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tsur\Desktop\TUTORIA GENERACIONAL\"/>
    </mc:Choice>
  </mc:AlternateContent>
  <bookViews>
    <workbookView xWindow="0" yWindow="0" windowWidth="28800" windowHeight="12330" tabRatio="889"/>
  </bookViews>
  <sheets>
    <sheet name="TUTORADOS" sheetId="14" r:id="rId1"/>
    <sheet name="TABLERO-CONTROL" sheetId="1" r:id="rId2"/>
    <sheet name="INGRESOS EN ENERO" sheetId="2" r:id="rId3"/>
    <sheet name="PVF 2022" sheetId="10" r:id="rId4"/>
    <sheet name="LGGT 2022" sheetId="11" r:id="rId5"/>
    <sheet name="EVC 2022" sheetId="12" r:id="rId6"/>
    <sheet name="FJML 2022" sheetId="13" r:id="rId7"/>
    <sheet name="PVF 2021" sheetId="6" r:id="rId8"/>
    <sheet name="LGGT 2021" sheetId="7" r:id="rId9"/>
    <sheet name="FJML 2021" sheetId="8" r:id="rId10"/>
    <sheet name="VCE 2020" sheetId="3" r:id="rId11"/>
    <sheet name="ATB 2020" sheetId="4" r:id="rId12"/>
    <sheet name="NCQM 2020" sheetId="5" r:id="rId13"/>
    <sheet name="MC-PE" sheetId="9" r:id="rId14"/>
  </sheets>
  <definedNames>
    <definedName name="_xlnm._FilterDatabase" localSheetId="11" hidden="1">'ATB 2020'!$A$2:$X$38</definedName>
    <definedName name="_xlnm._FilterDatabase" localSheetId="5" hidden="1">'EVC 2022'!$A$2:$L$35</definedName>
    <definedName name="_xlnm._FilterDatabase" localSheetId="9" hidden="1">'FJML 2021'!$A$2:$R$32</definedName>
    <definedName name="_xlnm._FilterDatabase" localSheetId="6" hidden="1">'FJML 2022'!$A$2:$L$27</definedName>
    <definedName name="_xlnm._FilterDatabase" localSheetId="8" hidden="1">'LGGT 2021'!$A$2:$R$32</definedName>
    <definedName name="_xlnm._FilterDatabase" localSheetId="4" hidden="1">'LGGT 2022'!$A$2:$L$36</definedName>
    <definedName name="_xlnm._FilterDatabase" localSheetId="12" hidden="1">'NCQM 2020'!$A$2:$X$35</definedName>
    <definedName name="_xlnm._FilterDatabase" localSheetId="7" hidden="1">'PVF 2021'!$A$2:$R$30</definedName>
    <definedName name="_xlnm._FilterDatabase" localSheetId="3" hidden="1">'PVF 2022'!$A$2:$L$33</definedName>
    <definedName name="_xlnm._FilterDatabase" localSheetId="0" hidden="1">TUTORADOS!$F$1:$K$84</definedName>
    <definedName name="_xlnm._FilterDatabase" localSheetId="10" hidden="1">'VCE 2020'!$A$2:$X$37</definedName>
  </definedNames>
  <calcPr calcId="162913"/>
</workbook>
</file>

<file path=xl/calcChain.xml><?xml version="1.0" encoding="utf-8"?>
<calcChain xmlns="http://schemas.openxmlformats.org/spreadsheetml/2006/main">
  <c r="O3" i="14" l="1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2" i="14"/>
  <c r="L8" i="1" l="1"/>
  <c r="H42" i="1"/>
  <c r="H38" i="1"/>
  <c r="G38" i="1"/>
  <c r="F38" i="1"/>
  <c r="E38" i="1"/>
  <c r="J20" i="1"/>
  <c r="K20" i="1"/>
  <c r="L20" i="1"/>
  <c r="J8" i="1"/>
  <c r="K8" i="1"/>
  <c r="I8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X16" i="1"/>
  <c r="W16" i="1"/>
  <c r="V16" i="1"/>
  <c r="U16" i="1"/>
  <c r="T16" i="1"/>
  <c r="S16" i="1"/>
  <c r="R16" i="1"/>
  <c r="Q16" i="1"/>
  <c r="P16" i="1"/>
  <c r="O16" i="1"/>
  <c r="N16" i="1"/>
  <c r="M16" i="1"/>
  <c r="H16" i="1"/>
  <c r="G16" i="1"/>
  <c r="F16" i="1"/>
  <c r="F17" i="1"/>
  <c r="H4" i="1" l="1"/>
  <c r="G4" i="1"/>
  <c r="F4" i="1"/>
  <c r="G32" i="2"/>
  <c r="H32" i="2"/>
  <c r="I32" i="2"/>
  <c r="F32" i="2"/>
  <c r="L32" i="1" l="1"/>
  <c r="K32" i="1"/>
  <c r="J32" i="1"/>
  <c r="I32" i="1"/>
  <c r="I20" i="1"/>
  <c r="G38" i="6" l="1"/>
  <c r="H38" i="6"/>
  <c r="I38" i="6"/>
  <c r="J38" i="6"/>
  <c r="K38" i="6"/>
  <c r="L38" i="6"/>
  <c r="M38" i="6"/>
  <c r="N38" i="6"/>
  <c r="O38" i="6"/>
  <c r="P38" i="6"/>
  <c r="Q38" i="6"/>
  <c r="R38" i="6"/>
  <c r="F38" i="6"/>
  <c r="H31" i="1"/>
  <c r="H30" i="1"/>
  <c r="H29" i="1"/>
  <c r="H28" i="1"/>
  <c r="G31" i="1"/>
  <c r="G30" i="1"/>
  <c r="G29" i="1"/>
  <c r="G28" i="1"/>
  <c r="F31" i="1"/>
  <c r="F30" i="1"/>
  <c r="F29" i="1"/>
  <c r="F28" i="1"/>
  <c r="E31" i="1"/>
  <c r="E30" i="1"/>
  <c r="E29" i="1"/>
  <c r="E28" i="1"/>
  <c r="X32" i="1"/>
  <c r="W32" i="1"/>
  <c r="V32" i="1"/>
  <c r="U32" i="1"/>
  <c r="T32" i="1"/>
  <c r="S32" i="1"/>
  <c r="G32" i="1" l="1"/>
  <c r="F32" i="1"/>
  <c r="E32" i="1"/>
  <c r="R27" i="1"/>
  <c r="Q27" i="1"/>
  <c r="F35" i="12"/>
  <c r="M30" i="1" s="1"/>
  <c r="G35" i="12"/>
  <c r="H35" i="12"/>
  <c r="I35" i="12"/>
  <c r="O30" i="1" s="1"/>
  <c r="J35" i="12"/>
  <c r="P30" i="1" s="1"/>
  <c r="K35" i="12"/>
  <c r="Q30" i="1" s="1"/>
  <c r="L35" i="12"/>
  <c r="R30" i="1" s="1"/>
  <c r="L36" i="11"/>
  <c r="R29" i="1" s="1"/>
  <c r="K36" i="11"/>
  <c r="Q29" i="1" s="1"/>
  <c r="J36" i="11"/>
  <c r="P29" i="1" s="1"/>
  <c r="I36" i="11"/>
  <c r="O29" i="1" s="1"/>
  <c r="H36" i="11"/>
  <c r="G36" i="11"/>
  <c r="F36" i="11"/>
  <c r="M29" i="1" s="1"/>
  <c r="L33" i="10"/>
  <c r="R28" i="1" s="1"/>
  <c r="K33" i="10"/>
  <c r="Q28" i="1" s="1"/>
  <c r="J33" i="10"/>
  <c r="P28" i="1" s="1"/>
  <c r="I33" i="10"/>
  <c r="O28" i="1" s="1"/>
  <c r="H33" i="10"/>
  <c r="G33" i="10"/>
  <c r="F33" i="10"/>
  <c r="M28" i="1" s="1"/>
  <c r="N28" i="1" l="1"/>
  <c r="N30" i="1"/>
  <c r="N29" i="1"/>
  <c r="P27" i="1"/>
  <c r="O27" i="1"/>
  <c r="N27" i="1" l="1"/>
  <c r="M27" i="1"/>
  <c r="K27" i="1" l="1"/>
  <c r="K34" i="1" s="1"/>
  <c r="O26" i="2"/>
  <c r="N26" i="2"/>
  <c r="M26" i="2"/>
  <c r="L26" i="2"/>
  <c r="K26" i="2"/>
  <c r="J26" i="2"/>
  <c r="I26" i="2"/>
  <c r="L27" i="1" s="1"/>
  <c r="L34" i="1" s="1"/>
  <c r="H26" i="2"/>
  <c r="R32" i="8" l="1"/>
  <c r="X19" i="1" s="1"/>
  <c r="Q32" i="8"/>
  <c r="W19" i="1" s="1"/>
  <c r="P32" i="8"/>
  <c r="V19" i="1" s="1"/>
  <c r="O32" i="8"/>
  <c r="U19" i="1" s="1"/>
  <c r="N32" i="8"/>
  <c r="T19" i="1" s="1"/>
  <c r="M32" i="8"/>
  <c r="S19" i="1" s="1"/>
  <c r="R32" i="7"/>
  <c r="X18" i="1" s="1"/>
  <c r="Q32" i="7"/>
  <c r="W18" i="1" s="1"/>
  <c r="P32" i="7"/>
  <c r="V18" i="1" s="1"/>
  <c r="O32" i="7"/>
  <c r="U18" i="1" s="1"/>
  <c r="N32" i="7"/>
  <c r="T18" i="1" s="1"/>
  <c r="M32" i="7"/>
  <c r="S18" i="1" s="1"/>
  <c r="R30" i="6"/>
  <c r="X17" i="1" s="1"/>
  <c r="Q30" i="6"/>
  <c r="W17" i="1" s="1"/>
  <c r="P30" i="6"/>
  <c r="V17" i="1" s="1"/>
  <c r="O30" i="6"/>
  <c r="U17" i="1" s="1"/>
  <c r="N30" i="6"/>
  <c r="T17" i="1" s="1"/>
  <c r="M30" i="6"/>
  <c r="S17" i="1" s="1"/>
  <c r="U20" i="1" l="1"/>
  <c r="V20" i="1"/>
  <c r="S20" i="1"/>
  <c r="W20" i="1"/>
  <c r="T20" i="1"/>
  <c r="X20" i="1"/>
  <c r="L32" i="8"/>
  <c r="R19" i="1" s="1"/>
  <c r="K32" i="8"/>
  <c r="Q19" i="1" s="1"/>
  <c r="L32" i="7"/>
  <c r="R18" i="1" s="1"/>
  <c r="K32" i="7"/>
  <c r="Q18" i="1" s="1"/>
  <c r="L30" i="6"/>
  <c r="R17" i="1" s="1"/>
  <c r="K30" i="6"/>
  <c r="Q17" i="1" s="1"/>
  <c r="Q20" i="1" s="1"/>
  <c r="R20" i="1" l="1"/>
  <c r="X15" i="1"/>
  <c r="X22" i="1" s="1"/>
  <c r="W15" i="1"/>
  <c r="W22" i="1" s="1"/>
  <c r="V15" i="1"/>
  <c r="V22" i="1" s="1"/>
  <c r="U15" i="1"/>
  <c r="U22" i="1" s="1"/>
  <c r="T15" i="1"/>
  <c r="T22" i="1" s="1"/>
  <c r="S15" i="1"/>
  <c r="S22" i="1" s="1"/>
  <c r="R15" i="1"/>
  <c r="R22" i="1" s="1"/>
  <c r="Q15" i="1"/>
  <c r="Q22" i="1" s="1"/>
  <c r="U16" i="2"/>
  <c r="T16" i="2"/>
  <c r="S16" i="2"/>
  <c r="R16" i="2"/>
  <c r="Q16" i="2"/>
  <c r="P16" i="2"/>
  <c r="O16" i="2"/>
  <c r="N16" i="2"/>
  <c r="I16" i="2"/>
  <c r="H16" i="2"/>
  <c r="L44" i="3"/>
  <c r="K44" i="3"/>
  <c r="L35" i="5"/>
  <c r="R7" i="1" s="1"/>
  <c r="K35" i="5"/>
  <c r="Q7" i="1" s="1"/>
  <c r="R6" i="1"/>
  <c r="Q6" i="1"/>
  <c r="L38" i="4"/>
  <c r="K38" i="4"/>
  <c r="R5" i="1"/>
  <c r="Q5" i="1"/>
  <c r="L37" i="3"/>
  <c r="K37" i="3"/>
  <c r="L15" i="1" l="1"/>
  <c r="L22" i="1" s="1"/>
  <c r="K15" i="1"/>
  <c r="K22" i="1" s="1"/>
  <c r="F37" i="3"/>
  <c r="L3" i="1"/>
  <c r="L10" i="1" s="1"/>
  <c r="K3" i="1"/>
  <c r="K10" i="1" s="1"/>
  <c r="Q8" i="1"/>
  <c r="R8" i="1"/>
  <c r="R3" i="1"/>
  <c r="R10" i="1" s="1"/>
  <c r="Q3" i="1"/>
  <c r="Q10" i="1" s="1"/>
  <c r="I9" i="2"/>
  <c r="H9" i="2"/>
  <c r="O9" i="2"/>
  <c r="N9" i="2"/>
  <c r="X35" i="5" l="1"/>
  <c r="W35" i="5"/>
  <c r="AD7" i="1" l="1"/>
  <c r="AC7" i="1"/>
  <c r="X38" i="4"/>
  <c r="AD6" i="1" s="1"/>
  <c r="W38" i="4"/>
  <c r="AC6" i="1" s="1"/>
  <c r="V38" i="4"/>
  <c r="AB6" i="1" s="1"/>
  <c r="U38" i="4"/>
  <c r="AA6" i="1" s="1"/>
  <c r="T38" i="4"/>
  <c r="Z6" i="1" s="1"/>
  <c r="S38" i="4"/>
  <c r="Y6" i="1" s="1"/>
  <c r="R38" i="4"/>
  <c r="X6" i="1" s="1"/>
  <c r="Q38" i="4"/>
  <c r="W6" i="1" s="1"/>
  <c r="V35" i="5"/>
  <c r="AB7" i="1" s="1"/>
  <c r="U35" i="5"/>
  <c r="AA7" i="1" s="1"/>
  <c r="T35" i="5"/>
  <c r="Z7" i="1" s="1"/>
  <c r="S35" i="5"/>
  <c r="Y7" i="1" s="1"/>
  <c r="W44" i="3"/>
  <c r="R44" i="3"/>
  <c r="Q44" i="3"/>
  <c r="AD3" i="1"/>
  <c r="AC3" i="1"/>
  <c r="AB3" i="1"/>
  <c r="AA3" i="1"/>
  <c r="Z3" i="1"/>
  <c r="Y3" i="1"/>
  <c r="X3" i="1"/>
  <c r="W3" i="1"/>
  <c r="U9" i="2"/>
  <c r="T9" i="2"/>
  <c r="X37" i="3"/>
  <c r="AD5" i="1" s="1"/>
  <c r="W37" i="3"/>
  <c r="AC5" i="1" s="1"/>
  <c r="R37" i="3"/>
  <c r="X5" i="1" s="1"/>
  <c r="Q37" i="3"/>
  <c r="W5" i="1" s="1"/>
  <c r="R35" i="5"/>
  <c r="X7" i="1" s="1"/>
  <c r="Q35" i="5"/>
  <c r="W7" i="1" s="1"/>
  <c r="X5" i="2"/>
  <c r="X4" i="2"/>
  <c r="AA9" i="2"/>
  <c r="Z9" i="2"/>
  <c r="AD10" i="1" l="1"/>
  <c r="AC10" i="1"/>
  <c r="W10" i="1"/>
  <c r="X10" i="1"/>
  <c r="AC8" i="1"/>
  <c r="AD8" i="1"/>
  <c r="X8" i="1"/>
  <c r="W8" i="1"/>
  <c r="T44" i="3"/>
  <c r="S44" i="3"/>
  <c r="V44" i="3"/>
  <c r="U44" i="3"/>
  <c r="V37" i="3" l="1"/>
  <c r="AB5" i="1" s="1"/>
  <c r="AB10" i="1" s="1"/>
  <c r="U37" i="3" l="1"/>
  <c r="AB8" i="1"/>
  <c r="Y9" i="2"/>
  <c r="X9" i="2"/>
  <c r="AA5" i="1" l="1"/>
  <c r="AA10" i="1" s="1"/>
  <c r="T37" i="3"/>
  <c r="S37" i="3"/>
  <c r="W9" i="2"/>
  <c r="V9" i="2"/>
  <c r="AA8" i="1" l="1"/>
  <c r="Y5" i="1"/>
  <c r="Y10" i="1" s="1"/>
  <c r="Z5" i="1"/>
  <c r="Z10" i="1" s="1"/>
  <c r="G4" i="9"/>
  <c r="F4" i="9"/>
  <c r="G3" i="9"/>
  <c r="F3" i="9"/>
  <c r="Z8" i="1" l="1"/>
  <c r="Y8" i="1"/>
  <c r="H27" i="1"/>
  <c r="H32" i="1" s="1"/>
  <c r="G27" i="1"/>
  <c r="F27" i="1"/>
  <c r="J27" i="1"/>
  <c r="J34" i="1" s="1"/>
  <c r="E27" i="1"/>
  <c r="P15" i="1"/>
  <c r="O15" i="1"/>
  <c r="G26" i="2"/>
  <c r="F26" i="2"/>
  <c r="I27" i="1" s="1"/>
  <c r="I34" i="1" s="1"/>
  <c r="F19" i="1"/>
  <c r="F18" i="1"/>
  <c r="H19" i="1"/>
  <c r="H18" i="1"/>
  <c r="H17" i="1"/>
  <c r="G19" i="1"/>
  <c r="G18" i="1"/>
  <c r="G17" i="1"/>
  <c r="E19" i="1"/>
  <c r="E18" i="1"/>
  <c r="E17" i="1"/>
  <c r="J32" i="8"/>
  <c r="P19" i="1" s="1"/>
  <c r="I32" i="8"/>
  <c r="O19" i="1" s="1"/>
  <c r="J30" i="6"/>
  <c r="P17" i="1" s="1"/>
  <c r="I30" i="6"/>
  <c r="O17" i="1" s="1"/>
  <c r="J32" i="7"/>
  <c r="P18" i="1" s="1"/>
  <c r="I32" i="7"/>
  <c r="O18" i="1" s="1"/>
  <c r="O20" i="1" l="1"/>
  <c r="P22" i="1"/>
  <c r="P20" i="1"/>
  <c r="O22" i="1"/>
  <c r="M15" i="1"/>
  <c r="H32" i="8"/>
  <c r="G32" i="8"/>
  <c r="F32" i="8"/>
  <c r="M19" i="1" s="1"/>
  <c r="H32" i="7"/>
  <c r="G32" i="7"/>
  <c r="F32" i="7"/>
  <c r="M18" i="1" s="1"/>
  <c r="H30" i="6"/>
  <c r="G30" i="6"/>
  <c r="F30" i="6"/>
  <c r="M17" i="1" s="1"/>
  <c r="M20" i="1" l="1"/>
  <c r="M22" i="1"/>
  <c r="N19" i="1"/>
  <c r="N18" i="1"/>
  <c r="N17" i="1"/>
  <c r="N20" i="1" l="1"/>
  <c r="G44" i="3"/>
  <c r="H44" i="3"/>
  <c r="I44" i="3"/>
  <c r="J44" i="3"/>
  <c r="M44" i="3"/>
  <c r="N44" i="3"/>
  <c r="O44" i="3"/>
  <c r="P44" i="3"/>
  <c r="F44" i="3"/>
  <c r="N35" i="5" l="1"/>
  <c r="P9" i="2" l="1"/>
  <c r="S3" i="1" s="1"/>
  <c r="Q9" i="2"/>
  <c r="T3" i="1" s="1"/>
  <c r="R9" i="2"/>
  <c r="U3" i="1" s="1"/>
  <c r="S9" i="2"/>
  <c r="V3" i="1" s="1"/>
  <c r="P35" i="5" l="1"/>
  <c r="V7" i="1" s="1"/>
  <c r="O35" i="5"/>
  <c r="U7" i="1" s="1"/>
  <c r="T7" i="1"/>
  <c r="M35" i="5"/>
  <c r="S7" i="1" s="1"/>
  <c r="P38" i="4"/>
  <c r="V6" i="1" s="1"/>
  <c r="O38" i="4"/>
  <c r="U6" i="1" s="1"/>
  <c r="N38" i="4"/>
  <c r="T6" i="1" s="1"/>
  <c r="M38" i="4"/>
  <c r="S6" i="1" s="1"/>
  <c r="P37" i="3"/>
  <c r="V5" i="1" s="1"/>
  <c r="V10" i="1" s="1"/>
  <c r="O37" i="3"/>
  <c r="U5" i="1" s="1"/>
  <c r="N37" i="3"/>
  <c r="T5" i="1" s="1"/>
  <c r="M37" i="3"/>
  <c r="S5" i="1" s="1"/>
  <c r="S10" i="1" s="1"/>
  <c r="U10" i="1" l="1"/>
  <c r="T10" i="1"/>
  <c r="U8" i="1"/>
  <c r="S8" i="1"/>
  <c r="T8" i="1"/>
  <c r="V8" i="1"/>
  <c r="J35" i="5"/>
  <c r="P7" i="1" s="1"/>
  <c r="I35" i="5"/>
  <c r="O7" i="1" s="1"/>
  <c r="H35" i="5"/>
  <c r="G35" i="5"/>
  <c r="F35" i="5"/>
  <c r="M7" i="1" s="1"/>
  <c r="J38" i="4"/>
  <c r="P6" i="1" s="1"/>
  <c r="I38" i="4"/>
  <c r="O6" i="1" s="1"/>
  <c r="H38" i="4"/>
  <c r="G38" i="4"/>
  <c r="F38" i="4"/>
  <c r="M6" i="1" s="1"/>
  <c r="J37" i="3"/>
  <c r="P5" i="1" s="1"/>
  <c r="I37" i="3"/>
  <c r="O5" i="1" s="1"/>
  <c r="H37" i="3"/>
  <c r="G37" i="3"/>
  <c r="M5" i="1"/>
  <c r="M16" i="2"/>
  <c r="L16" i="2"/>
  <c r="K16" i="2"/>
  <c r="N15" i="1" s="1"/>
  <c r="N22" i="1" s="1"/>
  <c r="J16" i="2"/>
  <c r="G16" i="2"/>
  <c r="J15" i="1" s="1"/>
  <c r="J22" i="1" s="1"/>
  <c r="F16" i="2"/>
  <c r="M9" i="2"/>
  <c r="P3" i="1" s="1"/>
  <c r="L9" i="2"/>
  <c r="O3" i="1" s="1"/>
  <c r="K9" i="2"/>
  <c r="J9" i="2"/>
  <c r="G9" i="2"/>
  <c r="F9" i="2"/>
  <c r="I15" i="1"/>
  <c r="I22" i="1" s="1"/>
  <c r="H15" i="1"/>
  <c r="H20" i="1" s="1"/>
  <c r="G15" i="1"/>
  <c r="G20" i="1" s="1"/>
  <c r="F15" i="1"/>
  <c r="F20" i="1" s="1"/>
  <c r="E15" i="1"/>
  <c r="E20" i="1" s="1"/>
  <c r="H7" i="1"/>
  <c r="G7" i="1"/>
  <c r="F7" i="1"/>
  <c r="E7" i="1"/>
  <c r="H6" i="1"/>
  <c r="G6" i="1"/>
  <c r="F6" i="1"/>
  <c r="E6" i="1"/>
  <c r="H5" i="1"/>
  <c r="G5" i="1"/>
  <c r="F5" i="1"/>
  <c r="E5" i="1"/>
  <c r="N3" i="1"/>
  <c r="M3" i="1"/>
  <c r="J3" i="1"/>
  <c r="I3" i="1"/>
  <c r="I10" i="1" s="1"/>
  <c r="H3" i="1"/>
  <c r="G3" i="1"/>
  <c r="F3" i="1"/>
  <c r="E3" i="1"/>
  <c r="E8" i="1" l="1"/>
  <c r="H8" i="1"/>
  <c r="N7" i="1"/>
  <c r="N5" i="1"/>
  <c r="N6" i="1"/>
  <c r="M10" i="1"/>
  <c r="M8" i="1"/>
  <c r="O10" i="1"/>
  <c r="O8" i="1"/>
  <c r="P10" i="1"/>
  <c r="P8" i="1"/>
  <c r="G8" i="1"/>
  <c r="F8" i="1"/>
  <c r="J10" i="1"/>
  <c r="N10" i="1" l="1"/>
  <c r="N8" i="1"/>
  <c r="G27" i="13" l="1"/>
  <c r="H27" i="13"/>
  <c r="K27" i="13"/>
  <c r="Q31" i="1" s="1"/>
  <c r="I27" i="13"/>
  <c r="O31" i="1" s="1"/>
  <c r="L27" i="13"/>
  <c r="R31" i="1" s="1"/>
  <c r="R34" i="1" s="1"/>
  <c r="F27" i="13"/>
  <c r="M31" i="1" s="1"/>
  <c r="J27" i="13"/>
  <c r="P31" i="1" s="1"/>
  <c r="R32" i="1" l="1"/>
  <c r="Q32" i="1"/>
  <c r="Q34" i="1"/>
  <c r="O34" i="1"/>
  <c r="O32" i="1"/>
  <c r="M34" i="1"/>
  <c r="M32" i="1"/>
  <c r="P34" i="1"/>
  <c r="P32" i="1"/>
  <c r="N31" i="1"/>
  <c r="N34" i="1" l="1"/>
  <c r="N32" i="1"/>
</calcChain>
</file>

<file path=xl/sharedStrings.xml><?xml version="1.0" encoding="utf-8"?>
<sst xmlns="http://schemas.openxmlformats.org/spreadsheetml/2006/main" count="2389" uniqueCount="742">
  <si>
    <t>ENE-JUN-2020</t>
  </si>
  <si>
    <t>AGO-DIC-2020</t>
  </si>
  <si>
    <t>ENE-JUN-2021</t>
  </si>
  <si>
    <t>MAESTRO</t>
  </si>
  <si>
    <t>GENERACION</t>
  </si>
  <si>
    <t>GRUPO</t>
  </si>
  <si>
    <t>INGRESO</t>
  </si>
  <si>
    <t>BAJA TEMPORAL</t>
  </si>
  <si>
    <t>BAJA DEFINITIVA</t>
  </si>
  <si>
    <t>VIGENTES</t>
  </si>
  <si>
    <t>AP</t>
  </si>
  <si>
    <t>RE</t>
  </si>
  <si>
    <t>COORDINADOR</t>
  </si>
  <si>
    <t>NA</t>
  </si>
  <si>
    <t>EFRÉN VEGA CHÁVEZ</t>
  </si>
  <si>
    <t>A</t>
  </si>
  <si>
    <t>ANTONIO TIERRASNEGRAS BADILLO</t>
  </si>
  <si>
    <t>B</t>
  </si>
  <si>
    <t>NANCY CAROLINA QUINTANA MARTÍNEZ</t>
  </si>
  <si>
    <t>C</t>
  </si>
  <si>
    <t>PATRICIA VEGA FLORES</t>
  </si>
  <si>
    <t>AGO-DIC-2021</t>
  </si>
  <si>
    <t>LUIS GERMAN GUTIERREZ TORRES</t>
  </si>
  <si>
    <t>FERNANDO JOSE MARTINEZ LOPEZ</t>
  </si>
  <si>
    <t>No.</t>
  </si>
  <si>
    <t>MATRICULA</t>
  </si>
  <si>
    <t>ALUMNO</t>
  </si>
  <si>
    <t>ESTATUS</t>
  </si>
  <si>
    <t>PERIODO</t>
  </si>
  <si>
    <t>S20120005</t>
  </si>
  <si>
    <t>ALCANTAR GUTIERREZ JOSE GIOVANNY</t>
  </si>
  <si>
    <t>VI</t>
  </si>
  <si>
    <t>S20120006</t>
  </si>
  <si>
    <t>LOPEZ DIAZ CARLOS ESTEBAN</t>
  </si>
  <si>
    <t>S20120007</t>
  </si>
  <si>
    <t>SANTOYO LEMUS FERNANDO</t>
  </si>
  <si>
    <t>S20120003</t>
  </si>
  <si>
    <t>SARABIA HERNANDEZ LUIS FRANCISCO</t>
  </si>
  <si>
    <t>BT</t>
  </si>
  <si>
    <t>S20120004</t>
  </si>
  <si>
    <t>VEGA CORTES VIDAL</t>
  </si>
  <si>
    <t>ENE-JUN-2022</t>
  </si>
  <si>
    <t>S21120009</t>
  </si>
  <si>
    <t>DIAZ ALVARADO BRAYAN MARTIN</t>
  </si>
  <si>
    <t>S21120011</t>
  </si>
  <si>
    <t>GRANADOS TELLEZ FATIMA GUADALUPE</t>
  </si>
  <si>
    <t>S21120010</t>
  </si>
  <si>
    <t>MARTINEZ RUIZ ERIC JAASIEL</t>
  </si>
  <si>
    <t>BD</t>
  </si>
  <si>
    <t>RE-RE</t>
  </si>
  <si>
    <t>S20120219</t>
  </si>
  <si>
    <t>ALMANZA HERRERA VERONICA</t>
  </si>
  <si>
    <t>S20120190</t>
  </si>
  <si>
    <t>ALVAREZ MARTINEZ DANIEL</t>
  </si>
  <si>
    <t>S20120243</t>
  </si>
  <si>
    <t>AYALA ARRIOLA EMILIANO</t>
  </si>
  <si>
    <t>S20120224</t>
  </si>
  <si>
    <t>BARRERA ZUÑIGA JESSE SANTIAGO</t>
  </si>
  <si>
    <t>S20120244</t>
  </si>
  <si>
    <t>BEDOLLA SORIA PAULINA MICHEL</t>
  </si>
  <si>
    <t>S20120176</t>
  </si>
  <si>
    <t>CAMARGO RUIZ AZUCENA</t>
  </si>
  <si>
    <t>S20120220</t>
  </si>
  <si>
    <t>CHIPAHUA ALVAREZ MARIA DE LOS ANGELES</t>
  </si>
  <si>
    <t>S20120235</t>
  </si>
  <si>
    <t>DIAZ GUZMAN FELIPE DE JESUS</t>
  </si>
  <si>
    <t>S20120178</t>
  </si>
  <si>
    <t>DIAZ JACOBO DAVID</t>
  </si>
  <si>
    <t>S20120174</t>
  </si>
  <si>
    <t>DIAZ ZAMUDIO ARTURO</t>
  </si>
  <si>
    <t>S20120196</t>
  </si>
  <si>
    <t>DURAN RUIZ JUAN YAHIR</t>
  </si>
  <si>
    <t>S20120245</t>
  </si>
  <si>
    <t>ELIAS GUZMAN ARELY</t>
  </si>
  <si>
    <t>S20120234</t>
  </si>
  <si>
    <t>ESCOBAR GARDUÑO LUIS ALFREDO</t>
  </si>
  <si>
    <t>S20120186</t>
  </si>
  <si>
    <t>GARCIA JUAREZ CHRISTIAN GIOVANNI</t>
  </si>
  <si>
    <t>S20120212</t>
  </si>
  <si>
    <t>GARCIA MARTINEZ JOSE MARTIN</t>
  </si>
  <si>
    <t>S20120192</t>
  </si>
  <si>
    <t>HERNANDEZ BARRIOS JUAN DIEGO</t>
  </si>
  <si>
    <t>S20120179</t>
  </si>
  <si>
    <t>HERNANDEZ PEREZ LUIS MANUEL</t>
  </si>
  <si>
    <t>S20120206</t>
  </si>
  <si>
    <t>HERRERA CHAVEZ JAEL</t>
  </si>
  <si>
    <t>S20120175</t>
  </si>
  <si>
    <t>JIMENEZ LOPEZ JUAN DANIEL</t>
  </si>
  <si>
    <t>S20120169</t>
  </si>
  <si>
    <t>LARA SANCHEZ PABLO ANDRES</t>
  </si>
  <si>
    <t>S20120246</t>
  </si>
  <si>
    <t>LARA SERRATO CRISTOFER ALEJANDRO</t>
  </si>
  <si>
    <t>S20120217</t>
  </si>
  <si>
    <t>LOPEZ SALGADO DAVID</t>
  </si>
  <si>
    <t>S20120214</t>
  </si>
  <si>
    <t>MARTINEZ LOPEZ JOHANN TRISTAN</t>
  </si>
  <si>
    <t>S20120193</t>
  </si>
  <si>
    <t>MATA RAMOS GUILLERMO</t>
  </si>
  <si>
    <t>S20120221</t>
  </si>
  <si>
    <t>NAVA AGUILERA JUAN CARLOS</t>
  </si>
  <si>
    <t>S20120247</t>
  </si>
  <si>
    <t>OROZCO FULGENCIO EDGAR YOVANNY</t>
  </si>
  <si>
    <t>S20120160</t>
  </si>
  <si>
    <t>PANTOJA GARCIA JUAN ROMAN</t>
  </si>
  <si>
    <t>S20120152</t>
  </si>
  <si>
    <t>PEREZ BAEZA JOSE</t>
  </si>
  <si>
    <t>S20120218</t>
  </si>
  <si>
    <t>RAMIREZ RODRIGUEZ YULISA</t>
  </si>
  <si>
    <t>S20120165</t>
  </si>
  <si>
    <t>TENA FLORES JUAN FRANCISCO</t>
  </si>
  <si>
    <t>S20120248</t>
  </si>
  <si>
    <t>TINOCO HURTADO FRANCISCO JAVIER</t>
  </si>
  <si>
    <t>S20120149</t>
  </si>
  <si>
    <t>VAZQUEZ SERRATO FRANCISCO</t>
  </si>
  <si>
    <t>S20120209</t>
  </si>
  <si>
    <t>VILLA TENORIO ALFREDO ALONSO</t>
  </si>
  <si>
    <t>S20120184</t>
  </si>
  <si>
    <t>ZAMUDIO JIMENEZ DIANA LAURA</t>
  </si>
  <si>
    <t>S20120226</t>
  </si>
  <si>
    <t>AGUILAR ESPINOSA KRISTEL MAGALI</t>
  </si>
  <si>
    <t>S20120225</t>
  </si>
  <si>
    <t>BAEZA ZAMUDIO PATRICK ALEXANDER</t>
  </si>
  <si>
    <t>S20120187</t>
  </si>
  <si>
    <t>CALDERON BEDOYA DIEGO ISAAC</t>
  </si>
  <si>
    <t>S20120207</t>
  </si>
  <si>
    <t>CARRILLO ALCANTAR RAFAEL</t>
  </si>
  <si>
    <t>S20120213</t>
  </si>
  <si>
    <t>CORREA CRUZ OSCAR MAURILIO</t>
  </si>
  <si>
    <t>S20120171</t>
  </si>
  <si>
    <t>GONZALEZ HERNANDEZ MARIA GUADALUPE</t>
  </si>
  <si>
    <t>S20120156</t>
  </si>
  <si>
    <t>GONZALEZ HUITRON CHRISTOPHER</t>
  </si>
  <si>
    <t>S20120197</t>
  </si>
  <si>
    <t>GUTIERREZ PIÑA MARIA GUADALUPE</t>
  </si>
  <si>
    <t>S20120216</t>
  </si>
  <si>
    <t>GUZMAN GONZALEZ MARIA GUADALUPE</t>
  </si>
  <si>
    <t>S20120172</t>
  </si>
  <si>
    <t>HERNANDEZ RUIZ BLANCA ISABEL</t>
  </si>
  <si>
    <t>S20120188</t>
  </si>
  <si>
    <t>HERNANDEZ SANCHEZ ANGEL GERMAN</t>
  </si>
  <si>
    <t>S20120198</t>
  </si>
  <si>
    <t>JIMENEZ RAMIREZ ALEJANDRO</t>
  </si>
  <si>
    <t>S20120173</t>
  </si>
  <si>
    <t>LEMUS TINOCO CRISTIAN EDUARDO</t>
  </si>
  <si>
    <t>S20120199</t>
  </si>
  <si>
    <t>LOPEZ MARTINEZ JULIAN ESQUIPULAS</t>
  </si>
  <si>
    <t>S20120204</t>
  </si>
  <si>
    <t>MAGAÑA ALCANTAR LUIS ANGEL</t>
  </si>
  <si>
    <t>S20120153</t>
  </si>
  <si>
    <t>MORALES TINOCO LUIS JOSUE</t>
  </si>
  <si>
    <t>S20120191</t>
  </si>
  <si>
    <t>MUÑOZ CAMARENA ALAN</t>
  </si>
  <si>
    <t>S20120194</t>
  </si>
  <si>
    <t>NIETO OROZCO FRANCISCO XAVIER</t>
  </si>
  <si>
    <t>S20120210</t>
  </si>
  <si>
    <t>NUÑEZ URBANO BRANDON ALEXIS</t>
  </si>
  <si>
    <t>S20120157</t>
  </si>
  <si>
    <t>OROZCO GONZALEZ ISRAEL ISAAC</t>
  </si>
  <si>
    <t>S20120170</t>
  </si>
  <si>
    <t>PEREZ DOMINGUEZ ANTONIO</t>
  </si>
  <si>
    <t>S20120167</t>
  </si>
  <si>
    <t>PEREZ ZAVALA DAVID</t>
  </si>
  <si>
    <t>S20120151</t>
  </si>
  <si>
    <t>QUINTINO GUZMAN LUIS GABRIEL</t>
  </si>
  <si>
    <t>S20120203</t>
  </si>
  <si>
    <t>RODRIGUEZ ACOSTA IVAN</t>
  </si>
  <si>
    <t>S20120164</t>
  </si>
  <si>
    <t>RODRIGUEZ GOMEZ BRYAN</t>
  </si>
  <si>
    <t>S20120182</t>
  </si>
  <si>
    <t>ROSILES CHAVEZ DANIEL</t>
  </si>
  <si>
    <t>S20120181</t>
  </si>
  <si>
    <t>RUIZ MARTINEZ BRIAN DAVID</t>
  </si>
  <si>
    <t>S20120161</t>
  </si>
  <si>
    <t>SALGADO GONZALEZ EFRAIN</t>
  </si>
  <si>
    <t>S20120202</t>
  </si>
  <si>
    <t>SALGADO SALAS ALAN</t>
  </si>
  <si>
    <t>S20120185</t>
  </si>
  <si>
    <t>SANCHEZ MONROY BRYAN</t>
  </si>
  <si>
    <t>S20120150</t>
  </si>
  <si>
    <t>SOTO LEMUS CRISTIAN GUADALUPE</t>
  </si>
  <si>
    <t>S20120154</t>
  </si>
  <si>
    <t>TORRES ZAVALA CRISTIAN ALEXIS</t>
  </si>
  <si>
    <t>S20120180</t>
  </si>
  <si>
    <t>VEGA MAGAÑA DIEGO ALBERTO</t>
  </si>
  <si>
    <t>S20120159</t>
  </si>
  <si>
    <t>ZAVALA AYALA JOSE SAUL</t>
  </si>
  <si>
    <t>S20120166</t>
  </si>
  <si>
    <t>ZAVALA RODRIGUEZ ANGEL DAVID</t>
  </si>
  <si>
    <t>S20120162</t>
  </si>
  <si>
    <t>ALBERTO PEREZ JOSE LUIS</t>
  </si>
  <si>
    <t>S20120241</t>
  </si>
  <si>
    <t>ALCANTAR ABONCE AZALIA</t>
  </si>
  <si>
    <t>S20120231</t>
  </si>
  <si>
    <t>ARREOLA GONZALEZ JUAN JOSE</t>
  </si>
  <si>
    <t>S20120230</t>
  </si>
  <si>
    <t>BERNAL LOPEZ CRISTIAN ALEXIS</t>
  </si>
  <si>
    <t>S20120228</t>
  </si>
  <si>
    <t>BIBIAN LOPEZ OLIVER ALEJANDRO</t>
  </si>
  <si>
    <t>S20120515</t>
  </si>
  <si>
    <t>CASTRO RUIZ FATIMA ODALYS</t>
  </si>
  <si>
    <t>S20120223</t>
  </si>
  <si>
    <t>CERNA HERRERA CRISTIAN</t>
  </si>
  <si>
    <t>S20120189</t>
  </si>
  <si>
    <t>CORTES ORTIZ ISRAEL</t>
  </si>
  <si>
    <t>S20120177</t>
  </si>
  <si>
    <t>FELIPE JUAREZ ANA LAURA</t>
  </si>
  <si>
    <t>S20120242</t>
  </si>
  <si>
    <t>GALLEGOS SOTO JOSE JULIAN</t>
  </si>
  <si>
    <t>S20120158</t>
  </si>
  <si>
    <t>GARCIA CAMPUZANO DIEGO ALBERTO</t>
  </si>
  <si>
    <t>S20120238</t>
  </si>
  <si>
    <t>GUTIERREZ BALLESTEROS DIEGO DANIEL</t>
  </si>
  <si>
    <t>S20120227</t>
  </si>
  <si>
    <t>HERRERA GONZALEZ ALAN</t>
  </si>
  <si>
    <t>S20120200</t>
  </si>
  <si>
    <t>HERRERA VAZQUEZ MYRIAM</t>
  </si>
  <si>
    <t>S20120211</t>
  </si>
  <si>
    <t>HUERTA RUIZ RAFAEL</t>
  </si>
  <si>
    <t>S20120229</t>
  </si>
  <si>
    <t>LOPEZ BARAJAS MARIO ALBERTO</t>
  </si>
  <si>
    <t>S20120201</t>
  </si>
  <si>
    <t>LOPEZ LEON JUAN CARLOS</t>
  </si>
  <si>
    <t>S20120168</t>
  </si>
  <si>
    <t>MENENDEZ LOPEZ BRIAN</t>
  </si>
  <si>
    <t>S20120240</t>
  </si>
  <si>
    <t>MERCADO HURTADO GERARDO</t>
  </si>
  <si>
    <t>S20120208</t>
  </si>
  <si>
    <t>MOLINA VIEYRA JOVANY</t>
  </si>
  <si>
    <t>S20120183</t>
  </si>
  <si>
    <t>MORAGA SANCHEZ FABIAN</t>
  </si>
  <si>
    <t>S20120236</t>
  </si>
  <si>
    <t>OROZCO NIETO DIEGO ALEXIS</t>
  </si>
  <si>
    <t>S20120232</t>
  </si>
  <si>
    <t>PEREZ ALVARADO SALUD VICTORIA</t>
  </si>
  <si>
    <t>S20120205</t>
  </si>
  <si>
    <t>PEREZ ROLDAN JOSE JOVANNY</t>
  </si>
  <si>
    <t>S20120215</t>
  </si>
  <si>
    <t>PIZANO RAMOS EDGAR</t>
  </si>
  <si>
    <t>S20120195</t>
  </si>
  <si>
    <t>REGALADO RODRIGUEZ YOSELIN</t>
  </si>
  <si>
    <t>S20120239</t>
  </si>
  <si>
    <t>ROSILES MAGAÑA FRANCISCO</t>
  </si>
  <si>
    <t>S20120233</t>
  </si>
  <si>
    <t>SALGADO GARCIA JOSE GUADALUPE</t>
  </si>
  <si>
    <t>S20120155</t>
  </si>
  <si>
    <t>SANDOVAL SANTANA ALEJANDRO</t>
  </si>
  <si>
    <t>S20120163</t>
  </si>
  <si>
    <t>TINOCO GUERRERO BRIAN</t>
  </si>
  <si>
    <t>S20120222</t>
  </si>
  <si>
    <t>VIEYRA FUENTES JORGE</t>
  </si>
  <si>
    <t>S20120237</t>
  </si>
  <si>
    <t>ZAVALA PEREDO MARTIN ALBERTO</t>
  </si>
  <si>
    <t>ENE-JUN 2022</t>
  </si>
  <si>
    <t>C20120389</t>
  </si>
  <si>
    <t>ORTEGA RAMIREZ OSCAR</t>
  </si>
  <si>
    <t>S21120169</t>
  </si>
  <si>
    <t>CASTRO SORIA MARCO ANTONIO</t>
  </si>
  <si>
    <t>S21120172</t>
  </si>
  <si>
    <t>REYES HERRERA FERNANDO</t>
  </si>
  <si>
    <t>S21120175</t>
  </si>
  <si>
    <t>LARA LERMA JULIO CESAR</t>
  </si>
  <si>
    <t>S21120177</t>
  </si>
  <si>
    <t>HUERTA SERMEÑO ALFREDO</t>
  </si>
  <si>
    <t>S21120178</t>
  </si>
  <si>
    <t>RAMIREZ AVILA ARTURO</t>
  </si>
  <si>
    <t>S21120180</t>
  </si>
  <si>
    <t>RODRIGUEZ ALCANTAR DULCE MARIA</t>
  </si>
  <si>
    <t>S21120181</t>
  </si>
  <si>
    <t>MARTINEZ CAMPOS IAN RODOLFO</t>
  </si>
  <si>
    <t>S21120182</t>
  </si>
  <si>
    <t>CAMPOS MANRIQUEZ EDUARDO</t>
  </si>
  <si>
    <t>S21120185</t>
  </si>
  <si>
    <t>GOMEZ HERNANDEZ ANA GABRIELA</t>
  </si>
  <si>
    <t>S21120186</t>
  </si>
  <si>
    <t>LEON SANDOVAL JORGE</t>
  </si>
  <si>
    <t>S21120187</t>
  </si>
  <si>
    <t>VASQUEZ CALDERON DIEGO JESUS</t>
  </si>
  <si>
    <t>S21120188</t>
  </si>
  <si>
    <t>VAZQUEZ PANIAGUA JUAN</t>
  </si>
  <si>
    <t>S21120189</t>
  </si>
  <si>
    <t>ZAVALA LOPEZ GERMAN DE ESQUIPULAS</t>
  </si>
  <si>
    <t>S21120190</t>
  </si>
  <si>
    <t>LEMUS CANO ULISES JARED</t>
  </si>
  <si>
    <t>S21120191</t>
  </si>
  <si>
    <t>ARIZAGA LOPEZ ALBERTO ANTONIO</t>
  </si>
  <si>
    <t>S21120196</t>
  </si>
  <si>
    <t>GUZMAN CARRANZA JORGE</t>
  </si>
  <si>
    <t>S21120199</t>
  </si>
  <si>
    <t>AYALA RAMOS PEDRO ANTONIO</t>
  </si>
  <si>
    <t>S21120200</t>
  </si>
  <si>
    <t>ALMANZA MARTINEZ JOSUE</t>
  </si>
  <si>
    <t>S21120201</t>
  </si>
  <si>
    <t>PEREZ MEDINA ANGEL DE JESUS</t>
  </si>
  <si>
    <t>S21120202</t>
  </si>
  <si>
    <t>MENDEZ SANCHEZ JOSE GUADALUPE</t>
  </si>
  <si>
    <t>S21120203</t>
  </si>
  <si>
    <t>GUZMAN AGUILERA NOEMI</t>
  </si>
  <si>
    <t>S21120211</t>
  </si>
  <si>
    <t>MARTINEZ CORNEJO DIANA</t>
  </si>
  <si>
    <t>S21120219</t>
  </si>
  <si>
    <t>MARTINEZ MARTINEZ RAUL</t>
  </si>
  <si>
    <t>S21120228</t>
  </si>
  <si>
    <t>LOPEZ MORA ALEXANDER</t>
  </si>
  <si>
    <t>S21120233</t>
  </si>
  <si>
    <t>ARIZAGA CASTRO ELISEO EMILIANO</t>
  </si>
  <si>
    <t>S21120234</t>
  </si>
  <si>
    <t>ROMERO REYES JUAN CARLOS</t>
  </si>
  <si>
    <t>S21120235</t>
  </si>
  <si>
    <t>DURAN GARCIA YOSELIN</t>
  </si>
  <si>
    <t>S21120168</t>
  </si>
  <si>
    <t>ALVAREZ MEDINA JORGE OSVIEL</t>
  </si>
  <si>
    <t>S21120171</t>
  </si>
  <si>
    <t>CALDERON MARTINEZ EDUARDO JOSUE</t>
  </si>
  <si>
    <t>S21120174</t>
  </si>
  <si>
    <t>BEDOLLA GONZALEZ ULISES</t>
  </si>
  <si>
    <t>S21120179</t>
  </si>
  <si>
    <t>RAMOS SERMEÑO DANIEL ALEJANDRO</t>
  </si>
  <si>
    <t>S21120197</t>
  </si>
  <si>
    <t>QUINTINO SANCHEZ JOSE ALFREDO</t>
  </si>
  <si>
    <t>S21120198</t>
  </si>
  <si>
    <t>RIVERA MARTINEZ ROGELIO FABRICIO</t>
  </si>
  <si>
    <t>S21120205</t>
  </si>
  <si>
    <t>RAMIREZ NUÑEZ RAUL</t>
  </si>
  <si>
    <t>S21120209</t>
  </si>
  <si>
    <t>RICO GUERRERO RICARDO</t>
  </si>
  <si>
    <t>S21120213</t>
  </si>
  <si>
    <t>PANTOJA MORENO LUIS ALBERTO</t>
  </si>
  <si>
    <t>S21120215</t>
  </si>
  <si>
    <t>CAÑEDO LOPEZ CRISTIAN JOSE</t>
  </si>
  <si>
    <t>S21120216</t>
  </si>
  <si>
    <t>LOPEZ GARCIA LUIS MANUEL</t>
  </si>
  <si>
    <t>S21120220</t>
  </si>
  <si>
    <t>ABONCE GUZMAN RODRIGO ANTONIO</t>
  </si>
  <si>
    <t>S21120224</t>
  </si>
  <si>
    <t>LOPEZ FERNANDEZ ERICK</t>
  </si>
  <si>
    <t>S21120225</t>
  </si>
  <si>
    <t>ABREGO ESTRADA ANGEL GABRIEL</t>
  </si>
  <si>
    <t>S21120227</t>
  </si>
  <si>
    <t>GONZALEZ HERNANDEZ MIGUEL ANGEL</t>
  </si>
  <si>
    <t>S21120231</t>
  </si>
  <si>
    <t>JUAREZ LEMUS TRINIDAD ALEXIS</t>
  </si>
  <si>
    <t>S21120232</t>
  </si>
  <si>
    <t>LOPEZ MENDEZ EDGARDO</t>
  </si>
  <si>
    <t>S21120236</t>
  </si>
  <si>
    <t>RODRIGUEZ GALLARDO MARIANA LUCERO</t>
  </si>
  <si>
    <t>S21120237</t>
  </si>
  <si>
    <t>SALINAS DOMINGO JOSE ANTONIO</t>
  </si>
  <si>
    <t>S21120238</t>
  </si>
  <si>
    <t>MARTINEZ DIAZ RAFAEL</t>
  </si>
  <si>
    <t>S21120244</t>
  </si>
  <si>
    <t>MORA RICO MARCO ANTONIO</t>
  </si>
  <si>
    <t>S21120245</t>
  </si>
  <si>
    <t>LARA TINOCO LUIS DAVID</t>
  </si>
  <si>
    <t>S21120246</t>
  </si>
  <si>
    <t>BALCAZAR REYES AGUSTIN</t>
  </si>
  <si>
    <t>S21120247</t>
  </si>
  <si>
    <t>CAMARGO MORA MARIA GUADALUPE</t>
  </si>
  <si>
    <t>S21120248</t>
  </si>
  <si>
    <t>GONZALEZ ROMERO JUAN DIEGO</t>
  </si>
  <si>
    <t>S21120249</t>
  </si>
  <si>
    <t>LEON HERNANDEZ PEDRO</t>
  </si>
  <si>
    <t>S21120250</t>
  </si>
  <si>
    <t>MAGAÑA DOMINGUEZ LIZZETH</t>
  </si>
  <si>
    <t>S21120251</t>
  </si>
  <si>
    <t>PANTOJA AGUILERA JOSE ANTONIO</t>
  </si>
  <si>
    <t>S21120252</t>
  </si>
  <si>
    <t>RUIZ PIZANO JOSE MIGUEL</t>
  </si>
  <si>
    <t>S21120170</t>
  </si>
  <si>
    <t>PEREZ ALVAREZ SEBASTIAN</t>
  </si>
  <si>
    <t>S21120173</t>
  </si>
  <si>
    <t>MARTINEZ RAMIREZ DIEGO YAHIR</t>
  </si>
  <si>
    <t>S21120176</t>
  </si>
  <si>
    <t>GONZALEZ ZAMUDIO SERGIO</t>
  </si>
  <si>
    <t>S21120183</t>
  </si>
  <si>
    <t>CORRAL PALACIOS DIEGO ABRAHAM</t>
  </si>
  <si>
    <t>S21120184</t>
  </si>
  <si>
    <t>MORENO MORENO JOSE ANTHONY</t>
  </si>
  <si>
    <t>S21120192</t>
  </si>
  <si>
    <t>ZAVALA RAMIREZ ALEJANDRO</t>
  </si>
  <si>
    <t>S21120193</t>
  </si>
  <si>
    <t>GARDUNO X BRANDON ANTONIO</t>
  </si>
  <si>
    <t>S21120194</t>
  </si>
  <si>
    <t>GUTIERREZ VIEYRA EMMANUEL ALEJANDRO</t>
  </si>
  <si>
    <t>S21120195</t>
  </si>
  <si>
    <t>PEÑALOZA TENORIO ABRIL MONTSERRAT</t>
  </si>
  <si>
    <t>S21120204</t>
  </si>
  <si>
    <t>MAGAÑA ALVAREZ DIEGO</t>
  </si>
  <si>
    <t>S21120206</t>
  </si>
  <si>
    <t>VEGA CORNEJO JOSE JESUS</t>
  </si>
  <si>
    <t>S21120207</t>
  </si>
  <si>
    <t>GUTIERREZ REYES LUIS ALBERTO</t>
  </si>
  <si>
    <t>S21120208</t>
  </si>
  <si>
    <t>NIÑO LEON BRENDA CATALINA</t>
  </si>
  <si>
    <t>S21120210</t>
  </si>
  <si>
    <t>PAREDES ANGUIANO NADIA SUSANA</t>
  </si>
  <si>
    <t>S21120212</t>
  </si>
  <si>
    <t>RODRIGUEZ RODRIGUEZ ERIK</t>
  </si>
  <si>
    <t>S21120214</t>
  </si>
  <si>
    <t>GUZMAN PIZANO ALEJANDRO</t>
  </si>
  <si>
    <t>S21120217</t>
  </si>
  <si>
    <t>ZAVALA PEREDO JOHAN GERARDO</t>
  </si>
  <si>
    <t>S21120218</t>
  </si>
  <si>
    <t>ANDRADE LEMUS LUIS ORLANDO</t>
  </si>
  <si>
    <t>S21120221</t>
  </si>
  <si>
    <t>ALVARADO AVILEZ GUILLERMO</t>
  </si>
  <si>
    <t>S21120222</t>
  </si>
  <si>
    <t>BARAJAS CASTILLO JESUS ISAAC</t>
  </si>
  <si>
    <t>S21120223</t>
  </si>
  <si>
    <t>SANCHEZ ORDUÑA CRISTOBAL</t>
  </si>
  <si>
    <t>S21120226</t>
  </si>
  <si>
    <t>DIAZ AVALOS JAVIER</t>
  </si>
  <si>
    <t>S21120229</t>
  </si>
  <si>
    <t>PIZANO ZAMORA LEONARDO GABRIEL</t>
  </si>
  <si>
    <t>S21120230</t>
  </si>
  <si>
    <t>LUNA REGALADO ANDRES</t>
  </si>
  <si>
    <t>S21120239</t>
  </si>
  <si>
    <t>MEDRANO ESCOTO CARMEN ALONDRA</t>
  </si>
  <si>
    <t>S21120240</t>
  </si>
  <si>
    <t>JUAREZ LOPEZ CRISTIAN ALEJANDRO</t>
  </si>
  <si>
    <t>S21120241</t>
  </si>
  <si>
    <t>PANIAGUA FLORES AGUSTIN</t>
  </si>
  <si>
    <t>S21120242</t>
  </si>
  <si>
    <t>SERRATO TELLEZ KEVIN ALEXIS</t>
  </si>
  <si>
    <t>S21120243</t>
  </si>
  <si>
    <t>AGUILAR MONTES SABINE MICHELLE</t>
  </si>
  <si>
    <t>EFREN VEGA CHAVEZ</t>
  </si>
  <si>
    <t>AGO-DIC-21</t>
  </si>
  <si>
    <t>AGO-DIC-2022</t>
  </si>
  <si>
    <t>ENE-JUN-2023</t>
  </si>
  <si>
    <t>ENE-JUN-22</t>
  </si>
  <si>
    <t>S22120011</t>
  </si>
  <si>
    <t>BEDOYA MARTINEZ ALEJANDRO</t>
  </si>
  <si>
    <t>S22120009</t>
  </si>
  <si>
    <t>GARCIA PEREZ LUIS GERARDO</t>
  </si>
  <si>
    <t>S22120012</t>
  </si>
  <si>
    <t>MENERA ZAMUDIO KEVIN YAEL</t>
  </si>
  <si>
    <t>S22120014</t>
  </si>
  <si>
    <t>RIVERA LOPEZ IGNACIO</t>
  </si>
  <si>
    <t>S22120010</t>
  </si>
  <si>
    <t>RODRIGUEZ ORTIZ LEONARDO ALEXANDRO</t>
  </si>
  <si>
    <t>S22120013</t>
  </si>
  <si>
    <t>AGO-DIC-2023</t>
  </si>
  <si>
    <t>ENE-JUN-2024</t>
  </si>
  <si>
    <t>D</t>
  </si>
  <si>
    <t>SOLICITARON CAMBIO A INGENIERIA EN SISTEMAS COMPUTACIONALES</t>
  </si>
  <si>
    <t>C21120319</t>
  </si>
  <si>
    <t>GONZALEZ REGALADO FRANCISCO</t>
  </si>
  <si>
    <t>Generación 2020</t>
  </si>
  <si>
    <t>Materia</t>
  </si>
  <si>
    <t>Precalculo</t>
  </si>
  <si>
    <t>Lógica Matemática</t>
  </si>
  <si>
    <t>T-Cal</t>
  </si>
  <si>
    <t>Promedio</t>
  </si>
  <si>
    <t>%AP</t>
  </si>
  <si>
    <t>%RE</t>
  </si>
  <si>
    <t>AP/V</t>
  </si>
  <si>
    <t>VERANO-2023</t>
  </si>
  <si>
    <t>ENE-JUN 2023</t>
  </si>
  <si>
    <t>VERANO-2022</t>
  </si>
  <si>
    <t>VERANO-2021</t>
  </si>
  <si>
    <t>VERANO-2020</t>
  </si>
  <si>
    <t>VERANO-2024</t>
  </si>
  <si>
    <t>AGO-DIC-2024</t>
  </si>
  <si>
    <t>ENE-JUN-2025</t>
  </si>
  <si>
    <t>VERANO-2026</t>
  </si>
  <si>
    <t>AGO-DIC-2025</t>
  </si>
  <si>
    <t>ENE-JUN-2026</t>
  </si>
  <si>
    <t>AGO-DIC-22</t>
  </si>
  <si>
    <t>S22120144</t>
  </si>
  <si>
    <t>CARDENAS IBARRA LUIS MANUEL</t>
  </si>
  <si>
    <t>S22120145</t>
  </si>
  <si>
    <t>CONTRERAS CERRITOS LEONARDO</t>
  </si>
  <si>
    <t>S22120146</t>
  </si>
  <si>
    <t>RUIZ CARMEN PAOLA MONTSERRAT</t>
  </si>
  <si>
    <t>S22120147</t>
  </si>
  <si>
    <t>BARRERA BARRERA ERIK</t>
  </si>
  <si>
    <t>S22120148</t>
  </si>
  <si>
    <t>CHAVEZ PALMERIN STACY</t>
  </si>
  <si>
    <t>S22120149</t>
  </si>
  <si>
    <t>LOPEZ PEREZ PAOLA ITZEL</t>
  </si>
  <si>
    <t>S22120151</t>
  </si>
  <si>
    <t>PADILLA AGUIRRE ALEJANDRO</t>
  </si>
  <si>
    <t>S22120152</t>
  </si>
  <si>
    <t>LOBATO GARCIA JOVANNY</t>
  </si>
  <si>
    <t>S22120154</t>
  </si>
  <si>
    <t>GORDILLO AGUILAR FRANCISCO JAVIER</t>
  </si>
  <si>
    <t>S22120155</t>
  </si>
  <si>
    <t>RODRIGUEZ RODRIGUEZ EDUARDO</t>
  </si>
  <si>
    <t>S22120157</t>
  </si>
  <si>
    <t>MORALES GONZALEZ JOSE MIGUEL</t>
  </si>
  <si>
    <t>S22120158</t>
  </si>
  <si>
    <t>GONZALEZ PARRA BRAYAN EDUARDO</t>
  </si>
  <si>
    <t>S22120160</t>
  </si>
  <si>
    <t>GARCIA TELLES CHELSEA ANDREA</t>
  </si>
  <si>
    <t>S22120161</t>
  </si>
  <si>
    <t>LOPEZ LEMUS AMERICA CITLALLI</t>
  </si>
  <si>
    <t>S22120165</t>
  </si>
  <si>
    <t>ESCOBEDO NAVARRETE GERARDO</t>
  </si>
  <si>
    <t>S22120167</t>
  </si>
  <si>
    <t>RIVERA ZAVALA BISMARCK</t>
  </si>
  <si>
    <t>S22120170</t>
  </si>
  <si>
    <t>LOPEZ MEDINA LIZET GUADALUPE</t>
  </si>
  <si>
    <t>S22120194</t>
  </si>
  <si>
    <t>LUNA LEON JESUS LEANDRO</t>
  </si>
  <si>
    <t>S22120198</t>
  </si>
  <si>
    <t>PEREZ VAZQUEZ ALEJANDRO</t>
  </si>
  <si>
    <t>S22120200</t>
  </si>
  <si>
    <t>ESCUTIA BIBIAN ALEJANDRO</t>
  </si>
  <si>
    <t>S22120201</t>
  </si>
  <si>
    <t>MARTINEZ GUERRERO LUIS EDUARDO</t>
  </si>
  <si>
    <t>S22120206</t>
  </si>
  <si>
    <t>CASTRO TINOCO RAFAEL</t>
  </si>
  <si>
    <t>S22120226</t>
  </si>
  <si>
    <t>CALDERON CHAVEZ DAVID</t>
  </si>
  <si>
    <t>S22120230</t>
  </si>
  <si>
    <t>CALDERON ELIAS OSCAR OMAR</t>
  </si>
  <si>
    <t>S22120231</t>
  </si>
  <si>
    <t>CISNEROS CARDENAS JOSE ROBERTO</t>
  </si>
  <si>
    <t>S22120237</t>
  </si>
  <si>
    <t>LEZAMA TORRES ALEJANDRO</t>
  </si>
  <si>
    <t>S22120238</t>
  </si>
  <si>
    <t>SAAVEDRA MANDUJANO JOSUE IMANOL</t>
  </si>
  <si>
    <t>S22120245</t>
  </si>
  <si>
    <t>SOLORIO MORALES BRAULIO AARON</t>
  </si>
  <si>
    <t>S22120248</t>
  </si>
  <si>
    <t>SOTO HERNANDEZ ROGELIO DANIEL</t>
  </si>
  <si>
    <t>S22120249</t>
  </si>
  <si>
    <t>REYES GARCIA ARNOLD JAVIER</t>
  </si>
  <si>
    <t>S22120162</t>
  </si>
  <si>
    <t>CARO PEREZ EVELYN MICHELLE</t>
  </si>
  <si>
    <t>S22120168</t>
  </si>
  <si>
    <t>ZAVALA GUERRERO JOVANI</t>
  </si>
  <si>
    <t>S22120169</t>
  </si>
  <si>
    <t>NUÑEZ PANTOJA JOSE LUIS</t>
  </si>
  <si>
    <t>S22120172</t>
  </si>
  <si>
    <t>ROMERO MARTINEZ ANA PAOLA</t>
  </si>
  <si>
    <t>S22120174</t>
  </si>
  <si>
    <t>QUINTINO AGUILERA CESAR ISAAC</t>
  </si>
  <si>
    <t>S22120175</t>
  </si>
  <si>
    <t>CERRITOS JIMENEZ JOSE MANUEL</t>
  </si>
  <si>
    <t>S22120176</t>
  </si>
  <si>
    <t>ROSILES GONZALEZ JESUS</t>
  </si>
  <si>
    <t>S22120177</t>
  </si>
  <si>
    <t>SANTOYO PATIÑO MARCO MANUEL</t>
  </si>
  <si>
    <t>S22120180</t>
  </si>
  <si>
    <t>GOMEZ SALAZAR JOEL</t>
  </si>
  <si>
    <t>S22120182</t>
  </si>
  <si>
    <t>AGUILERA GUZMAN AARON</t>
  </si>
  <si>
    <t>S22120185</t>
  </si>
  <si>
    <t>ALVAREZ RUIZ JUAN DAVID</t>
  </si>
  <si>
    <t>S22120186</t>
  </si>
  <si>
    <t>RICO GUZMAN MANUEL ALEJANDRO</t>
  </si>
  <si>
    <t>S22120189</t>
  </si>
  <si>
    <t>GUZMAN RUIZ ALONSO</t>
  </si>
  <si>
    <t>S22120190</t>
  </si>
  <si>
    <t>LOPEZ CAMACHO MANUEL ULISES</t>
  </si>
  <si>
    <t>S22120192</t>
  </si>
  <si>
    <t>BARAJAS TINOCO ULISES SAUL</t>
  </si>
  <si>
    <t>S22120193</t>
  </si>
  <si>
    <t>TENORIO RIVERA JUANA DEL ROSARIO</t>
  </si>
  <si>
    <t>S22120195</t>
  </si>
  <si>
    <t>NAMBO CISNEROS MARIO ADRIAN</t>
  </si>
  <si>
    <t>S22120199</t>
  </si>
  <si>
    <t>MOLINA MEDINA MARTIN GERARDO</t>
  </si>
  <si>
    <t>S22120202</t>
  </si>
  <si>
    <t>DIAZ PEREZ JULIO CESAR</t>
  </si>
  <si>
    <t>S22120205</t>
  </si>
  <si>
    <t>QUINTINO LEYVA JESUS ESQUIPULAS</t>
  </si>
  <si>
    <t>S22120207</t>
  </si>
  <si>
    <t>JACOB GARCIA FRANCISCO JAVIER</t>
  </si>
  <si>
    <t>S22120208</t>
  </si>
  <si>
    <t>CANO ZAVALA MANUEL</t>
  </si>
  <si>
    <t>S22120211</t>
  </si>
  <si>
    <t>AGUADO PEREZ DENISE</t>
  </si>
  <si>
    <t>S22120212</t>
  </si>
  <si>
    <t>ZACARIAS GARCIA CALEB</t>
  </si>
  <si>
    <t>S22120213</t>
  </si>
  <si>
    <t>ORTIZ PEREZ JUAN JOSE</t>
  </si>
  <si>
    <t>S22120214</t>
  </si>
  <si>
    <t>RIOS MARTINEZ YESHUA ESTEBAN</t>
  </si>
  <si>
    <t>S22120218</t>
  </si>
  <si>
    <t>GUZMAN CORNEJO SERGIO ENRIQUE</t>
  </si>
  <si>
    <t>S22120222</t>
  </si>
  <si>
    <t>QUIROZ AGUILAR LUIS MIGUEL</t>
  </si>
  <si>
    <t>S22120233</t>
  </si>
  <si>
    <t>DIAZ BEDOLLA LUIS ENRIQUE</t>
  </si>
  <si>
    <t>S22120235</t>
  </si>
  <si>
    <t>LOPEZ ALMANZA JUAN MANUEL</t>
  </si>
  <si>
    <t>S22120240</t>
  </si>
  <si>
    <t>DIOSDADO GUTIERREZ ANGEL EDUARDO</t>
  </si>
  <si>
    <t>S22120244</t>
  </si>
  <si>
    <t>OROZCO AGUIRRE DIEGO JAVIER</t>
  </si>
  <si>
    <t>S22120253</t>
  </si>
  <si>
    <t>S22120156</t>
  </si>
  <si>
    <t>REYES GONZALEZ AXEL ANTONIO</t>
  </si>
  <si>
    <t>S22120166</t>
  </si>
  <si>
    <t>GASCA GUZMAN ROBERTO KEVIN</t>
  </si>
  <si>
    <t>S22120171</t>
  </si>
  <si>
    <t>NUÑEZ TENORIO VALERIA JACQUELINE</t>
  </si>
  <si>
    <t>S22120187</t>
  </si>
  <si>
    <t>GARCIA GUZMAN OSCAR</t>
  </si>
  <si>
    <t>S22120191</t>
  </si>
  <si>
    <t>LOPEZ PEREZ CARLOS FRANCISCO</t>
  </si>
  <si>
    <t>S22120196</t>
  </si>
  <si>
    <t>MARTINEZ MARTINEZ JESUS ALFONSO</t>
  </si>
  <si>
    <t>S22120203</t>
  </si>
  <si>
    <t>MARTINEZ VARGAS KEVIN</t>
  </si>
  <si>
    <t>S22120204</t>
  </si>
  <si>
    <t>CABRERA DOMINGUEZ XIMENA NICOLE</t>
  </si>
  <si>
    <t>S22120215</t>
  </si>
  <si>
    <t>QUINTANA REYES KARLA DANIELA</t>
  </si>
  <si>
    <t>S22120216</t>
  </si>
  <si>
    <t>LOPEZ MILAN EDUARDO</t>
  </si>
  <si>
    <t>S22120217</t>
  </si>
  <si>
    <t>SERRITOS ZAMUDIO CRISTINA NAYELI</t>
  </si>
  <si>
    <t>S22120219</t>
  </si>
  <si>
    <t>TORRES DURAN ANGEL CUAUHTEMOC</t>
  </si>
  <si>
    <t>S22120220</t>
  </si>
  <si>
    <t>PEREZ ALVAREZ MARIA CENTAGRUI</t>
  </si>
  <si>
    <t>S22120221</t>
  </si>
  <si>
    <t>GUZMAN REYES VICTOR</t>
  </si>
  <si>
    <t>S22120223</t>
  </si>
  <si>
    <t>TENORIO SANCHEZ ARTEMIO ABDIEL</t>
  </si>
  <si>
    <t>S22120224</t>
  </si>
  <si>
    <t>GARCIA GUZMAN ALAN ARMANDO</t>
  </si>
  <si>
    <t>S22120225</t>
  </si>
  <si>
    <t>HERRERA GONZALEZ CRISTIAN</t>
  </si>
  <si>
    <t>S22120227</t>
  </si>
  <si>
    <t>SOTO RICO CAROLINA</t>
  </si>
  <si>
    <t>S22120236</t>
  </si>
  <si>
    <t>TORRES AGUIRRE MIGUEL ALEJANDRO</t>
  </si>
  <si>
    <t>S22120239</t>
  </si>
  <si>
    <t>VAZQUEZ SILVA JOSE GUADALUPE</t>
  </si>
  <si>
    <t>S22120241</t>
  </si>
  <si>
    <t>GARDUÑO GONZALEZ JONATHAN NOE</t>
  </si>
  <si>
    <t>S22120242</t>
  </si>
  <si>
    <t>ORTIZ ALVIS LEOPOLDO</t>
  </si>
  <si>
    <t>S22120243</t>
  </si>
  <si>
    <t>CASTRO VAZQUEZ JOSE DE JESUS</t>
  </si>
  <si>
    <t>S22120246</t>
  </si>
  <si>
    <t>MENDEZ MEDINA NICOLAS</t>
  </si>
  <si>
    <t>S22120250</t>
  </si>
  <si>
    <t>PEREZ GONZALEZ ERICK OMAR</t>
  </si>
  <si>
    <t>S22120251</t>
  </si>
  <si>
    <t>DIAZ ESPINOSA JESUS EDUARDO</t>
  </si>
  <si>
    <t>S22120257</t>
  </si>
  <si>
    <t>FRANCO ROSALES ANA KAREN</t>
  </si>
  <si>
    <t>S22120258</t>
  </si>
  <si>
    <t>GONZALEZ MAGAÑA HANNIA DINORA</t>
  </si>
  <si>
    <t>S22120259</t>
  </si>
  <si>
    <t>OJEDA HERNANDEZ GERALDINE</t>
  </si>
  <si>
    <t>S22120260</t>
  </si>
  <si>
    <t>RODRIGUEZ SOTO JOSE ANDRES</t>
  </si>
  <si>
    <t>S22120261</t>
  </si>
  <si>
    <t>TORRES ZAVALA JUAN PABLO</t>
  </si>
  <si>
    <t>S22120262</t>
  </si>
  <si>
    <t>S22120150</t>
  </si>
  <si>
    <t>CALDERON GUZMAN JOSHUA</t>
  </si>
  <si>
    <t>S22120153</t>
  </si>
  <si>
    <t>GAONA CEJA YARELI YOSSELIN</t>
  </si>
  <si>
    <t>S22120159</t>
  </si>
  <si>
    <t>VIEYRA ALCANTAR ALEXIS YAHIR</t>
  </si>
  <si>
    <t>S22120163</t>
  </si>
  <si>
    <t>VAZQUEZ ALMANZA KEVIN MANUEL</t>
  </si>
  <si>
    <t>S22120164</t>
  </si>
  <si>
    <t>LOPEZ ALVAREZ DIEGO</t>
  </si>
  <si>
    <t>S22120173</t>
  </si>
  <si>
    <t>ROCHA MARTINEZ ANGEL IVAN</t>
  </si>
  <si>
    <t>S22120178</t>
  </si>
  <si>
    <t>MARTINEZ VAZQUEZ JORGE ALEJANDRO</t>
  </si>
  <si>
    <t>S22120179</t>
  </si>
  <si>
    <t>MONTOYA RODRIGUEZ JESUS ALEXIS</t>
  </si>
  <si>
    <t>S22120181</t>
  </si>
  <si>
    <t>JAIME BEDOLLA CRISTOPHER</t>
  </si>
  <si>
    <t>S22120183</t>
  </si>
  <si>
    <t>MARTINEZ GUZMAN JESUS ETMAEL</t>
  </si>
  <si>
    <t>S22120184</t>
  </si>
  <si>
    <t>VEGA CALDERON LUIS</t>
  </si>
  <si>
    <t>S22120188</t>
  </si>
  <si>
    <t>TAPIA MEDINA ERWIN JESUS</t>
  </si>
  <si>
    <t>S22120197</t>
  </si>
  <si>
    <t>CONTRERAS DIAZ ADAIR</t>
  </si>
  <si>
    <t>S22120209</t>
  </si>
  <si>
    <t>FERREYRA CISNEROS DARWIN OSWALDO</t>
  </si>
  <si>
    <t>S22120210</t>
  </si>
  <si>
    <t>ZURITA MARTINEZ MARIA GUADALUPE</t>
  </si>
  <si>
    <t>S22120228</t>
  </si>
  <si>
    <t>GONZALEZ PEREZ LUIS EDUARDO</t>
  </si>
  <si>
    <t>S22120229</t>
  </si>
  <si>
    <t>GUTIERREZ MORENO FATIMA</t>
  </si>
  <si>
    <t>S22120232</t>
  </si>
  <si>
    <t>ZUÑIGA VALLEJO DIEGO</t>
  </si>
  <si>
    <t>S22120234</t>
  </si>
  <si>
    <t>RODRIGUEZ ALVAREZ OSVIEL</t>
  </si>
  <si>
    <t>S22120247</t>
  </si>
  <si>
    <t>LOPEZ ZAMORA JULIO CESAR</t>
  </si>
  <si>
    <t>S22120252</t>
  </si>
  <si>
    <t>FLORES ZAVALA JOSE FRANCISCO</t>
  </si>
  <si>
    <t>S22120254</t>
  </si>
  <si>
    <t>MORENO LOPEZ JUAN CARLOS</t>
  </si>
  <si>
    <t>S22120255</t>
  </si>
  <si>
    <t>DIAZ GUZMAN EDUARDO</t>
  </si>
  <si>
    <t>S22120256</t>
  </si>
  <si>
    <t>RUIZ JIMENEZ JUAN DIEGO</t>
  </si>
  <si>
    <t>C21120350</t>
  </si>
  <si>
    <t>BAEZA AGUILERA LEONARDO</t>
  </si>
  <si>
    <t>ENE-JUN-23</t>
  </si>
  <si>
    <t>S23120008</t>
  </si>
  <si>
    <t>GARCIA LOPEZ ADRIAN</t>
  </si>
  <si>
    <t>OROZCO CORTEZ EMMANUEL</t>
  </si>
  <si>
    <t>S23120009</t>
  </si>
  <si>
    <t>CAMBIOS A SISTEMAS COMPUTACIONALES</t>
  </si>
  <si>
    <t>matricula</t>
  </si>
  <si>
    <t>nombre</t>
  </si>
  <si>
    <t>estatus</t>
  </si>
  <si>
    <t>No</t>
  </si>
  <si>
    <t>TUTOR</t>
  </si>
  <si>
    <t>LGGT</t>
  </si>
  <si>
    <t>FALTA DE ATENCIÓN MUCHO RELAJO</t>
  </si>
  <si>
    <t>YA SE FUE</t>
  </si>
  <si>
    <t>YA NO VIENE</t>
  </si>
  <si>
    <t>NO TRABAJA NADA, PERO NADA</t>
  </si>
  <si>
    <t>ES FLOJO</t>
  </si>
  <si>
    <t>OBSERVACIONES</t>
  </si>
  <si>
    <t>ES FLOJO Y LE GUSTA EL DESORDEN</t>
  </si>
  <si>
    <t>LE CUESTA MUCHO TRABAJO EN PROGRAMACIÓN</t>
  </si>
  <si>
    <t>NO ES CONSTANTE, A VECES NO VIENE</t>
  </si>
  <si>
    <t>LE CUESTA MUCHO TRABAJO EN PROGRAMACIÓN, REPROBO FUNDAMENTOS</t>
  </si>
  <si>
    <t>REPROBO POO EN VERANO</t>
  </si>
  <si>
    <t>ES MUY INTROVERTIDO Y NO HABLA MUCHO EN CLASES CON SUS COMPAÑEROS</t>
  </si>
  <si>
    <t>A VECES, EN EQUIPOS ELLA DECIDE Y PUEDE TENER PROBLEMAS CON EL GRUPO</t>
  </si>
  <si>
    <t>APENAS ESTÁ LLEVANDO FUNDAMENTOS DE PROGRAMACION</t>
  </si>
  <si>
    <t>PARECE QUE YA NO VIENE</t>
  </si>
  <si>
    <t>REVISAR, ES FLOJO, A VECES NO VIENE, NO ENTREGA TAREAS</t>
  </si>
  <si>
    <t>MUY DISPERSO, MUY FLOJO, TENÍA PROBLEMAS DE SALUD</t>
  </si>
  <si>
    <t>LE CUESTA TRABAJO LA PROGRAMACIÓN</t>
  </si>
  <si>
    <t>PROBLEMAS DE SALUD CON UN RIÑON, VERIFICAR</t>
  </si>
  <si>
    <t>http://192.168.0.96:8090/</t>
  </si>
  <si>
    <t>User: adminEVC*</t>
  </si>
  <si>
    <t>pass: adminEVC*</t>
  </si>
  <si>
    <t>YA NO VIENE - BAJA TEMPORAL</t>
  </si>
  <si>
    <t>NO PONE ATENCIÓN pero no muestra problemas académicos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</si>
</sst>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Arial"/>
      <family val="2"/>
    </font>
    <font>
      <b/>
      <sz val="9"/>
      <color theme="1"/>
      <name val="Quattrocento Sans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i/>
      <sz val="11"/>
      <color theme="1"/>
      <name val="Calibri"/>
      <family val="2"/>
    </font>
    <font>
      <sz val="11"/>
      <color theme="0"/>
      <name val="Calibri"/>
      <family val="2"/>
    </font>
    <font>
      <b/>
      <i/>
      <sz val="11"/>
      <color rgb="FF2E75B5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Calibri"/>
      <family val="2"/>
    </font>
    <font>
      <b/>
      <sz val="9"/>
      <name val="Quattrocento Sans"/>
    </font>
    <font>
      <sz val="11"/>
      <color theme="1"/>
      <name val="Calibri"/>
      <family val="2"/>
      <scheme val="major"/>
    </font>
    <font>
      <b/>
      <i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Calibri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Arial"/>
      <family val="2"/>
    </font>
    <font>
      <sz val="10"/>
      <color rgb="FF222222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8EAADB"/>
      </patternFill>
    </fill>
    <fill>
      <patternFill patternType="solid">
        <fgColor theme="4" tint="0.79998168889431442"/>
        <bgColor rgb="FF8EAADB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rgb="FF8EAADB"/>
      </patternFill>
    </fill>
    <fill>
      <patternFill patternType="solid">
        <fgColor theme="7" tint="0.39997558519241921"/>
        <bgColor rgb="FF8EAADB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</borders>
  <cellStyleXfs count="4">
    <xf numFmtId="0" fontId="0" fillId="0" borderId="0"/>
    <xf numFmtId="9" fontId="21" fillId="0" borderId="0" applyFont="0" applyFill="0" applyBorder="0" applyAlignment="0" applyProtection="0"/>
    <xf numFmtId="0" fontId="24" fillId="0" borderId="118" applyNumberFormat="0" applyFill="0" applyAlignment="0" applyProtection="0"/>
    <xf numFmtId="0" fontId="25" fillId="0" borderId="0" applyNumberFormat="0" applyFill="0" applyBorder="0" applyAlignment="0" applyProtection="0"/>
  </cellStyleXfs>
  <cellXfs count="536">
    <xf numFmtId="0" fontId="0" fillId="0" borderId="0" xfId="0" applyFont="1" applyAlignment="1"/>
    <xf numFmtId="0" fontId="10" fillId="0" borderId="5" xfId="0" applyFont="1" applyBorder="1"/>
    <xf numFmtId="0" fontId="10" fillId="0" borderId="7" xfId="0" applyFont="1" applyBorder="1" applyAlignment="1">
      <alignment horizontal="center"/>
    </xf>
    <xf numFmtId="0" fontId="11" fillId="0" borderId="9" xfId="0" applyFont="1" applyBorder="1" applyAlignment="1">
      <alignment vertic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1" fillId="0" borderId="14" xfId="0" applyFont="1" applyBorder="1" applyAlignment="1">
      <alignment vertical="center"/>
    </xf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/>
    <xf numFmtId="0" fontId="14" fillId="2" borderId="19" xfId="0" applyFont="1" applyFill="1" applyBorder="1" applyAlignment="1">
      <alignment horizontal="center"/>
    </xf>
    <xf numFmtId="0" fontId="10" fillId="0" borderId="6" xfId="0" applyFont="1" applyBorder="1"/>
    <xf numFmtId="0" fontId="10" fillId="0" borderId="6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/>
    </xf>
    <xf numFmtId="0" fontId="10" fillId="0" borderId="25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/>
    </xf>
    <xf numFmtId="0" fontId="10" fillId="0" borderId="9" xfId="0" applyFont="1" applyBorder="1"/>
    <xf numFmtId="0" fontId="10" fillId="0" borderId="10" xfId="0" applyFont="1" applyBorder="1"/>
    <xf numFmtId="0" fontId="10" fillId="0" borderId="10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14" xfId="0" applyFont="1" applyBorder="1"/>
    <xf numFmtId="0" fontId="10" fillId="0" borderId="15" xfId="0" applyFont="1" applyBorder="1"/>
    <xf numFmtId="0" fontId="10" fillId="0" borderId="15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2" xfId="0" applyFont="1" applyBorder="1"/>
    <xf numFmtId="0" fontId="10" fillId="0" borderId="33" xfId="0" applyFont="1" applyBorder="1"/>
    <xf numFmtId="0" fontId="11" fillId="0" borderId="10" xfId="0" applyFont="1" applyBorder="1" applyAlignment="1">
      <alignment vertical="center"/>
    </xf>
    <xf numFmtId="0" fontId="10" fillId="0" borderId="27" xfId="0" applyFont="1" applyBorder="1" applyAlignment="1">
      <alignment horizontal="center" vertical="center"/>
    </xf>
    <xf numFmtId="0" fontId="11" fillId="0" borderId="15" xfId="0" applyFont="1" applyBorder="1" applyAlignment="1">
      <alignment vertical="center"/>
    </xf>
    <xf numFmtId="0" fontId="10" fillId="0" borderId="3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/>
    </xf>
    <xf numFmtId="0" fontId="10" fillId="0" borderId="35" xfId="0" applyFont="1" applyBorder="1" applyAlignment="1">
      <alignment horizontal="center"/>
    </xf>
    <xf numFmtId="0" fontId="10" fillId="0" borderId="36" xfId="0" applyFont="1" applyBorder="1" applyAlignment="1">
      <alignment horizontal="center"/>
    </xf>
    <xf numFmtId="0" fontId="10" fillId="0" borderId="32" xfId="0" applyFont="1" applyBorder="1" applyAlignment="1">
      <alignment horizontal="center"/>
    </xf>
    <xf numFmtId="0" fontId="10" fillId="0" borderId="9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/>
    </xf>
    <xf numFmtId="0" fontId="10" fillId="0" borderId="49" xfId="0" applyFont="1" applyBorder="1" applyAlignment="1">
      <alignment horizontal="center"/>
    </xf>
    <xf numFmtId="0" fontId="10" fillId="0" borderId="16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0" fontId="10" fillId="0" borderId="43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45" xfId="0" applyFont="1" applyBorder="1" applyAlignment="1">
      <alignment horizontal="center"/>
    </xf>
    <xf numFmtId="0" fontId="10" fillId="0" borderId="46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0" fillId="0" borderId="41" xfId="0" applyFont="1" applyBorder="1" applyAlignment="1">
      <alignment horizontal="center"/>
    </xf>
    <xf numFmtId="0" fontId="0" fillId="0" borderId="47" xfId="0" applyFont="1" applyBorder="1" applyAlignment="1">
      <alignment horizontal="center"/>
    </xf>
    <xf numFmtId="0" fontId="0" fillId="0" borderId="42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0" fillId="0" borderId="48" xfId="0" applyFont="1" applyBorder="1" applyAlignment="1">
      <alignment horizontal="center"/>
    </xf>
    <xf numFmtId="0" fontId="0" fillId="0" borderId="46" xfId="0" applyFont="1" applyBorder="1" applyAlignment="1">
      <alignment horizontal="center"/>
    </xf>
    <xf numFmtId="0" fontId="0" fillId="0" borderId="51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0" fontId="0" fillId="0" borderId="61" xfId="0" applyFont="1" applyBorder="1" applyAlignment="1">
      <alignment horizontal="center"/>
    </xf>
    <xf numFmtId="0" fontId="10" fillId="0" borderId="47" xfId="0" applyFont="1" applyBorder="1" applyAlignment="1">
      <alignment horizontal="center"/>
    </xf>
    <xf numFmtId="0" fontId="10" fillId="0" borderId="48" xfId="0" applyFont="1" applyBorder="1" applyAlignment="1">
      <alignment horizontal="center"/>
    </xf>
    <xf numFmtId="0" fontId="10" fillId="0" borderId="50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0" fontId="10" fillId="0" borderId="54" xfId="0" applyFont="1" applyBorder="1" applyAlignment="1">
      <alignment horizontal="center" vertical="center"/>
    </xf>
    <xf numFmtId="0" fontId="10" fillId="0" borderId="56" xfId="0" applyFont="1" applyBorder="1" applyAlignment="1">
      <alignment horizontal="center" vertical="center"/>
    </xf>
    <xf numFmtId="0" fontId="10" fillId="0" borderId="57" xfId="0" applyFont="1" applyBorder="1" applyAlignment="1">
      <alignment horizontal="center" vertical="center"/>
    </xf>
    <xf numFmtId="0" fontId="10" fillId="0" borderId="62" xfId="0" applyFont="1" applyBorder="1" applyAlignment="1">
      <alignment horizontal="center" vertical="center"/>
    </xf>
    <xf numFmtId="0" fontId="10" fillId="0" borderId="63" xfId="0" applyFont="1" applyBorder="1" applyAlignment="1">
      <alignment horizontal="center" vertical="center"/>
    </xf>
    <xf numFmtId="0" fontId="10" fillId="0" borderId="64" xfId="0" applyFont="1" applyBorder="1" applyAlignment="1">
      <alignment horizontal="center" vertical="center"/>
    </xf>
    <xf numFmtId="0" fontId="10" fillId="0" borderId="53" xfId="0" applyFont="1" applyBorder="1" applyAlignment="1">
      <alignment horizontal="center" vertical="center"/>
    </xf>
    <xf numFmtId="0" fontId="10" fillId="0" borderId="55" xfId="0" applyFont="1" applyBorder="1" applyAlignment="1">
      <alignment horizontal="center" vertical="center"/>
    </xf>
    <xf numFmtId="0" fontId="10" fillId="0" borderId="58" xfId="0" applyFont="1" applyBorder="1" applyAlignment="1">
      <alignment horizontal="center" vertical="center"/>
    </xf>
    <xf numFmtId="0" fontId="0" fillId="0" borderId="62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64" xfId="0" applyFont="1" applyBorder="1" applyAlignment="1">
      <alignment horizontal="center"/>
    </xf>
    <xf numFmtId="0" fontId="10" fillId="3" borderId="9" xfId="0" applyFont="1" applyFill="1" applyBorder="1" applyAlignment="1">
      <alignment horizontal="center"/>
    </xf>
    <xf numFmtId="0" fontId="10" fillId="3" borderId="14" xfId="0" applyFont="1" applyFill="1" applyBorder="1" applyAlignment="1">
      <alignment horizontal="center"/>
    </xf>
    <xf numFmtId="0" fontId="17" fillId="0" borderId="67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0" borderId="68" xfId="0" applyFont="1" applyBorder="1" applyAlignment="1">
      <alignment horizontal="center"/>
    </xf>
    <xf numFmtId="0" fontId="17" fillId="0" borderId="69" xfId="0" applyFont="1" applyBorder="1" applyAlignment="1">
      <alignment horizontal="center"/>
    </xf>
    <xf numFmtId="0" fontId="17" fillId="0" borderId="71" xfId="0" applyFont="1" applyBorder="1" applyAlignment="1">
      <alignment horizontal="center"/>
    </xf>
    <xf numFmtId="0" fontId="17" fillId="0" borderId="70" xfId="0" applyFont="1" applyBorder="1" applyAlignment="1">
      <alignment horizontal="center"/>
    </xf>
    <xf numFmtId="0" fontId="10" fillId="0" borderId="72" xfId="0" applyFont="1" applyBorder="1"/>
    <xf numFmtId="0" fontId="10" fillId="0" borderId="73" xfId="0" applyFont="1" applyBorder="1"/>
    <xf numFmtId="0" fontId="11" fillId="0" borderId="73" xfId="0" applyFont="1" applyBorder="1" applyAlignment="1">
      <alignment vertical="center"/>
    </xf>
    <xf numFmtId="0" fontId="10" fillId="0" borderId="73" xfId="0" applyFont="1" applyBorder="1" applyAlignment="1">
      <alignment horizontal="center"/>
    </xf>
    <xf numFmtId="0" fontId="10" fillId="0" borderId="74" xfId="0" applyFont="1" applyBorder="1" applyAlignment="1">
      <alignment horizontal="center"/>
    </xf>
    <xf numFmtId="0" fontId="10" fillId="0" borderId="75" xfId="0" applyFont="1" applyBorder="1" applyAlignment="1">
      <alignment horizontal="center" vertical="center"/>
    </xf>
    <xf numFmtId="0" fontId="10" fillId="0" borderId="76" xfId="0" applyFont="1" applyBorder="1" applyAlignment="1">
      <alignment horizontal="center" vertical="center"/>
    </xf>
    <xf numFmtId="0" fontId="10" fillId="0" borderId="77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6" xfId="0" applyFont="1" applyBorder="1" applyAlignment="1">
      <alignment horizontal="center"/>
    </xf>
    <xf numFmtId="0" fontId="16" fillId="0" borderId="0" xfId="0" applyFont="1" applyAlignment="1"/>
    <xf numFmtId="0" fontId="0" fillId="0" borderId="19" xfId="0" applyFont="1" applyBorder="1" applyAlignment="1"/>
    <xf numFmtId="0" fontId="10" fillId="0" borderId="50" xfId="0" applyFont="1" applyBorder="1"/>
    <xf numFmtId="0" fontId="10" fillId="0" borderId="52" xfId="0" applyFont="1" applyBorder="1"/>
    <xf numFmtId="0" fontId="10" fillId="0" borderId="57" xfId="0" applyFont="1" applyBorder="1"/>
    <xf numFmtId="0" fontId="10" fillId="0" borderId="52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0" fontId="10" fillId="0" borderId="55" xfId="0" applyFont="1" applyBorder="1" applyAlignment="1">
      <alignment horizontal="center"/>
    </xf>
    <xf numFmtId="0" fontId="10" fillId="0" borderId="57" xfId="0" applyFont="1" applyBorder="1" applyAlignment="1">
      <alignment horizontal="center"/>
    </xf>
    <xf numFmtId="0" fontId="10" fillId="0" borderId="58" xfId="0" applyFont="1" applyBorder="1" applyAlignment="1">
      <alignment horizontal="center"/>
    </xf>
    <xf numFmtId="0" fontId="19" fillId="0" borderId="51" xfId="0" applyFont="1" applyBorder="1" applyAlignment="1"/>
    <xf numFmtId="0" fontId="19" fillId="0" borderId="54" xfId="0" applyFont="1" applyBorder="1" applyAlignment="1"/>
    <xf numFmtId="0" fontId="19" fillId="0" borderId="50" xfId="0" applyFont="1" applyBorder="1" applyAlignment="1">
      <alignment horizontal="center"/>
    </xf>
    <xf numFmtId="0" fontId="19" fillId="0" borderId="56" xfId="0" applyFont="1" applyBorder="1" applyAlignment="1"/>
    <xf numFmtId="0" fontId="19" fillId="0" borderId="57" xfId="0" applyFont="1" applyBorder="1" applyAlignment="1">
      <alignment horizontal="center"/>
    </xf>
    <xf numFmtId="0" fontId="6" fillId="0" borderId="51" xfId="0" applyFont="1" applyBorder="1" applyAlignment="1"/>
    <xf numFmtId="0" fontId="6" fillId="0" borderId="52" xfId="0" applyFont="1" applyBorder="1"/>
    <xf numFmtId="0" fontId="6" fillId="0" borderId="52" xfId="0" applyFont="1" applyBorder="1" applyAlignment="1">
      <alignment horizontal="center"/>
    </xf>
    <xf numFmtId="0" fontId="6" fillId="0" borderId="53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54" xfId="0" applyFont="1" applyBorder="1" applyAlignment="1"/>
    <xf numFmtId="0" fontId="6" fillId="0" borderId="50" xfId="0" applyFont="1" applyBorder="1"/>
    <xf numFmtId="0" fontId="6" fillId="0" borderId="50" xfId="0" applyFont="1" applyBorder="1" applyAlignment="1">
      <alignment horizontal="center"/>
    </xf>
    <xf numFmtId="0" fontId="6" fillId="0" borderId="55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44" xfId="0" applyFont="1" applyBorder="1" applyAlignment="1">
      <alignment horizontal="center"/>
    </xf>
    <xf numFmtId="0" fontId="6" fillId="0" borderId="56" xfId="0" applyFont="1" applyBorder="1" applyAlignment="1"/>
    <xf numFmtId="0" fontId="6" fillId="0" borderId="57" xfId="0" applyFont="1" applyBorder="1"/>
    <xf numFmtId="0" fontId="6" fillId="0" borderId="57" xfId="0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6" fillId="0" borderId="48" xfId="0" applyFont="1" applyBorder="1" applyAlignment="1">
      <alignment horizontal="center"/>
    </xf>
    <xf numFmtId="0" fontId="6" fillId="0" borderId="46" xfId="0" applyFont="1" applyBorder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10" fillId="0" borderId="19" xfId="0" applyFont="1" applyBorder="1"/>
    <xf numFmtId="0" fontId="11" fillId="0" borderId="54" xfId="0" applyFont="1" applyBorder="1" applyAlignment="1">
      <alignment vertical="center"/>
    </xf>
    <xf numFmtId="0" fontId="10" fillId="0" borderId="39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57" xfId="0" applyFont="1" applyBorder="1" applyAlignment="1">
      <alignment horizontal="center"/>
    </xf>
    <xf numFmtId="10" fontId="0" fillId="0" borderId="64" xfId="1" applyNumberFormat="1" applyFont="1" applyBorder="1" applyAlignment="1">
      <alignment horizontal="center"/>
    </xf>
    <xf numFmtId="0" fontId="22" fillId="4" borderId="81" xfId="0" applyFont="1" applyFill="1" applyBorder="1" applyAlignment="1"/>
    <xf numFmtId="0" fontId="22" fillId="4" borderId="81" xfId="0" applyFont="1" applyFill="1" applyBorder="1" applyAlignment="1">
      <alignment horizontal="center"/>
    </xf>
    <xf numFmtId="0" fontId="22" fillId="4" borderId="82" xfId="0" applyFont="1" applyFill="1" applyBorder="1" applyAlignment="1">
      <alignment horizontal="center"/>
    </xf>
    <xf numFmtId="0" fontId="22" fillId="4" borderId="83" xfId="0" applyFont="1" applyFill="1" applyBorder="1" applyAlignment="1">
      <alignment horizontal="center"/>
    </xf>
    <xf numFmtId="0" fontId="16" fillId="0" borderId="51" xfId="0" applyFont="1" applyBorder="1" applyAlignment="1"/>
    <xf numFmtId="0" fontId="0" fillId="0" borderId="52" xfId="0" applyFont="1" applyBorder="1" applyAlignment="1">
      <alignment horizontal="center"/>
    </xf>
    <xf numFmtId="10" fontId="0" fillId="0" borderId="62" xfId="1" applyNumberFormat="1" applyFont="1" applyBorder="1" applyAlignment="1">
      <alignment horizontal="center"/>
    </xf>
    <xf numFmtId="0" fontId="16" fillId="0" borderId="56" xfId="0" applyFont="1" applyBorder="1" applyAlignment="1"/>
    <xf numFmtId="0" fontId="11" fillId="0" borderId="10" xfId="0" applyFont="1" applyFill="1" applyBorder="1" applyAlignment="1">
      <alignment vertical="center"/>
    </xf>
    <xf numFmtId="0" fontId="10" fillId="0" borderId="43" xfId="0" applyFont="1" applyFill="1" applyBorder="1" applyAlignment="1">
      <alignment horizontal="center"/>
    </xf>
    <xf numFmtId="0" fontId="10" fillId="0" borderId="44" xfId="0" applyFont="1" applyFill="1" applyBorder="1" applyAlignment="1">
      <alignment horizontal="center"/>
    </xf>
    <xf numFmtId="0" fontId="0" fillId="0" borderId="43" xfId="0" applyFont="1" applyFill="1" applyBorder="1" applyAlignment="1">
      <alignment horizontal="center"/>
    </xf>
    <xf numFmtId="0" fontId="0" fillId="0" borderId="44" xfId="0" applyFont="1" applyFill="1" applyBorder="1" applyAlignment="1">
      <alignment horizontal="center"/>
    </xf>
    <xf numFmtId="0" fontId="0" fillId="0" borderId="45" xfId="0" applyFont="1" applyFill="1" applyBorder="1" applyAlignment="1">
      <alignment horizontal="center"/>
    </xf>
    <xf numFmtId="0" fontId="0" fillId="0" borderId="41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center"/>
    </xf>
    <xf numFmtId="0" fontId="0" fillId="0" borderId="46" xfId="0" applyFont="1" applyFill="1" applyBorder="1" applyAlignment="1">
      <alignment horizontal="center"/>
    </xf>
    <xf numFmtId="0" fontId="10" fillId="0" borderId="85" xfId="0" applyFont="1" applyBorder="1" applyAlignment="1">
      <alignment horizontal="center"/>
    </xf>
    <xf numFmtId="0" fontId="0" fillId="0" borderId="41" xfId="0" applyFont="1" applyBorder="1" applyAlignment="1">
      <alignment horizontal="center" vertical="center"/>
    </xf>
    <xf numFmtId="0" fontId="0" fillId="0" borderId="42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0" fontId="0" fillId="0" borderId="46" xfId="0" applyFont="1" applyBorder="1" applyAlignment="1">
      <alignment horizontal="center" vertical="center"/>
    </xf>
    <xf numFmtId="0" fontId="0" fillId="0" borderId="51" xfId="0" applyFont="1" applyBorder="1" applyAlignment="1"/>
    <xf numFmtId="0" fontId="0" fillId="0" borderId="53" xfId="0" applyFont="1" applyBorder="1" applyAlignment="1"/>
    <xf numFmtId="0" fontId="0" fillId="0" borderId="54" xfId="0" applyFont="1" applyBorder="1" applyAlignment="1"/>
    <xf numFmtId="0" fontId="0" fillId="0" borderId="55" xfId="0" applyFont="1" applyBorder="1" applyAlignment="1"/>
    <xf numFmtId="0" fontId="0" fillId="0" borderId="56" xfId="0" applyFont="1" applyBorder="1" applyAlignment="1"/>
    <xf numFmtId="0" fontId="0" fillId="0" borderId="58" xfId="0" applyFont="1" applyBorder="1" applyAlignment="1"/>
    <xf numFmtId="0" fontId="0" fillId="0" borderId="39" xfId="0" applyFont="1" applyFill="1" applyBorder="1" applyAlignment="1">
      <alignment horizontal="center"/>
    </xf>
    <xf numFmtId="0" fontId="0" fillId="0" borderId="40" xfId="0" applyFont="1" applyFill="1" applyBorder="1" applyAlignment="1">
      <alignment horizontal="center"/>
    </xf>
    <xf numFmtId="0" fontId="0" fillId="0" borderId="51" xfId="0" applyFont="1" applyBorder="1" applyAlignment="1">
      <alignment horizontal="center" vertical="center"/>
    </xf>
    <xf numFmtId="0" fontId="0" fillId="0" borderId="54" xfId="0" applyFont="1" applyBorder="1" applyAlignment="1">
      <alignment horizontal="center" vertical="center"/>
    </xf>
    <xf numFmtId="0" fontId="0" fillId="0" borderId="54" xfId="0" applyFont="1" applyFill="1" applyBorder="1" applyAlignment="1">
      <alignment horizontal="center" vertical="center"/>
    </xf>
    <xf numFmtId="0" fontId="0" fillId="0" borderId="56" xfId="0" applyFont="1" applyBorder="1" applyAlignment="1">
      <alignment horizontal="center" vertical="center"/>
    </xf>
    <xf numFmtId="0" fontId="0" fillId="0" borderId="62" xfId="0" applyFont="1" applyBorder="1" applyAlignment="1">
      <alignment horizontal="center" vertical="center"/>
    </xf>
    <xf numFmtId="0" fontId="0" fillId="0" borderId="63" xfId="0" applyFont="1" applyBorder="1" applyAlignment="1">
      <alignment horizontal="center" vertical="center"/>
    </xf>
    <xf numFmtId="0" fontId="0" fillId="0" borderId="63" xfId="0" applyFont="1" applyFill="1" applyBorder="1" applyAlignment="1">
      <alignment horizontal="center" vertical="center"/>
    </xf>
    <xf numFmtId="0" fontId="0" fillId="0" borderId="64" xfId="0" applyFont="1" applyBorder="1" applyAlignment="1">
      <alignment horizontal="center" vertical="center"/>
    </xf>
    <xf numFmtId="0" fontId="0" fillId="0" borderId="60" xfId="0" applyFont="1" applyBorder="1" applyAlignment="1"/>
    <xf numFmtId="0" fontId="0" fillId="0" borderId="61" xfId="0" applyFont="1" applyBorder="1" applyAlignment="1"/>
    <xf numFmtId="0" fontId="0" fillId="0" borderId="53" xfId="0" applyFont="1" applyBorder="1" applyAlignment="1">
      <alignment horizontal="center" vertical="center"/>
    </xf>
    <xf numFmtId="0" fontId="0" fillId="0" borderId="59" xfId="0" applyFont="1" applyBorder="1" applyAlignment="1">
      <alignment horizontal="center" vertical="center"/>
    </xf>
    <xf numFmtId="0" fontId="0" fillId="0" borderId="55" xfId="0" applyFont="1" applyBorder="1" applyAlignment="1">
      <alignment horizontal="center" vertical="center"/>
    </xf>
    <xf numFmtId="0" fontId="0" fillId="0" borderId="60" xfId="0" applyFont="1" applyBorder="1" applyAlignment="1">
      <alignment horizontal="center" vertical="center"/>
    </xf>
    <xf numFmtId="0" fontId="0" fillId="0" borderId="58" xfId="0" applyFont="1" applyBorder="1" applyAlignment="1">
      <alignment horizontal="center" vertical="center"/>
    </xf>
    <xf numFmtId="0" fontId="0" fillId="0" borderId="61" xfId="0" applyFont="1" applyBorder="1" applyAlignment="1">
      <alignment horizontal="center" vertical="center"/>
    </xf>
    <xf numFmtId="0" fontId="0" fillId="0" borderId="63" xfId="0" applyFont="1" applyBorder="1" applyAlignment="1"/>
    <xf numFmtId="0" fontId="0" fillId="0" borderId="64" xfId="0" applyFont="1" applyBorder="1" applyAlignment="1"/>
    <xf numFmtId="0" fontId="11" fillId="0" borderId="33" xfId="0" applyFont="1" applyFill="1" applyBorder="1" applyAlignment="1">
      <alignment vertical="center"/>
    </xf>
    <xf numFmtId="0" fontId="10" fillId="0" borderId="33" xfId="0" applyFont="1" applyFill="1" applyBorder="1"/>
    <xf numFmtId="0" fontId="10" fillId="0" borderId="10" xfId="0" applyFont="1" applyFill="1" applyBorder="1"/>
    <xf numFmtId="0" fontId="10" fillId="0" borderId="6" xfId="0" applyFont="1" applyFill="1" applyBorder="1"/>
    <xf numFmtId="0" fontId="9" fillId="7" borderId="66" xfId="0" applyFont="1" applyFill="1" applyBorder="1" applyAlignment="1">
      <alignment horizontal="center" vertical="center" wrapText="1"/>
    </xf>
    <xf numFmtId="0" fontId="9" fillId="7" borderId="42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/>
    </xf>
    <xf numFmtId="0" fontId="10" fillId="3" borderId="16" xfId="0" applyFont="1" applyFill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87" xfId="0" applyFont="1" applyBorder="1" applyAlignment="1">
      <alignment horizontal="center"/>
    </xf>
    <xf numFmtId="0" fontId="9" fillId="8" borderId="3" xfId="0" applyFont="1" applyFill="1" applyBorder="1" applyAlignment="1">
      <alignment horizontal="center" vertical="center" wrapText="1"/>
    </xf>
    <xf numFmtId="0" fontId="9" fillId="8" borderId="23" xfId="0" applyFont="1" applyFill="1" applyBorder="1" applyAlignment="1">
      <alignment horizontal="center" vertical="center" wrapText="1"/>
    </xf>
    <xf numFmtId="0" fontId="9" fillId="8" borderId="65" xfId="0" applyFont="1" applyFill="1" applyBorder="1" applyAlignment="1">
      <alignment horizontal="center" vertical="center" wrapText="1"/>
    </xf>
    <xf numFmtId="0" fontId="9" fillId="8" borderId="42" xfId="0" applyFont="1" applyFill="1" applyBorder="1" applyAlignment="1">
      <alignment horizontal="center" vertical="center" wrapText="1"/>
    </xf>
    <xf numFmtId="0" fontId="9" fillId="8" borderId="25" xfId="0" applyFont="1" applyFill="1" applyBorder="1" applyAlignment="1">
      <alignment horizontal="center" vertical="center" wrapText="1"/>
    </xf>
    <xf numFmtId="0" fontId="9" fillId="8" borderId="4" xfId="0" applyFont="1" applyFill="1" applyBorder="1" applyAlignment="1">
      <alignment horizontal="center" vertical="center" wrapText="1"/>
    </xf>
    <xf numFmtId="0" fontId="9" fillId="8" borderId="24" xfId="0" applyFont="1" applyFill="1" applyBorder="1" applyAlignment="1">
      <alignment horizontal="center" vertical="center" wrapText="1"/>
    </xf>
    <xf numFmtId="0" fontId="9" fillId="8" borderId="66" xfId="0" applyFont="1" applyFill="1" applyBorder="1" applyAlignment="1">
      <alignment horizontal="center" vertical="center" wrapText="1"/>
    </xf>
    <xf numFmtId="0" fontId="9" fillId="8" borderId="78" xfId="0" applyFont="1" applyFill="1" applyBorder="1" applyAlignment="1">
      <alignment horizontal="center" vertical="center" wrapText="1"/>
    </xf>
    <xf numFmtId="0" fontId="9" fillId="8" borderId="77" xfId="0" applyFont="1" applyFill="1" applyBorder="1" applyAlignment="1">
      <alignment horizontal="center" vertical="center" wrapText="1"/>
    </xf>
    <xf numFmtId="0" fontId="9" fillId="8" borderId="40" xfId="0" applyFont="1" applyFill="1" applyBorder="1" applyAlignment="1">
      <alignment horizontal="center" vertical="center" wrapText="1"/>
    </xf>
    <xf numFmtId="0" fontId="10" fillId="0" borderId="67" xfId="0" applyFont="1" applyBorder="1" applyAlignment="1">
      <alignment horizontal="center"/>
    </xf>
    <xf numFmtId="0" fontId="10" fillId="0" borderId="68" xfId="0" applyFont="1" applyBorder="1" applyAlignment="1">
      <alignment horizontal="center"/>
    </xf>
    <xf numFmtId="0" fontId="10" fillId="0" borderId="69" xfId="0" applyFont="1" applyBorder="1" applyAlignment="1">
      <alignment horizontal="center"/>
    </xf>
    <xf numFmtId="0" fontId="10" fillId="0" borderId="70" xfId="0" applyFont="1" applyBorder="1" applyAlignment="1">
      <alignment horizontal="center"/>
    </xf>
    <xf numFmtId="0" fontId="10" fillId="3" borderId="32" xfId="0" applyFont="1" applyFill="1" applyBorder="1" applyAlignment="1">
      <alignment horizontal="center"/>
    </xf>
    <xf numFmtId="0" fontId="10" fillId="3" borderId="49" xfId="0" applyFont="1" applyFill="1" applyBorder="1" applyAlignment="1">
      <alignment horizontal="center"/>
    </xf>
    <xf numFmtId="0" fontId="10" fillId="0" borderId="88" xfId="0" applyFont="1" applyBorder="1" applyAlignment="1">
      <alignment horizontal="center"/>
    </xf>
    <xf numFmtId="0" fontId="10" fillId="0" borderId="89" xfId="0" applyFont="1" applyBorder="1" applyAlignment="1">
      <alignment horizontal="center"/>
    </xf>
    <xf numFmtId="0" fontId="10" fillId="0" borderId="90" xfId="0" applyFont="1" applyBorder="1" applyAlignment="1">
      <alignment horizontal="center"/>
    </xf>
    <xf numFmtId="0" fontId="17" fillId="0" borderId="88" xfId="0" applyFont="1" applyBorder="1" applyAlignment="1">
      <alignment horizontal="center"/>
    </xf>
    <xf numFmtId="0" fontId="17" fillId="0" borderId="49" xfId="0" applyFont="1" applyBorder="1" applyAlignment="1">
      <alignment horizontal="center"/>
    </xf>
    <xf numFmtId="0" fontId="17" fillId="0" borderId="89" xfId="0" applyFont="1" applyBorder="1" applyAlignment="1">
      <alignment horizontal="center"/>
    </xf>
    <xf numFmtId="0" fontId="17" fillId="0" borderId="90" xfId="0" applyFont="1" applyBorder="1" applyAlignment="1">
      <alignment horizontal="center"/>
    </xf>
    <xf numFmtId="0" fontId="10" fillId="0" borderId="72" xfId="0" applyFont="1" applyBorder="1" applyAlignment="1">
      <alignment horizontal="center"/>
    </xf>
    <xf numFmtId="0" fontId="10" fillId="0" borderId="91" xfId="0" applyFont="1" applyBorder="1" applyAlignment="1">
      <alignment horizontal="center"/>
    </xf>
    <xf numFmtId="0" fontId="10" fillId="0" borderId="92" xfId="0" applyFont="1" applyBorder="1" applyAlignment="1">
      <alignment horizontal="center"/>
    </xf>
    <xf numFmtId="0" fontId="10" fillId="0" borderId="93" xfId="0" applyFont="1" applyBorder="1" applyAlignment="1">
      <alignment horizontal="center"/>
    </xf>
    <xf numFmtId="0" fontId="11" fillId="0" borderId="32" xfId="0" applyFont="1" applyBorder="1" applyAlignment="1">
      <alignment vertical="center"/>
    </xf>
    <xf numFmtId="0" fontId="10" fillId="0" borderId="33" xfId="0" applyFont="1" applyBorder="1" applyAlignment="1">
      <alignment horizontal="center"/>
    </xf>
    <xf numFmtId="0" fontId="10" fillId="0" borderId="15" xfId="0" applyFont="1" applyFill="1" applyBorder="1"/>
    <xf numFmtId="0" fontId="0" fillId="0" borderId="55" xfId="0" applyFont="1" applyFill="1" applyBorder="1" applyAlignment="1">
      <alignment horizontal="center" vertical="center"/>
    </xf>
    <xf numFmtId="0" fontId="9" fillId="7" borderId="65" xfId="0" applyFont="1" applyFill="1" applyBorder="1" applyAlignment="1">
      <alignment horizontal="center" vertical="center" wrapText="1"/>
    </xf>
    <xf numFmtId="0" fontId="9" fillId="7" borderId="47" xfId="0" applyFont="1" applyFill="1" applyBorder="1" applyAlignment="1">
      <alignment horizontal="center" vertical="center" wrapText="1"/>
    </xf>
    <xf numFmtId="0" fontId="9" fillId="7" borderId="78" xfId="0" applyFont="1" applyFill="1" applyBorder="1" applyAlignment="1">
      <alignment horizontal="center" vertical="center" wrapText="1"/>
    </xf>
    <xf numFmtId="0" fontId="9" fillId="7" borderId="40" xfId="0" applyFont="1" applyFill="1" applyBorder="1" applyAlignment="1">
      <alignment horizontal="center" vertical="center" wrapText="1"/>
    </xf>
    <xf numFmtId="0" fontId="9" fillId="8" borderId="76" xfId="0" applyFont="1" applyFill="1" applyBorder="1" applyAlignment="1">
      <alignment horizontal="center" vertical="center" wrapText="1"/>
    </xf>
    <xf numFmtId="0" fontId="18" fillId="8" borderId="21" xfId="0" applyFont="1" applyFill="1" applyBorder="1" applyAlignment="1">
      <alignment horizontal="center" vertical="center" wrapText="1"/>
    </xf>
    <xf numFmtId="0" fontId="18" fillId="8" borderId="22" xfId="0" applyFont="1" applyFill="1" applyBorder="1" applyAlignment="1">
      <alignment horizontal="center" vertical="center" wrapText="1"/>
    </xf>
    <xf numFmtId="0" fontId="18" fillId="8" borderId="42" xfId="0" applyFont="1" applyFill="1" applyBorder="1" applyAlignment="1">
      <alignment horizontal="center" vertical="center" wrapText="1"/>
    </xf>
    <xf numFmtId="0" fontId="18" fillId="8" borderId="37" xfId="0" applyFont="1" applyFill="1" applyBorder="1" applyAlignment="1">
      <alignment horizontal="center" vertical="center" wrapText="1"/>
    </xf>
    <xf numFmtId="0" fontId="18" fillId="8" borderId="65" xfId="0" applyFont="1" applyFill="1" applyBorder="1" applyAlignment="1">
      <alignment horizontal="center" vertical="center" wrapText="1"/>
    </xf>
    <xf numFmtId="0" fontId="18" fillId="8" borderId="66" xfId="0" applyFont="1" applyFill="1" applyBorder="1" applyAlignment="1">
      <alignment horizontal="center" vertical="center" wrapText="1"/>
    </xf>
    <xf numFmtId="0" fontId="9" fillId="8" borderId="21" xfId="0" applyFont="1" applyFill="1" applyBorder="1" applyAlignment="1">
      <alignment horizontal="center" vertical="center" wrapText="1"/>
    </xf>
    <xf numFmtId="0" fontId="9" fillId="8" borderId="22" xfId="0" applyFont="1" applyFill="1" applyBorder="1" applyAlignment="1">
      <alignment horizontal="center" vertical="center" wrapText="1"/>
    </xf>
    <xf numFmtId="0" fontId="18" fillId="8" borderId="3" xfId="0" applyFont="1" applyFill="1" applyBorder="1" applyAlignment="1">
      <alignment horizontal="center" vertical="center" wrapText="1"/>
    </xf>
    <xf numFmtId="0" fontId="18" fillId="8" borderId="25" xfId="0" applyFont="1" applyFill="1" applyBorder="1" applyAlignment="1">
      <alignment horizontal="center" vertical="center" wrapText="1"/>
    </xf>
    <xf numFmtId="0" fontId="18" fillId="7" borderId="86" xfId="0" applyFont="1" applyFill="1" applyBorder="1" applyAlignment="1">
      <alignment horizontal="center" vertical="center" wrapText="1"/>
    </xf>
    <xf numFmtId="0" fontId="18" fillId="7" borderId="42" xfId="0" applyFont="1" applyFill="1" applyBorder="1" applyAlignment="1">
      <alignment horizontal="center" vertical="center" wrapText="1"/>
    </xf>
    <xf numFmtId="0" fontId="18" fillId="7" borderId="66" xfId="0" applyFont="1" applyFill="1" applyBorder="1" applyAlignment="1">
      <alignment horizontal="center" vertical="center" wrapText="1"/>
    </xf>
    <xf numFmtId="0" fontId="18" fillId="7" borderId="94" xfId="0" applyFont="1" applyFill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8" fillId="8" borderId="38" xfId="0" applyFont="1" applyFill="1" applyBorder="1" applyAlignment="1">
      <alignment horizontal="center" vertical="center" wrapText="1"/>
    </xf>
    <xf numFmtId="0" fontId="9" fillId="7" borderId="77" xfId="0" applyFont="1" applyFill="1" applyBorder="1" applyAlignment="1">
      <alignment horizontal="center" vertical="center" wrapText="1"/>
    </xf>
    <xf numFmtId="0" fontId="18" fillId="8" borderId="23" xfId="0" applyFont="1" applyFill="1" applyBorder="1" applyAlignment="1">
      <alignment horizontal="center" vertical="center" wrapText="1"/>
    </xf>
    <xf numFmtId="0" fontId="9" fillId="8" borderId="100" xfId="0" applyFont="1" applyFill="1" applyBorder="1" applyAlignment="1">
      <alignment horizontal="center" vertical="center" wrapText="1"/>
    </xf>
    <xf numFmtId="0" fontId="9" fillId="8" borderId="101" xfId="0" applyFont="1" applyFill="1" applyBorder="1" applyAlignment="1">
      <alignment horizontal="center" vertical="center" wrapText="1"/>
    </xf>
    <xf numFmtId="0" fontId="9" fillId="8" borderId="102" xfId="0" applyFont="1" applyFill="1" applyBorder="1" applyAlignment="1">
      <alignment horizontal="center" vertical="center" wrapText="1"/>
    </xf>
    <xf numFmtId="0" fontId="9" fillId="8" borderId="103" xfId="0" applyFont="1" applyFill="1" applyBorder="1" applyAlignment="1">
      <alignment horizontal="center" vertical="center" wrapText="1"/>
    </xf>
    <xf numFmtId="0" fontId="18" fillId="10" borderId="3" xfId="0" applyFont="1" applyFill="1" applyBorder="1" applyAlignment="1">
      <alignment horizontal="center" vertical="center" wrapText="1"/>
    </xf>
    <xf numFmtId="0" fontId="9" fillId="10" borderId="25" xfId="0" applyFont="1" applyFill="1" applyBorder="1" applyAlignment="1">
      <alignment horizontal="center" vertical="center" wrapText="1"/>
    </xf>
    <xf numFmtId="0" fontId="9" fillId="10" borderId="3" xfId="0" applyFont="1" applyFill="1" applyBorder="1" applyAlignment="1">
      <alignment horizontal="center" vertical="center" wrapText="1"/>
    </xf>
    <xf numFmtId="0" fontId="18" fillId="10" borderId="25" xfId="0" applyFont="1" applyFill="1" applyBorder="1" applyAlignment="1">
      <alignment horizontal="center" vertical="center" wrapText="1"/>
    </xf>
    <xf numFmtId="0" fontId="9" fillId="11" borderId="25" xfId="0" applyFont="1" applyFill="1" applyBorder="1" applyAlignment="1">
      <alignment horizontal="center" vertical="center" wrapText="1"/>
    </xf>
    <xf numFmtId="0" fontId="9" fillId="10" borderId="24" xfId="0" applyFont="1" applyFill="1" applyBorder="1" applyAlignment="1">
      <alignment horizontal="center" vertical="center" wrapText="1"/>
    </xf>
    <xf numFmtId="0" fontId="5" fillId="0" borderId="52" xfId="0" applyFont="1" applyBorder="1"/>
    <xf numFmtId="0" fontId="5" fillId="0" borderId="19" xfId="0" applyFont="1" applyFill="1" applyBorder="1" applyAlignment="1">
      <alignment horizontal="center"/>
    </xf>
    <xf numFmtId="0" fontId="5" fillId="0" borderId="50" xfId="0" applyFont="1" applyBorder="1"/>
    <xf numFmtId="0" fontId="5" fillId="0" borderId="41" xfId="0" applyFont="1" applyFill="1" applyBorder="1" applyAlignment="1">
      <alignment horizontal="center"/>
    </xf>
    <xf numFmtId="0" fontId="5" fillId="0" borderId="42" xfId="0" applyFont="1" applyFill="1" applyBorder="1" applyAlignment="1">
      <alignment horizontal="center"/>
    </xf>
    <xf numFmtId="0" fontId="5" fillId="0" borderId="43" xfId="0" applyFont="1" applyFill="1" applyBorder="1" applyAlignment="1">
      <alignment horizontal="center"/>
    </xf>
    <xf numFmtId="0" fontId="5" fillId="0" borderId="44" xfId="0" applyFont="1" applyFill="1" applyBorder="1" applyAlignment="1">
      <alignment horizontal="center"/>
    </xf>
    <xf numFmtId="0" fontId="5" fillId="0" borderId="45" xfId="0" applyFont="1" applyFill="1" applyBorder="1" applyAlignment="1">
      <alignment horizontal="center"/>
    </xf>
    <xf numFmtId="0" fontId="5" fillId="0" borderId="46" xfId="0" applyFont="1" applyFill="1" applyBorder="1" applyAlignment="1">
      <alignment horizontal="center"/>
    </xf>
    <xf numFmtId="0" fontId="0" fillId="0" borderId="43" xfId="0" applyFont="1" applyBorder="1" applyAlignment="1"/>
    <xf numFmtId="0" fontId="0" fillId="0" borderId="44" xfId="0" applyFont="1" applyBorder="1" applyAlignment="1"/>
    <xf numFmtId="0" fontId="0" fillId="0" borderId="45" xfId="0" applyFont="1" applyBorder="1" applyAlignment="1"/>
    <xf numFmtId="0" fontId="0" fillId="0" borderId="46" xfId="0" applyFont="1" applyBorder="1" applyAlignment="1"/>
    <xf numFmtId="0" fontId="0" fillId="0" borderId="104" xfId="0" applyFont="1" applyBorder="1" applyAlignment="1"/>
    <xf numFmtId="0" fontId="0" fillId="0" borderId="105" xfId="0" applyFont="1" applyBorder="1" applyAlignment="1"/>
    <xf numFmtId="0" fontId="0" fillId="0" borderId="106" xfId="0" applyFont="1" applyBorder="1" applyAlignment="1"/>
    <xf numFmtId="0" fontId="0" fillId="0" borderId="107" xfId="0" applyFont="1" applyBorder="1" applyAlignment="1"/>
    <xf numFmtId="0" fontId="10" fillId="0" borderId="108" xfId="0" applyFont="1" applyBorder="1" applyAlignment="1">
      <alignment horizontal="center"/>
    </xf>
    <xf numFmtId="0" fontId="10" fillId="0" borderId="109" xfId="0" applyFont="1" applyBorder="1" applyAlignment="1">
      <alignment horizontal="center"/>
    </xf>
    <xf numFmtId="0" fontId="10" fillId="0" borderId="110" xfId="0" applyFont="1" applyBorder="1" applyAlignment="1">
      <alignment horizontal="center"/>
    </xf>
    <xf numFmtId="0" fontId="10" fillId="0" borderId="111" xfId="0" applyFont="1" applyBorder="1" applyAlignment="1">
      <alignment horizontal="center"/>
    </xf>
    <xf numFmtId="0" fontId="10" fillId="0" borderId="112" xfId="0" applyFont="1" applyBorder="1" applyAlignment="1">
      <alignment horizontal="center"/>
    </xf>
    <xf numFmtId="0" fontId="0" fillId="0" borderId="109" xfId="0" applyFont="1" applyBorder="1" applyAlignment="1"/>
    <xf numFmtId="0" fontId="0" fillId="0" borderId="110" xfId="0" applyFont="1" applyBorder="1" applyAlignment="1"/>
    <xf numFmtId="0" fontId="0" fillId="0" borderId="111" xfId="0" applyFont="1" applyBorder="1" applyAlignment="1"/>
    <xf numFmtId="0" fontId="0" fillId="0" borderId="112" xfId="0" applyFont="1" applyBorder="1" applyAlignment="1"/>
    <xf numFmtId="0" fontId="6" fillId="0" borderId="52" xfId="0" applyFont="1" applyFill="1" applyBorder="1"/>
    <xf numFmtId="0" fontId="6" fillId="0" borderId="50" xfId="0" applyFont="1" applyFill="1" applyBorder="1"/>
    <xf numFmtId="0" fontId="0" fillId="0" borderId="76" xfId="0" applyFont="1" applyBorder="1" applyAlignment="1"/>
    <xf numFmtId="0" fontId="0" fillId="0" borderId="40" xfId="0" applyFont="1" applyBorder="1" applyAlignment="1"/>
    <xf numFmtId="0" fontId="5" fillId="0" borderId="50" xfId="0" applyFont="1" applyBorder="1" applyAlignment="1">
      <alignment horizontal="center"/>
    </xf>
    <xf numFmtId="0" fontId="5" fillId="0" borderId="48" xfId="0" applyFont="1" applyFill="1" applyBorder="1" applyAlignment="1">
      <alignment horizontal="center"/>
    </xf>
    <xf numFmtId="0" fontId="0" fillId="0" borderId="48" xfId="0" applyFont="1" applyBorder="1" applyAlignment="1"/>
    <xf numFmtId="0" fontId="5" fillId="0" borderId="55" xfId="0" applyFont="1" applyBorder="1" applyAlignment="1">
      <alignment horizontal="center"/>
    </xf>
    <xf numFmtId="0" fontId="5" fillId="0" borderId="57" xfId="0" applyFont="1" applyBorder="1"/>
    <xf numFmtId="0" fontId="5" fillId="0" borderId="57" xfId="0" applyFont="1" applyBorder="1" applyAlignment="1">
      <alignment horizontal="center"/>
    </xf>
    <xf numFmtId="0" fontId="5" fillId="0" borderId="50" xfId="0" applyFont="1" applyFill="1" applyBorder="1"/>
    <xf numFmtId="0" fontId="5" fillId="0" borderId="52" xfId="0" applyFont="1" applyBorder="1" applyAlignment="1">
      <alignment horizontal="center"/>
    </xf>
    <xf numFmtId="0" fontId="11" fillId="0" borderId="106" xfId="0" applyFont="1" applyBorder="1" applyAlignment="1">
      <alignment vertical="center"/>
    </xf>
    <xf numFmtId="0" fontId="10" fillId="0" borderId="113" xfId="0" applyFont="1" applyBorder="1" applyAlignment="1">
      <alignment horizontal="center"/>
    </xf>
    <xf numFmtId="0" fontId="19" fillId="0" borderId="113" xfId="0" applyFont="1" applyBorder="1" applyAlignment="1">
      <alignment horizontal="center"/>
    </xf>
    <xf numFmtId="0" fontId="10" fillId="0" borderId="109" xfId="0" applyFont="1" applyBorder="1"/>
    <xf numFmtId="0" fontId="10" fillId="0" borderId="114" xfId="0" applyFont="1" applyBorder="1" applyAlignment="1">
      <alignment horizontal="center"/>
    </xf>
    <xf numFmtId="0" fontId="19" fillId="0" borderId="114" xfId="0" applyFont="1" applyBorder="1" applyAlignment="1">
      <alignment horizontal="center"/>
    </xf>
    <xf numFmtId="0" fontId="19" fillId="0" borderId="110" xfId="0" applyFont="1" applyBorder="1" applyAlignment="1">
      <alignment horizontal="center"/>
    </xf>
    <xf numFmtId="0" fontId="0" fillId="0" borderId="39" xfId="0" applyFont="1" applyBorder="1" applyAlignment="1"/>
    <xf numFmtId="0" fontId="18" fillId="8" borderId="115" xfId="0" applyFont="1" applyFill="1" applyBorder="1" applyAlignment="1">
      <alignment horizontal="center" vertical="center" wrapText="1"/>
    </xf>
    <xf numFmtId="0" fontId="6" fillId="0" borderId="51" xfId="0" applyFont="1" applyFill="1" applyBorder="1"/>
    <xf numFmtId="0" fontId="6" fillId="0" borderId="54" xfId="0" applyFont="1" applyFill="1" applyBorder="1"/>
    <xf numFmtId="0" fontId="6" fillId="0" borderId="56" xfId="0" applyFont="1" applyFill="1" applyBorder="1"/>
    <xf numFmtId="0" fontId="6" fillId="0" borderId="57" xfId="0" applyFont="1" applyFill="1" applyBorder="1"/>
    <xf numFmtId="0" fontId="19" fillId="0" borderId="105" xfId="0" applyFont="1" applyBorder="1" applyAlignment="1">
      <alignment horizontal="center"/>
    </xf>
    <xf numFmtId="0" fontId="19" fillId="0" borderId="63" xfId="0" applyFont="1" applyBorder="1" applyAlignment="1">
      <alignment horizontal="center"/>
    </xf>
    <xf numFmtId="0" fontId="19" fillId="0" borderId="64" xfId="0" applyFont="1" applyBorder="1" applyAlignment="1">
      <alignment horizontal="center"/>
    </xf>
    <xf numFmtId="0" fontId="19" fillId="0" borderId="116" xfId="0" applyFont="1" applyBorder="1" applyAlignment="1">
      <alignment horizontal="center"/>
    </xf>
    <xf numFmtId="0" fontId="19" fillId="0" borderId="82" xfId="0" applyFont="1" applyBorder="1" applyAlignment="1">
      <alignment horizontal="center"/>
    </xf>
    <xf numFmtId="0" fontId="6" fillId="0" borderId="50" xfId="0" applyFont="1" applyFill="1" applyBorder="1" applyAlignment="1">
      <alignment horizontal="center"/>
    </xf>
    <xf numFmtId="0" fontId="6" fillId="0" borderId="51" xfId="0" applyFont="1" applyFill="1" applyBorder="1" applyAlignment="1">
      <alignment horizontal="center"/>
    </xf>
    <xf numFmtId="0" fontId="6" fillId="0" borderId="52" xfId="0" applyFont="1" applyFill="1" applyBorder="1" applyAlignment="1">
      <alignment horizontal="center"/>
    </xf>
    <xf numFmtId="0" fontId="6" fillId="0" borderId="53" xfId="0" applyFont="1" applyFill="1" applyBorder="1" applyAlignment="1">
      <alignment horizontal="center"/>
    </xf>
    <xf numFmtId="0" fontId="6" fillId="0" borderId="54" xfId="0" applyFont="1" applyFill="1" applyBorder="1" applyAlignment="1">
      <alignment horizontal="center"/>
    </xf>
    <xf numFmtId="0" fontId="6" fillId="0" borderId="55" xfId="0" applyFont="1" applyFill="1" applyBorder="1" applyAlignment="1">
      <alignment horizontal="center"/>
    </xf>
    <xf numFmtId="0" fontId="6" fillId="0" borderId="56" xfId="0" applyFont="1" applyFill="1" applyBorder="1" applyAlignment="1">
      <alignment horizontal="center"/>
    </xf>
    <xf numFmtId="0" fontId="6" fillId="0" borderId="57" xfId="0" applyFont="1" applyFill="1" applyBorder="1" applyAlignment="1">
      <alignment horizontal="center"/>
    </xf>
    <xf numFmtId="0" fontId="6" fillId="0" borderId="58" xfId="0" applyFont="1" applyFill="1" applyBorder="1" applyAlignment="1">
      <alignment horizontal="center"/>
    </xf>
    <xf numFmtId="0" fontId="6" fillId="0" borderId="62" xfId="0" applyFont="1" applyFill="1" applyBorder="1" applyAlignment="1">
      <alignment horizontal="center"/>
    </xf>
    <xf numFmtId="0" fontId="6" fillId="0" borderId="63" xfId="0" applyFont="1" applyFill="1" applyBorder="1" applyAlignment="1">
      <alignment horizontal="center"/>
    </xf>
    <xf numFmtId="0" fontId="6" fillId="0" borderId="64" xfId="0" applyFont="1" applyFill="1" applyBorder="1" applyAlignment="1">
      <alignment horizontal="center"/>
    </xf>
    <xf numFmtId="0" fontId="6" fillId="0" borderId="59" xfId="0" applyFont="1" applyFill="1" applyBorder="1" applyAlignment="1">
      <alignment horizontal="center"/>
    </xf>
    <xf numFmtId="0" fontId="6" fillId="0" borderId="60" xfId="0" applyFont="1" applyFill="1" applyBorder="1" applyAlignment="1">
      <alignment horizontal="center"/>
    </xf>
    <xf numFmtId="0" fontId="6" fillId="0" borderId="61" xfId="0" applyFont="1" applyFill="1" applyBorder="1" applyAlignment="1">
      <alignment horizontal="center"/>
    </xf>
    <xf numFmtId="0" fontId="6" fillId="0" borderId="50" xfId="0" applyFont="1" applyFill="1" applyBorder="1" applyAlignment="1">
      <alignment horizontal="center" vertical="center"/>
    </xf>
    <xf numFmtId="0" fontId="6" fillId="0" borderId="52" xfId="0" applyFont="1" applyFill="1" applyBorder="1" applyAlignment="1">
      <alignment horizontal="center" vertical="center"/>
    </xf>
    <xf numFmtId="0" fontId="6" fillId="0" borderId="53" xfId="0" applyFont="1" applyFill="1" applyBorder="1" applyAlignment="1">
      <alignment horizontal="center" vertical="center"/>
    </xf>
    <xf numFmtId="0" fontId="6" fillId="0" borderId="55" xfId="0" applyFont="1" applyFill="1" applyBorder="1" applyAlignment="1">
      <alignment horizontal="center" vertical="center"/>
    </xf>
    <xf numFmtId="0" fontId="6" fillId="0" borderId="57" xfId="0" applyFont="1" applyFill="1" applyBorder="1" applyAlignment="1">
      <alignment horizontal="center" vertical="center"/>
    </xf>
    <xf numFmtId="0" fontId="6" fillId="0" borderId="58" xfId="0" applyFont="1" applyFill="1" applyBorder="1" applyAlignment="1">
      <alignment horizontal="center" vertical="center"/>
    </xf>
    <xf numFmtId="0" fontId="6" fillId="0" borderId="62" xfId="0" applyFont="1" applyFill="1" applyBorder="1" applyAlignment="1">
      <alignment horizontal="center" vertical="center"/>
    </xf>
    <xf numFmtId="0" fontId="6" fillId="0" borderId="63" xfId="0" applyFont="1" applyFill="1" applyBorder="1" applyAlignment="1">
      <alignment horizontal="center" vertical="center"/>
    </xf>
    <xf numFmtId="0" fontId="6" fillId="0" borderId="64" xfId="0" applyFont="1" applyFill="1" applyBorder="1" applyAlignment="1">
      <alignment horizontal="center" vertical="center"/>
    </xf>
    <xf numFmtId="0" fontId="6" fillId="0" borderId="59" xfId="0" applyFont="1" applyFill="1" applyBorder="1" applyAlignment="1">
      <alignment horizontal="center" vertical="center"/>
    </xf>
    <xf numFmtId="0" fontId="6" fillId="0" borderId="60" xfId="0" applyFont="1" applyFill="1" applyBorder="1" applyAlignment="1">
      <alignment horizontal="center" vertical="center"/>
    </xf>
    <xf numFmtId="0" fontId="6" fillId="0" borderId="61" xfId="0" applyFont="1" applyFill="1" applyBorder="1" applyAlignment="1">
      <alignment horizontal="center" vertical="center"/>
    </xf>
    <xf numFmtId="0" fontId="6" fillId="0" borderId="51" xfId="0" applyFont="1" applyFill="1" applyBorder="1" applyAlignment="1">
      <alignment horizontal="center" vertical="center"/>
    </xf>
    <xf numFmtId="0" fontId="6" fillId="0" borderId="54" xfId="0" applyFont="1" applyFill="1" applyBorder="1" applyAlignment="1">
      <alignment horizontal="center" vertical="center"/>
    </xf>
    <xf numFmtId="0" fontId="6" fillId="0" borderId="56" xfId="0" applyFont="1" applyFill="1" applyBorder="1" applyAlignment="1">
      <alignment horizontal="center" vertical="center"/>
    </xf>
    <xf numFmtId="0" fontId="19" fillId="0" borderId="117" xfId="0" applyFont="1" applyBorder="1" applyAlignment="1">
      <alignment horizontal="center"/>
    </xf>
    <xf numFmtId="0" fontId="19" fillId="0" borderId="83" xfId="0" applyFont="1" applyBorder="1" applyAlignment="1">
      <alignment horizontal="center"/>
    </xf>
    <xf numFmtId="0" fontId="10" fillId="0" borderId="59" xfId="0" applyFont="1" applyBorder="1" applyAlignment="1">
      <alignment horizontal="center"/>
    </xf>
    <xf numFmtId="0" fontId="10" fillId="0" borderId="60" xfId="0" applyFont="1" applyBorder="1" applyAlignment="1">
      <alignment horizontal="center"/>
    </xf>
    <xf numFmtId="0" fontId="10" fillId="0" borderId="61" xfId="0" applyFont="1" applyBorder="1" applyAlignment="1">
      <alignment horizontal="center"/>
    </xf>
    <xf numFmtId="0" fontId="10" fillId="3" borderId="51" xfId="0" applyFont="1" applyFill="1" applyBorder="1" applyAlignment="1">
      <alignment horizontal="center"/>
    </xf>
    <xf numFmtId="0" fontId="10" fillId="3" borderId="53" xfId="0" applyFont="1" applyFill="1" applyBorder="1" applyAlignment="1">
      <alignment horizontal="center"/>
    </xf>
    <xf numFmtId="0" fontId="10" fillId="3" borderId="54" xfId="0" applyFont="1" applyFill="1" applyBorder="1" applyAlignment="1">
      <alignment horizontal="center"/>
    </xf>
    <xf numFmtId="0" fontId="10" fillId="3" borderId="55" xfId="0" applyFont="1" applyFill="1" applyBorder="1" applyAlignment="1">
      <alignment horizontal="center"/>
    </xf>
    <xf numFmtId="0" fontId="10" fillId="3" borderId="56" xfId="0" applyFont="1" applyFill="1" applyBorder="1" applyAlignment="1">
      <alignment horizontal="center"/>
    </xf>
    <xf numFmtId="0" fontId="10" fillId="3" borderId="58" xfId="0" applyFont="1" applyFill="1" applyBorder="1" applyAlignment="1">
      <alignment horizontal="center"/>
    </xf>
    <xf numFmtId="0" fontId="10" fillId="3" borderId="62" xfId="0" applyFont="1" applyFill="1" applyBorder="1" applyAlignment="1">
      <alignment horizontal="center"/>
    </xf>
    <xf numFmtId="0" fontId="10" fillId="3" borderId="63" xfId="0" applyFont="1" applyFill="1" applyBorder="1" applyAlignment="1">
      <alignment horizontal="center"/>
    </xf>
    <xf numFmtId="0" fontId="10" fillId="3" borderId="64" xfId="0" applyFont="1" applyFill="1" applyBorder="1" applyAlignment="1">
      <alignment horizontal="center"/>
    </xf>
    <xf numFmtId="0" fontId="4" fillId="0" borderId="52" xfId="0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/>
    </xf>
    <xf numFmtId="0" fontId="4" fillId="0" borderId="57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9" fillId="11" borderId="65" xfId="0" applyFont="1" applyFill="1" applyBorder="1" applyAlignment="1">
      <alignment horizontal="center" vertical="center" wrapText="1"/>
    </xf>
    <xf numFmtId="0" fontId="9" fillId="11" borderId="66" xfId="0" applyFont="1" applyFill="1" applyBorder="1" applyAlignment="1">
      <alignment horizontal="center" vertical="center" wrapText="1"/>
    </xf>
    <xf numFmtId="0" fontId="9" fillId="10" borderId="66" xfId="0" applyFont="1" applyFill="1" applyBorder="1" applyAlignment="1">
      <alignment horizontal="center" vertical="center" wrapText="1"/>
    </xf>
    <xf numFmtId="0" fontId="9" fillId="11" borderId="42" xfId="0" applyFont="1" applyFill="1" applyBorder="1" applyAlignment="1">
      <alignment horizontal="center" vertical="center" wrapText="1"/>
    </xf>
    <xf numFmtId="0" fontId="10" fillId="0" borderId="45" xfId="0" applyFont="1" applyBorder="1"/>
    <xf numFmtId="0" fontId="10" fillId="0" borderId="48" xfId="0" applyFont="1" applyBorder="1"/>
    <xf numFmtId="0" fontId="11" fillId="0" borderId="48" xfId="0" applyFont="1" applyBorder="1" applyAlignment="1">
      <alignment vertical="center"/>
    </xf>
    <xf numFmtId="0" fontId="10" fillId="0" borderId="48" xfId="0" applyFont="1" applyBorder="1" applyAlignment="1">
      <alignment horizontal="center" vertical="center"/>
    </xf>
    <xf numFmtId="0" fontId="10" fillId="0" borderId="48" xfId="0" applyFont="1" applyFill="1" applyBorder="1" applyAlignment="1">
      <alignment horizontal="center" vertical="center"/>
    </xf>
    <xf numFmtId="0" fontId="10" fillId="0" borderId="45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0" fontId="10" fillId="0" borderId="41" xfId="0" applyFont="1" applyBorder="1"/>
    <xf numFmtId="0" fontId="10" fillId="0" borderId="47" xfId="0" applyFont="1" applyBorder="1"/>
    <xf numFmtId="0" fontId="11" fillId="0" borderId="47" xfId="0" applyFont="1" applyBorder="1" applyAlignment="1">
      <alignment vertical="center"/>
    </xf>
    <xf numFmtId="0" fontId="10" fillId="0" borderId="47" xfId="0" applyFont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41" xfId="0" applyFont="1" applyFill="1" applyBorder="1" applyAlignment="1">
      <alignment horizontal="center" vertical="center"/>
    </xf>
    <xf numFmtId="0" fontId="10" fillId="0" borderId="42" xfId="0" applyFont="1" applyFill="1" applyBorder="1" applyAlignment="1">
      <alignment horizontal="center" vertical="center"/>
    </xf>
    <xf numFmtId="0" fontId="3" fillId="0" borderId="50" xfId="0" applyFont="1" applyBorder="1" applyAlignment="1">
      <alignment horizontal="center"/>
    </xf>
    <xf numFmtId="0" fontId="3" fillId="0" borderId="55" xfId="0" applyFont="1" applyBorder="1" applyAlignment="1">
      <alignment horizontal="center"/>
    </xf>
    <xf numFmtId="0" fontId="24" fillId="12" borderId="118" xfId="2" applyFill="1" applyAlignment="1">
      <alignment horizontal="center" vertical="center"/>
    </xf>
    <xf numFmtId="0" fontId="10" fillId="3" borderId="90" xfId="0" applyFont="1" applyFill="1" applyBorder="1" applyAlignment="1">
      <alignment horizontal="center"/>
    </xf>
    <xf numFmtId="0" fontId="10" fillId="3" borderId="13" xfId="0" applyFont="1" applyFill="1" applyBorder="1" applyAlignment="1">
      <alignment horizontal="center"/>
    </xf>
    <xf numFmtId="0" fontId="10" fillId="3" borderId="18" xfId="0" applyFont="1" applyFill="1" applyBorder="1" applyAlignment="1">
      <alignment horizontal="center"/>
    </xf>
    <xf numFmtId="0" fontId="11" fillId="0" borderId="84" xfId="0" applyFont="1" applyBorder="1" applyAlignment="1">
      <alignment vertical="center"/>
    </xf>
    <xf numFmtId="0" fontId="10" fillId="0" borderId="119" xfId="0" applyFont="1" applyBorder="1" applyAlignment="1">
      <alignment horizontal="center"/>
    </xf>
    <xf numFmtId="0" fontId="11" fillId="0" borderId="67" xfId="0" applyFont="1" applyBorder="1" applyAlignment="1">
      <alignment vertical="center"/>
    </xf>
    <xf numFmtId="0" fontId="11" fillId="0" borderId="69" xfId="0" applyFont="1" applyBorder="1" applyAlignment="1">
      <alignment vertical="center"/>
    </xf>
    <xf numFmtId="0" fontId="10" fillId="0" borderId="120" xfId="0" applyFont="1" applyBorder="1" applyAlignment="1">
      <alignment horizontal="center"/>
    </xf>
    <xf numFmtId="0" fontId="2" fillId="0" borderId="50" xfId="0" applyFont="1" applyFill="1" applyBorder="1"/>
    <xf numFmtId="0" fontId="2" fillId="0" borderId="50" xfId="0" applyFont="1" applyFill="1" applyBorder="1" applyAlignment="1">
      <alignment horizontal="center" vertical="center"/>
    </xf>
    <xf numFmtId="0" fontId="2" fillId="0" borderId="55" xfId="0" applyFont="1" applyFill="1" applyBorder="1" applyAlignment="1">
      <alignment horizontal="center" vertical="center"/>
    </xf>
    <xf numFmtId="0" fontId="2" fillId="0" borderId="57" xfId="0" applyFont="1" applyFill="1" applyBorder="1" applyAlignment="1">
      <alignment horizontal="center" vertical="center"/>
    </xf>
    <xf numFmtId="0" fontId="2" fillId="0" borderId="58" xfId="0" applyFont="1" applyFill="1" applyBorder="1" applyAlignment="1">
      <alignment horizontal="center" vertical="center"/>
    </xf>
    <xf numFmtId="0" fontId="2" fillId="0" borderId="50" xfId="0" applyFont="1" applyFill="1" applyBorder="1" applyAlignment="1">
      <alignment horizontal="center"/>
    </xf>
    <xf numFmtId="0" fontId="2" fillId="0" borderId="63" xfId="0" applyFont="1" applyFill="1" applyBorder="1" applyAlignment="1">
      <alignment horizontal="center"/>
    </xf>
    <xf numFmtId="0" fontId="2" fillId="0" borderId="63" xfId="0" applyFont="1" applyFill="1" applyBorder="1" applyAlignment="1">
      <alignment horizontal="center" vertical="center"/>
    </xf>
    <xf numFmtId="0" fontId="10" fillId="0" borderId="121" xfId="0" applyFont="1" applyBorder="1" applyAlignment="1">
      <alignment horizontal="center"/>
    </xf>
    <xf numFmtId="0" fontId="10" fillId="0" borderId="122" xfId="0" applyFont="1" applyBorder="1" applyAlignment="1">
      <alignment horizontal="center"/>
    </xf>
    <xf numFmtId="0" fontId="10" fillId="0" borderId="123" xfId="0" applyFont="1" applyBorder="1" applyAlignment="1">
      <alignment horizontal="center"/>
    </xf>
    <xf numFmtId="0" fontId="10" fillId="0" borderId="51" xfId="0" applyFont="1" applyBorder="1" applyAlignment="1">
      <alignment horizontal="center"/>
    </xf>
    <xf numFmtId="0" fontId="10" fillId="0" borderId="124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10" fillId="0" borderId="125" xfId="0" applyFont="1" applyBorder="1" applyAlignment="1">
      <alignment horizontal="center"/>
    </xf>
    <xf numFmtId="0" fontId="10" fillId="0" borderId="56" xfId="0" applyFont="1" applyBorder="1" applyAlignment="1">
      <alignment horizontal="center"/>
    </xf>
    <xf numFmtId="0" fontId="10" fillId="0" borderId="126" xfId="0" applyFont="1" applyBorder="1" applyAlignment="1">
      <alignment horizontal="center"/>
    </xf>
    <xf numFmtId="0" fontId="1" fillId="0" borderId="50" xfId="0" applyFont="1" applyFill="1" applyBorder="1" applyAlignment="1">
      <alignment horizontal="center"/>
    </xf>
    <xf numFmtId="0" fontId="10" fillId="0" borderId="127" xfId="0" applyFont="1" applyBorder="1"/>
    <xf numFmtId="0" fontId="10" fillId="0" borderId="128" xfId="0" applyFont="1" applyBorder="1" applyAlignment="1">
      <alignment horizontal="center"/>
    </xf>
    <xf numFmtId="0" fontId="10" fillId="0" borderId="129" xfId="0" applyFont="1" applyBorder="1" applyAlignment="1">
      <alignment horizontal="center"/>
    </xf>
    <xf numFmtId="0" fontId="10" fillId="0" borderId="130" xfId="0" applyFont="1" applyBorder="1" applyAlignment="1">
      <alignment horizontal="center"/>
    </xf>
    <xf numFmtId="0" fontId="0" fillId="0" borderId="41" xfId="0" applyFont="1" applyBorder="1" applyAlignment="1"/>
    <xf numFmtId="0" fontId="0" fillId="0" borderId="47" xfId="0" applyFont="1" applyBorder="1" applyAlignment="1"/>
    <xf numFmtId="0" fontId="10" fillId="0" borderId="51" xfId="0" applyFont="1" applyBorder="1"/>
    <xf numFmtId="0" fontId="10" fillId="0" borderId="56" xfId="0" applyFont="1" applyBorder="1"/>
    <xf numFmtId="0" fontId="10" fillId="0" borderId="62" xfId="0" applyFont="1" applyBorder="1" applyAlignment="1">
      <alignment horizontal="center"/>
    </xf>
    <xf numFmtId="0" fontId="10" fillId="0" borderId="64" xfId="0" applyFont="1" applyBorder="1" applyAlignment="1">
      <alignment horizontal="center"/>
    </xf>
    <xf numFmtId="0" fontId="10" fillId="3" borderId="72" xfId="0" applyFont="1" applyFill="1" applyBorder="1" applyAlignment="1">
      <alignment horizontal="center"/>
    </xf>
    <xf numFmtId="0" fontId="10" fillId="3" borderId="91" xfId="0" applyFont="1" applyFill="1" applyBorder="1" applyAlignment="1">
      <alignment horizontal="center"/>
    </xf>
    <xf numFmtId="0" fontId="10" fillId="3" borderId="108" xfId="0" applyFont="1" applyFill="1" applyBorder="1" applyAlignment="1">
      <alignment horizontal="center"/>
    </xf>
    <xf numFmtId="0" fontId="10" fillId="3" borderId="92" xfId="0" applyFont="1" applyFill="1" applyBorder="1" applyAlignment="1">
      <alignment horizontal="center"/>
    </xf>
    <xf numFmtId="0" fontId="11" fillId="0" borderId="51" xfId="0" applyFont="1" applyBorder="1" applyAlignment="1">
      <alignment vertical="center"/>
    </xf>
    <xf numFmtId="0" fontId="19" fillId="0" borderId="52" xfId="0" applyFont="1" applyBorder="1" applyAlignment="1">
      <alignment horizontal="center"/>
    </xf>
    <xf numFmtId="0" fontId="19" fillId="0" borderId="53" xfId="0" applyFont="1" applyBorder="1" applyAlignment="1">
      <alignment horizontal="center"/>
    </xf>
    <xf numFmtId="0" fontId="19" fillId="0" borderId="55" xfId="0" applyFont="1" applyBorder="1" applyAlignment="1">
      <alignment horizontal="center"/>
    </xf>
    <xf numFmtId="0" fontId="11" fillId="0" borderId="56" xfId="0" applyFont="1" applyBorder="1" applyAlignment="1">
      <alignment vertical="center"/>
    </xf>
    <xf numFmtId="0" fontId="19" fillId="0" borderId="58" xfId="0" applyFont="1" applyBorder="1" applyAlignment="1">
      <alignment horizontal="center"/>
    </xf>
    <xf numFmtId="0" fontId="0" fillId="0" borderId="62" xfId="0" applyFont="1" applyBorder="1" applyAlignment="1"/>
    <xf numFmtId="0" fontId="0" fillId="0" borderId="42" xfId="0" applyFont="1" applyBorder="1" applyAlignment="1"/>
    <xf numFmtId="0" fontId="2" fillId="0" borderId="52" xfId="0" applyFont="1" applyFill="1" applyBorder="1" applyAlignment="1">
      <alignment horizontal="center"/>
    </xf>
    <xf numFmtId="0" fontId="0" fillId="0" borderId="50" xfId="0" applyFont="1" applyBorder="1" applyAlignment="1"/>
    <xf numFmtId="0" fontId="0" fillId="13" borderId="50" xfId="0" applyFont="1" applyFill="1" applyBorder="1" applyAlignment="1"/>
    <xf numFmtId="0" fontId="7" fillId="7" borderId="47" xfId="0" applyFont="1" applyFill="1" applyBorder="1" applyAlignment="1">
      <alignment horizontal="center"/>
    </xf>
    <xf numFmtId="0" fontId="8" fillId="6" borderId="42" xfId="0" applyFont="1" applyFill="1" applyBorder="1"/>
    <xf numFmtId="0" fontId="7" fillId="7" borderId="39" xfId="0" applyFont="1" applyFill="1" applyBorder="1" applyAlignment="1">
      <alignment horizontal="center"/>
    </xf>
    <xf numFmtId="0" fontId="8" fillId="6" borderId="40" xfId="0" applyFont="1" applyFill="1" applyBorder="1"/>
    <xf numFmtId="0" fontId="7" fillId="7" borderId="4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8" fillId="9" borderId="2" xfId="0" applyFont="1" applyFill="1" applyBorder="1"/>
    <xf numFmtId="0" fontId="7" fillId="8" borderId="41" xfId="0" applyFont="1" applyFill="1" applyBorder="1" applyAlignment="1">
      <alignment horizontal="center"/>
    </xf>
    <xf numFmtId="0" fontId="7" fillId="8" borderId="42" xfId="0" applyFont="1" applyFill="1" applyBorder="1" applyAlignment="1">
      <alignment horizontal="center"/>
    </xf>
    <xf numFmtId="0" fontId="7" fillId="8" borderId="47" xfId="0" applyFont="1" applyFill="1" applyBorder="1" applyAlignment="1">
      <alignment horizontal="center"/>
    </xf>
    <xf numFmtId="0" fontId="8" fillId="9" borderId="42" xfId="0" applyFont="1" applyFill="1" applyBorder="1"/>
    <xf numFmtId="0" fontId="8" fillId="9" borderId="37" xfId="0" applyFont="1" applyFill="1" applyBorder="1"/>
    <xf numFmtId="0" fontId="7" fillId="8" borderId="24" xfId="0" applyFont="1" applyFill="1" applyBorder="1" applyAlignment="1">
      <alignment horizontal="center"/>
    </xf>
    <xf numFmtId="0" fontId="8" fillId="9" borderId="25" xfId="0" applyFont="1" applyFill="1" applyBorder="1"/>
    <xf numFmtId="0" fontId="7" fillId="7" borderId="24" xfId="0" applyFont="1" applyFill="1" applyBorder="1" applyAlignment="1">
      <alignment horizontal="center"/>
    </xf>
    <xf numFmtId="0" fontId="8" fillId="6" borderId="25" xfId="0" applyFont="1" applyFill="1" applyBorder="1"/>
    <xf numFmtId="0" fontId="7" fillId="8" borderId="23" xfId="0" applyFont="1" applyFill="1" applyBorder="1" applyAlignment="1">
      <alignment horizontal="center"/>
    </xf>
    <xf numFmtId="0" fontId="8" fillId="9" borderId="24" xfId="0" applyFont="1" applyFill="1" applyBorder="1"/>
    <xf numFmtId="0" fontId="23" fillId="7" borderId="24" xfId="0" applyFont="1" applyFill="1" applyBorder="1" applyAlignment="1">
      <alignment horizontal="center"/>
    </xf>
    <xf numFmtId="0" fontId="23" fillId="8" borderId="1" xfId="0" applyFont="1" applyFill="1" applyBorder="1" applyAlignment="1">
      <alignment horizontal="center"/>
    </xf>
    <xf numFmtId="0" fontId="8" fillId="9" borderId="20" xfId="0" applyFont="1" applyFill="1" applyBorder="1"/>
    <xf numFmtId="0" fontId="23" fillId="8" borderId="24" xfId="0" applyFont="1" applyFill="1" applyBorder="1" applyAlignment="1">
      <alignment horizontal="center"/>
    </xf>
    <xf numFmtId="0" fontId="23" fillId="8" borderId="41" xfId="0" applyFont="1" applyFill="1" applyBorder="1" applyAlignment="1">
      <alignment horizontal="center"/>
    </xf>
    <xf numFmtId="0" fontId="23" fillId="8" borderId="42" xfId="0" applyFont="1" applyFill="1" applyBorder="1" applyAlignment="1">
      <alignment horizontal="center"/>
    </xf>
    <xf numFmtId="0" fontId="8" fillId="9" borderId="31" xfId="0" applyFont="1" applyFill="1" applyBorder="1"/>
    <xf numFmtId="0" fontId="8" fillId="6" borderId="66" xfId="0" applyFont="1" applyFill="1" applyBorder="1"/>
    <xf numFmtId="0" fontId="20" fillId="0" borderId="19" xfId="0" applyFont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8" fillId="3" borderId="31" xfId="0" applyFont="1" applyFill="1" applyBorder="1"/>
    <xf numFmtId="0" fontId="8" fillId="3" borderId="2" xfId="0" applyFont="1" applyFill="1" applyBorder="1"/>
    <xf numFmtId="0" fontId="8" fillId="9" borderId="66" xfId="0" applyFont="1" applyFill="1" applyBorder="1"/>
    <xf numFmtId="0" fontId="7" fillId="11" borderId="24" xfId="0" applyFont="1" applyFill="1" applyBorder="1" applyAlignment="1">
      <alignment horizontal="center"/>
    </xf>
    <xf numFmtId="0" fontId="8" fillId="5" borderId="25" xfId="0" applyFont="1" applyFill="1" applyBorder="1"/>
    <xf numFmtId="0" fontId="7" fillId="10" borderId="41" xfId="0" applyFont="1" applyFill="1" applyBorder="1" applyAlignment="1">
      <alignment horizontal="center"/>
    </xf>
    <xf numFmtId="0" fontId="7" fillId="10" borderId="42" xfId="0" applyFont="1" applyFill="1" applyBorder="1" applyAlignment="1">
      <alignment horizontal="center"/>
    </xf>
    <xf numFmtId="0" fontId="7" fillId="10" borderId="24" xfId="0" applyFont="1" applyFill="1" applyBorder="1" applyAlignment="1">
      <alignment horizontal="center"/>
    </xf>
    <xf numFmtId="0" fontId="8" fillId="3" borderId="25" xfId="0" applyFont="1" applyFill="1" applyBorder="1"/>
    <xf numFmtId="0" fontId="7" fillId="8" borderId="95" xfId="0" applyFont="1" applyFill="1" applyBorder="1" applyAlignment="1">
      <alignment horizontal="center"/>
    </xf>
    <xf numFmtId="0" fontId="8" fillId="9" borderId="96" xfId="0" applyFont="1" applyFill="1" applyBorder="1"/>
    <xf numFmtId="0" fontId="8" fillId="9" borderId="97" xfId="0" applyFont="1" applyFill="1" applyBorder="1"/>
    <xf numFmtId="0" fontId="7" fillId="8" borderId="98" xfId="0" applyFont="1" applyFill="1" applyBorder="1" applyAlignment="1">
      <alignment horizontal="center"/>
    </xf>
    <xf numFmtId="0" fontId="8" fillId="9" borderId="99" xfId="0" applyFont="1" applyFill="1" applyBorder="1"/>
    <xf numFmtId="0" fontId="7" fillId="11" borderId="37" xfId="0" applyFont="1" applyFill="1" applyBorder="1" applyAlignment="1">
      <alignment horizontal="center"/>
    </xf>
    <xf numFmtId="0" fontId="8" fillId="5" borderId="2" xfId="0" applyFont="1" applyFill="1" applyBorder="1"/>
    <xf numFmtId="0" fontId="7" fillId="8" borderId="39" xfId="0" applyFont="1" applyFill="1" applyBorder="1" applyAlignment="1">
      <alignment horizontal="center"/>
    </xf>
    <xf numFmtId="0" fontId="7" fillId="8" borderId="40" xfId="0" applyFont="1" applyFill="1" applyBorder="1" applyAlignment="1">
      <alignment horizontal="center"/>
    </xf>
    <xf numFmtId="0" fontId="7" fillId="8" borderId="37" xfId="0" applyFont="1" applyFill="1" applyBorder="1" applyAlignment="1">
      <alignment horizontal="center"/>
    </xf>
    <xf numFmtId="0" fontId="7" fillId="10" borderId="37" xfId="0" applyFont="1" applyFill="1" applyBorder="1" applyAlignment="1">
      <alignment horizontal="center"/>
    </xf>
    <xf numFmtId="0" fontId="7" fillId="10" borderId="39" xfId="0" applyFont="1" applyFill="1" applyBorder="1" applyAlignment="1">
      <alignment horizontal="center"/>
    </xf>
    <xf numFmtId="0" fontId="7" fillId="10" borderId="40" xfId="0" applyFont="1" applyFill="1" applyBorder="1" applyAlignment="1">
      <alignment horizontal="center"/>
    </xf>
    <xf numFmtId="0" fontId="22" fillId="4" borderId="51" xfId="0" applyFont="1" applyFill="1" applyBorder="1" applyAlignment="1">
      <alignment horizontal="center" wrapText="1"/>
    </xf>
    <xf numFmtId="0" fontId="22" fillId="4" borderId="79" xfId="0" applyFont="1" applyFill="1" applyBorder="1" applyAlignment="1">
      <alignment horizontal="center" wrapText="1"/>
    </xf>
    <xf numFmtId="0" fontId="22" fillId="4" borderId="80" xfId="0" applyFont="1" applyFill="1" applyBorder="1" applyAlignment="1">
      <alignment horizontal="center" wrapText="1"/>
    </xf>
    <xf numFmtId="0" fontId="0" fillId="4" borderId="50" xfId="0" applyFont="1" applyFill="1" applyBorder="1" applyAlignment="1"/>
    <xf numFmtId="0" fontId="25" fillId="0" borderId="0" xfId="3" applyAlignment="1">
      <alignment vertical="center" wrapText="1"/>
    </xf>
    <xf numFmtId="0" fontId="26" fillId="0" borderId="0" xfId="0" applyFont="1" applyAlignment="1">
      <alignment vertical="center" wrapText="1"/>
    </xf>
    <xf numFmtId="0" fontId="16" fillId="4" borderId="50" xfId="0" applyFont="1" applyFill="1" applyBorder="1" applyAlignment="1"/>
    <xf numFmtId="0" fontId="16" fillId="0" borderId="50" xfId="0" applyFont="1" applyBorder="1" applyAlignment="1"/>
    <xf numFmtId="0" fontId="0" fillId="0" borderId="50" xfId="0" applyFont="1" applyFill="1" applyBorder="1" applyAlignment="1"/>
  </cellXfs>
  <cellStyles count="4">
    <cellStyle name="Hipervínculo" xfId="3" builtinId="8"/>
    <cellStyle name="Normal" xfId="0" builtinId="0"/>
    <cellStyle name="Porcentaje" xfId="1" builtinId="5"/>
    <cellStyle name="Título 2" xfId="2" builtinId="17"/>
  </cellStyles>
  <dxfs count="2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92.168.0.96:8090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6"/>
  <sheetViews>
    <sheetView tabSelected="1" topLeftCell="F1" zoomScale="85" zoomScaleNormal="85" workbookViewId="0">
      <selection activeCell="F5" sqref="F5"/>
    </sheetView>
  </sheetViews>
  <sheetFormatPr baseColWidth="10" defaultRowHeight="14.25"/>
  <cols>
    <col min="1" max="5" width="0" hidden="1" customWidth="1"/>
    <col min="8" max="8" width="39.625" bestFit="1" customWidth="1"/>
    <col min="9" max="9" width="6.875" bestFit="1" customWidth="1"/>
    <col min="10" max="10" width="7.25" bestFit="1" customWidth="1"/>
    <col min="11" max="11" width="60.125" customWidth="1"/>
    <col min="13" max="13" width="42.125" customWidth="1"/>
    <col min="15" max="15" width="34.875" customWidth="1"/>
  </cols>
  <sheetData>
    <row r="1" spans="1:15" ht="15" thickBot="1">
      <c r="A1" t="s">
        <v>715</v>
      </c>
      <c r="B1" t="s">
        <v>712</v>
      </c>
      <c r="C1" t="s">
        <v>713</v>
      </c>
      <c r="D1" t="s">
        <v>714</v>
      </c>
      <c r="F1" s="476" t="s">
        <v>715</v>
      </c>
      <c r="G1" s="476" t="s">
        <v>712</v>
      </c>
      <c r="H1" s="476" t="s">
        <v>713</v>
      </c>
      <c r="I1" s="476" t="s">
        <v>714</v>
      </c>
      <c r="J1" s="476" t="s">
        <v>716</v>
      </c>
      <c r="K1" s="476" t="s">
        <v>723</v>
      </c>
    </row>
    <row r="2" spans="1:15" ht="15.75" customHeight="1">
      <c r="A2">
        <v>1</v>
      </c>
      <c r="B2" s="325" t="s">
        <v>572</v>
      </c>
      <c r="C2" s="325" t="s">
        <v>573</v>
      </c>
      <c r="D2" s="399" t="s">
        <v>31</v>
      </c>
      <c r="F2" s="475">
        <v>1</v>
      </c>
      <c r="G2" s="534" t="s">
        <v>572</v>
      </c>
      <c r="H2" s="475" t="s">
        <v>573</v>
      </c>
      <c r="I2" s="475" t="s">
        <v>31</v>
      </c>
      <c r="J2" s="475" t="s">
        <v>717</v>
      </c>
      <c r="K2" s="475"/>
      <c r="M2" s="531" t="s">
        <v>737</v>
      </c>
      <c r="O2" t="str">
        <f>CONCATENATE(G2,  "@alumnos.itsur.edu.mx")</f>
        <v>S22120211@alumnos.itsur.edu.mx</v>
      </c>
    </row>
    <row r="3" spans="1:15" ht="15.75" customHeight="1">
      <c r="A3">
        <v>2</v>
      </c>
      <c r="B3" s="326" t="s">
        <v>546</v>
      </c>
      <c r="C3" s="326" t="s">
        <v>547</v>
      </c>
      <c r="D3" s="400" t="s">
        <v>31</v>
      </c>
      <c r="F3" s="475">
        <v>2</v>
      </c>
      <c r="G3" s="475" t="s">
        <v>546</v>
      </c>
      <c r="H3" s="475" t="s">
        <v>547</v>
      </c>
      <c r="I3" s="475" t="s">
        <v>31</v>
      </c>
      <c r="J3" s="475" t="s">
        <v>717</v>
      </c>
      <c r="K3" s="475"/>
      <c r="M3" s="532" t="s">
        <v>738</v>
      </c>
      <c r="O3" t="str">
        <f t="shared" ref="O3:O65" si="0">CONCATENATE(G3,  "@alumnos.itsur.edu.mx")</f>
        <v>S22120182@alumnos.itsur.edu.mx</v>
      </c>
    </row>
    <row r="4" spans="1:15" ht="15.75" customHeight="1">
      <c r="B4" s="326" t="s">
        <v>548</v>
      </c>
      <c r="C4" s="326" t="s">
        <v>549</v>
      </c>
      <c r="D4" s="400" t="s">
        <v>31</v>
      </c>
      <c r="F4" s="475">
        <v>3</v>
      </c>
      <c r="G4" s="475" t="s">
        <v>548</v>
      </c>
      <c r="H4" s="475" t="s">
        <v>549</v>
      </c>
      <c r="I4" s="475" t="s">
        <v>31</v>
      </c>
      <c r="J4" s="475" t="s">
        <v>717</v>
      </c>
      <c r="K4" s="475"/>
      <c r="M4" s="532" t="s">
        <v>739</v>
      </c>
      <c r="O4" t="str">
        <f t="shared" si="0"/>
        <v>S22120185@alumnos.itsur.edu.mx</v>
      </c>
    </row>
    <row r="5" spans="1:15" ht="15">
      <c r="B5" s="326" t="s">
        <v>556</v>
      </c>
      <c r="C5" s="326" t="s">
        <v>557</v>
      </c>
      <c r="D5" s="435" t="s">
        <v>38</v>
      </c>
      <c r="F5" s="475">
        <v>5</v>
      </c>
      <c r="G5" s="475" t="s">
        <v>474</v>
      </c>
      <c r="H5" s="534" t="s">
        <v>475</v>
      </c>
      <c r="I5" s="475" t="s">
        <v>31</v>
      </c>
      <c r="J5" s="475" t="s">
        <v>717</v>
      </c>
      <c r="K5" s="475"/>
      <c r="O5" t="str">
        <f t="shared" si="0"/>
        <v>S22120147@alumnos.itsur.edu.mx</v>
      </c>
    </row>
    <row r="6" spans="1:15" ht="15">
      <c r="B6" s="326" t="s">
        <v>474</v>
      </c>
      <c r="C6" s="326" t="s">
        <v>475</v>
      </c>
      <c r="D6" s="400" t="s">
        <v>31</v>
      </c>
      <c r="F6" s="475">
        <v>6</v>
      </c>
      <c r="G6" s="475" t="s">
        <v>430</v>
      </c>
      <c r="H6" s="475" t="s">
        <v>431</v>
      </c>
      <c r="I6" s="475" t="s">
        <v>31</v>
      </c>
      <c r="J6" s="475" t="s">
        <v>717</v>
      </c>
      <c r="K6" s="475"/>
      <c r="O6" t="str">
        <f t="shared" si="0"/>
        <v>S22120011@alumnos.itsur.edu.mx</v>
      </c>
    </row>
    <row r="7" spans="1:15" ht="15">
      <c r="B7" s="128" t="s">
        <v>430</v>
      </c>
      <c r="C7" s="128" t="s">
        <v>431</v>
      </c>
      <c r="D7" s="133" t="s">
        <v>31</v>
      </c>
      <c r="F7" s="475">
        <v>7</v>
      </c>
      <c r="G7" s="475" t="s">
        <v>607</v>
      </c>
      <c r="H7" s="475" t="s">
        <v>608</v>
      </c>
      <c r="I7" s="475" t="s">
        <v>31</v>
      </c>
      <c r="J7" s="475" t="s">
        <v>717</v>
      </c>
      <c r="K7" s="475"/>
      <c r="O7" t="str">
        <f t="shared" si="0"/>
        <v>S22120204@alumnos.itsur.edu.mx</v>
      </c>
    </row>
    <row r="8" spans="1:15" ht="15">
      <c r="B8" s="326" t="s">
        <v>607</v>
      </c>
      <c r="C8" s="326" t="s">
        <v>608</v>
      </c>
      <c r="D8" s="400" t="s">
        <v>31</v>
      </c>
      <c r="F8" s="475">
        <v>8</v>
      </c>
      <c r="G8" s="475" t="s">
        <v>512</v>
      </c>
      <c r="H8" s="475" t="s">
        <v>513</v>
      </c>
      <c r="I8" s="475" t="s">
        <v>31</v>
      </c>
      <c r="J8" s="475" t="s">
        <v>717</v>
      </c>
      <c r="K8" s="475"/>
      <c r="O8" t="str">
        <f t="shared" si="0"/>
        <v>S22120226@alumnos.itsur.edu.mx</v>
      </c>
    </row>
    <row r="9" spans="1:15" ht="15">
      <c r="B9" s="326" t="s">
        <v>512</v>
      </c>
      <c r="C9" s="326" t="s">
        <v>513</v>
      </c>
      <c r="D9" s="400" t="s">
        <v>31</v>
      </c>
      <c r="F9" s="475">
        <v>10</v>
      </c>
      <c r="G9" s="534" t="s">
        <v>656</v>
      </c>
      <c r="H9" s="535" t="s">
        <v>657</v>
      </c>
      <c r="I9" s="475" t="s">
        <v>31</v>
      </c>
      <c r="J9" s="475" t="s">
        <v>717</v>
      </c>
      <c r="K9" s="534" t="s">
        <v>741</v>
      </c>
      <c r="O9" t="str">
        <f t="shared" si="0"/>
        <v>S22120150@alumnos.itsur.edu.mx</v>
      </c>
    </row>
    <row r="10" spans="1:15" ht="15">
      <c r="B10" s="326" t="s">
        <v>514</v>
      </c>
      <c r="C10" s="326" t="s">
        <v>515</v>
      </c>
      <c r="D10" s="435" t="s">
        <v>38</v>
      </c>
      <c r="F10" s="475">
        <v>11</v>
      </c>
      <c r="G10" s="475" t="s">
        <v>570</v>
      </c>
      <c r="H10" s="475" t="s">
        <v>571</v>
      </c>
      <c r="I10" s="475" t="s">
        <v>31</v>
      </c>
      <c r="J10" s="475" t="s">
        <v>717</v>
      </c>
      <c r="K10" s="475"/>
      <c r="O10" t="str">
        <f t="shared" si="0"/>
        <v>S22120208@alumnos.itsur.edu.mx</v>
      </c>
    </row>
    <row r="11" spans="1:15" ht="15">
      <c r="B11" s="326" t="s">
        <v>656</v>
      </c>
      <c r="C11" s="326" t="s">
        <v>657</v>
      </c>
      <c r="D11" s="404" t="s">
        <v>31</v>
      </c>
      <c r="F11" s="475">
        <v>12</v>
      </c>
      <c r="G11" s="475" t="s">
        <v>468</v>
      </c>
      <c r="H11" s="475" t="s">
        <v>469</v>
      </c>
      <c r="I11" s="475" t="s">
        <v>31</v>
      </c>
      <c r="J11" s="475" t="s">
        <v>717</v>
      </c>
      <c r="K11" s="475"/>
      <c r="O11" t="str">
        <f t="shared" si="0"/>
        <v>S22120144@alumnos.itsur.edu.mx</v>
      </c>
    </row>
    <row r="12" spans="1:15" ht="15">
      <c r="B12" s="326" t="s">
        <v>570</v>
      </c>
      <c r="C12" s="326" t="s">
        <v>571</v>
      </c>
      <c r="D12" s="400" t="s">
        <v>31</v>
      </c>
      <c r="F12" s="475">
        <v>13</v>
      </c>
      <c r="G12" s="475" t="s">
        <v>528</v>
      </c>
      <c r="H12" s="475" t="s">
        <v>529</v>
      </c>
      <c r="I12" s="475" t="s">
        <v>31</v>
      </c>
      <c r="J12" s="475" t="s">
        <v>717</v>
      </c>
      <c r="K12" s="475"/>
      <c r="O12" t="str">
        <f t="shared" si="0"/>
        <v>S22120162@alumnos.itsur.edu.mx</v>
      </c>
    </row>
    <row r="13" spans="1:15" ht="15">
      <c r="B13" s="326" t="s">
        <v>468</v>
      </c>
      <c r="C13" s="326" t="s">
        <v>469</v>
      </c>
      <c r="D13" s="400" t="s">
        <v>31</v>
      </c>
      <c r="F13" s="475">
        <v>14</v>
      </c>
      <c r="G13" s="534" t="s">
        <v>510</v>
      </c>
      <c r="H13" s="475" t="s">
        <v>511</v>
      </c>
      <c r="I13" s="475" t="s">
        <v>31</v>
      </c>
      <c r="J13" s="475" t="s">
        <v>717</v>
      </c>
      <c r="K13" s="475" t="s">
        <v>724</v>
      </c>
      <c r="O13" t="str">
        <f t="shared" si="0"/>
        <v>S22120206@alumnos.itsur.edu.mx</v>
      </c>
    </row>
    <row r="14" spans="1:15" ht="15">
      <c r="B14" s="326" t="s">
        <v>528</v>
      </c>
      <c r="C14" s="326" t="s">
        <v>529</v>
      </c>
      <c r="D14" s="400" t="s">
        <v>31</v>
      </c>
      <c r="F14" s="475">
        <v>15</v>
      </c>
      <c r="G14" s="475" t="s">
        <v>538</v>
      </c>
      <c r="H14" s="475" t="s">
        <v>539</v>
      </c>
      <c r="I14" s="475" t="s">
        <v>31</v>
      </c>
      <c r="J14" s="475" t="s">
        <v>717</v>
      </c>
      <c r="K14" s="475"/>
      <c r="O14" t="str">
        <f t="shared" si="0"/>
        <v>S22120175@alumnos.itsur.edu.mx</v>
      </c>
    </row>
    <row r="15" spans="1:15" ht="15">
      <c r="B15" s="326" t="s">
        <v>510</v>
      </c>
      <c r="C15" s="326" t="s">
        <v>511</v>
      </c>
      <c r="D15" s="400" t="s">
        <v>31</v>
      </c>
      <c r="F15" s="475">
        <v>16</v>
      </c>
      <c r="G15" s="534" t="s">
        <v>476</v>
      </c>
      <c r="H15" s="475" t="s">
        <v>477</v>
      </c>
      <c r="I15" s="475" t="s">
        <v>31</v>
      </c>
      <c r="J15" s="475" t="s">
        <v>717</v>
      </c>
      <c r="K15" s="475" t="s">
        <v>725</v>
      </c>
      <c r="O15" t="str">
        <f t="shared" si="0"/>
        <v>S22120148@alumnos.itsur.edu.mx</v>
      </c>
    </row>
    <row r="16" spans="1:15" ht="15">
      <c r="B16" s="326" t="s">
        <v>637</v>
      </c>
      <c r="C16" s="434" t="s">
        <v>638</v>
      </c>
      <c r="D16" s="435" t="s">
        <v>48</v>
      </c>
      <c r="F16" s="475">
        <v>17</v>
      </c>
      <c r="G16" s="534" t="s">
        <v>516</v>
      </c>
      <c r="H16" s="475" t="s">
        <v>517</v>
      </c>
      <c r="I16" s="475" t="s">
        <v>31</v>
      </c>
      <c r="J16" s="475" t="s">
        <v>717</v>
      </c>
      <c r="K16" s="475" t="s">
        <v>726</v>
      </c>
      <c r="O16" t="str">
        <f t="shared" si="0"/>
        <v>S22120231@alumnos.itsur.edu.mx</v>
      </c>
    </row>
    <row r="17" spans="2:15" ht="15">
      <c r="B17" s="326" t="s">
        <v>538</v>
      </c>
      <c r="C17" s="326" t="s">
        <v>539</v>
      </c>
      <c r="D17" s="400" t="s">
        <v>31</v>
      </c>
      <c r="F17" s="475">
        <v>18</v>
      </c>
      <c r="G17" s="475" t="s">
        <v>470</v>
      </c>
      <c r="H17" s="475" t="s">
        <v>471</v>
      </c>
      <c r="I17" s="475" t="s">
        <v>31</v>
      </c>
      <c r="J17" s="475" t="s">
        <v>717</v>
      </c>
      <c r="K17" s="475" t="s">
        <v>736</v>
      </c>
      <c r="O17" t="str">
        <f t="shared" si="0"/>
        <v>S22120145@alumnos.itsur.edu.mx</v>
      </c>
    </row>
    <row r="18" spans="2:15" ht="15">
      <c r="B18" s="326" t="s">
        <v>476</v>
      </c>
      <c r="C18" s="326" t="s">
        <v>477</v>
      </c>
      <c r="D18" s="400" t="s">
        <v>31</v>
      </c>
      <c r="F18" s="475">
        <v>19</v>
      </c>
      <c r="G18" s="475" t="s">
        <v>680</v>
      </c>
      <c r="H18" s="475" t="s">
        <v>681</v>
      </c>
      <c r="I18" s="475" t="s">
        <v>31</v>
      </c>
      <c r="J18" s="475" t="s">
        <v>717</v>
      </c>
      <c r="K18" s="475"/>
      <c r="O18" t="str">
        <f t="shared" si="0"/>
        <v>S22120197@alumnos.itsur.edu.mx</v>
      </c>
    </row>
    <row r="19" spans="2:15" ht="15">
      <c r="B19" s="326" t="s">
        <v>516</v>
      </c>
      <c r="C19" s="326" t="s">
        <v>517</v>
      </c>
      <c r="D19" s="400" t="s">
        <v>31</v>
      </c>
      <c r="F19" s="475">
        <v>21</v>
      </c>
      <c r="G19" s="475" t="s">
        <v>643</v>
      </c>
      <c r="H19" s="475" t="s">
        <v>644</v>
      </c>
      <c r="I19" s="475" t="s">
        <v>31</v>
      </c>
      <c r="J19" s="475" t="s">
        <v>717</v>
      </c>
      <c r="K19" s="475"/>
      <c r="O19" t="str">
        <f t="shared" si="0"/>
        <v>S22120251@alumnos.itsur.edu.mx</v>
      </c>
    </row>
    <row r="20" spans="2:15" ht="15">
      <c r="B20" s="326" t="s">
        <v>470</v>
      </c>
      <c r="C20" s="326" t="s">
        <v>471</v>
      </c>
      <c r="D20" s="400" t="s">
        <v>31</v>
      </c>
      <c r="F20" s="475">
        <v>22</v>
      </c>
      <c r="G20" s="475" t="s">
        <v>564</v>
      </c>
      <c r="H20" s="475" t="s">
        <v>565</v>
      </c>
      <c r="I20" s="475" t="s">
        <v>31</v>
      </c>
      <c r="J20" s="475" t="s">
        <v>717</v>
      </c>
      <c r="K20" s="475"/>
      <c r="O20" t="str">
        <f t="shared" si="0"/>
        <v>S22120202@alumnos.itsur.edu.mx</v>
      </c>
    </row>
    <row r="21" spans="2:15" ht="15">
      <c r="B21" s="326" t="s">
        <v>680</v>
      </c>
      <c r="C21" s="326" t="s">
        <v>681</v>
      </c>
      <c r="D21" s="404" t="s">
        <v>31</v>
      </c>
      <c r="F21" s="475">
        <v>23</v>
      </c>
      <c r="G21" s="475" t="s">
        <v>588</v>
      </c>
      <c r="H21" s="475" t="s">
        <v>589</v>
      </c>
      <c r="I21" s="475" t="s">
        <v>31</v>
      </c>
      <c r="J21" s="475" t="s">
        <v>717</v>
      </c>
      <c r="K21" s="475"/>
      <c r="O21" t="str">
        <f t="shared" si="0"/>
        <v>S22120240@alumnos.itsur.edu.mx</v>
      </c>
    </row>
    <row r="22" spans="2:15" ht="15">
      <c r="B22" s="326" t="s">
        <v>584</v>
      </c>
      <c r="C22" s="326" t="s">
        <v>585</v>
      </c>
      <c r="D22" s="400" t="s">
        <v>31</v>
      </c>
      <c r="F22" s="475">
        <v>25</v>
      </c>
      <c r="G22" s="475" t="s">
        <v>506</v>
      </c>
      <c r="H22" s="475" t="s">
        <v>507</v>
      </c>
      <c r="I22" s="475" t="s">
        <v>31</v>
      </c>
      <c r="J22" s="475" t="s">
        <v>717</v>
      </c>
      <c r="K22" s="475"/>
      <c r="O22" t="str">
        <f t="shared" si="0"/>
        <v>S22120200@alumnos.itsur.edu.mx</v>
      </c>
    </row>
    <row r="23" spans="2:15" ht="15">
      <c r="B23" s="434" t="s">
        <v>643</v>
      </c>
      <c r="C23" s="326" t="s">
        <v>644</v>
      </c>
      <c r="D23" s="400" t="s">
        <v>31</v>
      </c>
      <c r="F23" s="475">
        <v>26</v>
      </c>
      <c r="G23" s="475" t="s">
        <v>682</v>
      </c>
      <c r="H23" s="475" t="s">
        <v>683</v>
      </c>
      <c r="I23" s="475" t="s">
        <v>38</v>
      </c>
      <c r="J23" s="475" t="s">
        <v>717</v>
      </c>
      <c r="K23" s="475"/>
      <c r="O23" t="str">
        <f t="shared" si="0"/>
        <v>S22120209@alumnos.itsur.edu.mx</v>
      </c>
    </row>
    <row r="24" spans="2:15" ht="15">
      <c r="B24" s="326" t="s">
        <v>700</v>
      </c>
      <c r="C24" s="326" t="s">
        <v>701</v>
      </c>
      <c r="D24" s="439" t="s">
        <v>48</v>
      </c>
      <c r="F24" s="475">
        <v>27</v>
      </c>
      <c r="G24" s="475" t="s">
        <v>696</v>
      </c>
      <c r="H24" s="475" t="s">
        <v>697</v>
      </c>
      <c r="I24" s="475" t="s">
        <v>31</v>
      </c>
      <c r="J24" s="475" t="s">
        <v>717</v>
      </c>
      <c r="K24" s="475"/>
      <c r="O24" t="str">
        <f t="shared" si="0"/>
        <v>S22120252@alumnos.itsur.edu.mx</v>
      </c>
    </row>
    <row r="25" spans="2:15" ht="15">
      <c r="B25" s="326" t="s">
        <v>564</v>
      </c>
      <c r="C25" s="326" t="s">
        <v>565</v>
      </c>
      <c r="D25" s="400" t="s">
        <v>31</v>
      </c>
      <c r="F25" s="475">
        <v>28</v>
      </c>
      <c r="G25" s="475" t="s">
        <v>645</v>
      </c>
      <c r="H25" s="475" t="s">
        <v>646</v>
      </c>
      <c r="I25" s="475" t="s">
        <v>31</v>
      </c>
      <c r="J25" s="475" t="s">
        <v>717</v>
      </c>
      <c r="K25" s="475" t="s">
        <v>721</v>
      </c>
      <c r="O25" t="str">
        <f t="shared" si="0"/>
        <v>S22120257@alumnos.itsur.edu.mx</v>
      </c>
    </row>
    <row r="26" spans="2:15" ht="15">
      <c r="B26" s="326" t="s">
        <v>588</v>
      </c>
      <c r="C26" s="326" t="s">
        <v>589</v>
      </c>
      <c r="D26" s="400" t="s">
        <v>31</v>
      </c>
      <c r="F26" s="475">
        <v>29</v>
      </c>
      <c r="G26" s="475" t="s">
        <v>658</v>
      </c>
      <c r="H26" s="475" t="s">
        <v>659</v>
      </c>
      <c r="I26" s="475" t="s">
        <v>31</v>
      </c>
      <c r="J26" s="475" t="s">
        <v>717</v>
      </c>
      <c r="K26" s="475" t="s">
        <v>725</v>
      </c>
      <c r="O26" t="str">
        <f t="shared" si="0"/>
        <v>S22120153@alumnos.itsur.edu.mx</v>
      </c>
    </row>
    <row r="27" spans="2:15" ht="15">
      <c r="B27" s="326" t="s">
        <v>496</v>
      </c>
      <c r="C27" s="326" t="s">
        <v>497</v>
      </c>
      <c r="D27" s="400" t="s">
        <v>31</v>
      </c>
      <c r="F27" s="475">
        <v>30</v>
      </c>
      <c r="G27" s="475" t="s">
        <v>623</v>
      </c>
      <c r="H27" s="475" t="s">
        <v>624</v>
      </c>
      <c r="I27" s="475" t="s">
        <v>31</v>
      </c>
      <c r="J27" s="475" t="s">
        <v>717</v>
      </c>
      <c r="K27" s="475"/>
      <c r="O27" t="str">
        <f t="shared" si="0"/>
        <v>S22120224@alumnos.itsur.edu.mx</v>
      </c>
    </row>
    <row r="28" spans="2:15" ht="15">
      <c r="B28" s="326" t="s">
        <v>506</v>
      </c>
      <c r="C28" s="326" t="s">
        <v>507</v>
      </c>
      <c r="D28" s="400" t="s">
        <v>31</v>
      </c>
      <c r="F28" s="475">
        <v>31</v>
      </c>
      <c r="G28" s="475" t="s">
        <v>599</v>
      </c>
      <c r="H28" s="475" t="s">
        <v>600</v>
      </c>
      <c r="I28" s="475" t="s">
        <v>31</v>
      </c>
      <c r="J28" s="475" t="s">
        <v>717</v>
      </c>
      <c r="K28" s="475"/>
      <c r="O28" t="str">
        <f t="shared" si="0"/>
        <v>S22120187@alumnos.itsur.edu.mx</v>
      </c>
    </row>
    <row r="29" spans="2:15" ht="15">
      <c r="B29" s="326" t="s">
        <v>682</v>
      </c>
      <c r="C29" s="326" t="s">
        <v>683</v>
      </c>
      <c r="D29" s="439" t="s">
        <v>38</v>
      </c>
      <c r="F29" s="475">
        <v>32</v>
      </c>
      <c r="G29" s="475" t="s">
        <v>432</v>
      </c>
      <c r="H29" s="475" t="s">
        <v>433</v>
      </c>
      <c r="I29" s="475" t="s">
        <v>31</v>
      </c>
      <c r="J29" s="475" t="s">
        <v>717</v>
      </c>
      <c r="K29" s="475"/>
      <c r="O29" t="str">
        <f t="shared" si="0"/>
        <v>S22120009@alumnos.itsur.edu.mx</v>
      </c>
    </row>
    <row r="30" spans="2:15" ht="15">
      <c r="B30" s="326" t="s">
        <v>696</v>
      </c>
      <c r="C30" s="326" t="s">
        <v>697</v>
      </c>
      <c r="D30" s="404" t="s">
        <v>31</v>
      </c>
      <c r="F30" s="475">
        <v>33</v>
      </c>
      <c r="G30" s="475" t="s">
        <v>492</v>
      </c>
      <c r="H30" s="475" t="s">
        <v>493</v>
      </c>
      <c r="I30" s="475" t="s">
        <v>31</v>
      </c>
      <c r="J30" s="475" t="s">
        <v>717</v>
      </c>
      <c r="K30" s="475"/>
      <c r="O30" t="str">
        <f t="shared" si="0"/>
        <v>S22120160@alumnos.itsur.edu.mx</v>
      </c>
    </row>
    <row r="31" spans="2:15" ht="15.75" thickBot="1">
      <c r="B31" s="349" t="s">
        <v>645</v>
      </c>
      <c r="C31" s="349" t="s">
        <v>646</v>
      </c>
      <c r="D31" s="401" t="s">
        <v>31</v>
      </c>
      <c r="F31" s="475">
        <v>34</v>
      </c>
      <c r="G31" s="475" t="s">
        <v>595</v>
      </c>
      <c r="H31" s="475" t="s">
        <v>596</v>
      </c>
      <c r="I31" s="475" t="s">
        <v>31</v>
      </c>
      <c r="J31" s="475" t="s">
        <v>717</v>
      </c>
      <c r="K31" s="475"/>
      <c r="O31" t="str">
        <f t="shared" si="0"/>
        <v>S22120166@alumnos.itsur.edu.mx</v>
      </c>
    </row>
    <row r="32" spans="2:15" ht="15">
      <c r="B32" s="325" t="s">
        <v>658</v>
      </c>
      <c r="C32" s="325" t="s">
        <v>659</v>
      </c>
      <c r="D32" s="402" t="s">
        <v>31</v>
      </c>
      <c r="F32" s="475">
        <v>35</v>
      </c>
      <c r="G32" s="475" t="s">
        <v>544</v>
      </c>
      <c r="H32" s="475" t="s">
        <v>545</v>
      </c>
      <c r="I32" s="475" t="s">
        <v>31</v>
      </c>
      <c r="J32" s="475" t="s">
        <v>717</v>
      </c>
      <c r="K32" s="475"/>
      <c r="O32" t="str">
        <f t="shared" si="0"/>
        <v>S22120180@alumnos.itsur.edu.mx</v>
      </c>
    </row>
    <row r="33" spans="2:15" ht="15">
      <c r="B33" s="326" t="s">
        <v>623</v>
      </c>
      <c r="C33" s="326" t="s">
        <v>624</v>
      </c>
      <c r="D33" s="400" t="s">
        <v>31</v>
      </c>
      <c r="F33" s="475">
        <v>36</v>
      </c>
      <c r="G33" s="475" t="s">
        <v>647</v>
      </c>
      <c r="H33" s="475" t="s">
        <v>648</v>
      </c>
      <c r="I33" s="475" t="s">
        <v>31</v>
      </c>
      <c r="J33" s="475" t="s">
        <v>717</v>
      </c>
      <c r="K33" s="475" t="s">
        <v>718</v>
      </c>
      <c r="O33" t="str">
        <f t="shared" si="0"/>
        <v>S22120258@alumnos.itsur.edu.mx</v>
      </c>
    </row>
    <row r="34" spans="2:15" ht="15">
      <c r="B34" s="326" t="s">
        <v>599</v>
      </c>
      <c r="C34" s="326" t="s">
        <v>600</v>
      </c>
      <c r="D34" s="400" t="s">
        <v>31</v>
      </c>
      <c r="F34" s="475">
        <v>37</v>
      </c>
      <c r="G34" s="534" t="s">
        <v>490</v>
      </c>
      <c r="H34" s="475" t="s">
        <v>491</v>
      </c>
      <c r="I34" s="475" t="s">
        <v>31</v>
      </c>
      <c r="J34" s="475" t="s">
        <v>717</v>
      </c>
      <c r="K34" s="475" t="s">
        <v>727</v>
      </c>
      <c r="O34" t="str">
        <f t="shared" si="0"/>
        <v>S22120158@alumnos.itsur.edu.mx</v>
      </c>
    </row>
    <row r="35" spans="2:15" ht="15">
      <c r="B35" s="128" t="s">
        <v>432</v>
      </c>
      <c r="C35" s="128" t="s">
        <v>433</v>
      </c>
      <c r="D35" s="133" t="s">
        <v>31</v>
      </c>
      <c r="F35" s="475">
        <v>38</v>
      </c>
      <c r="G35" s="475" t="s">
        <v>484</v>
      </c>
      <c r="H35" s="475" t="s">
        <v>485</v>
      </c>
      <c r="I35" s="475" t="s">
        <v>31</v>
      </c>
      <c r="J35" s="475" t="s">
        <v>717</v>
      </c>
      <c r="K35" s="475"/>
      <c r="O35" t="str">
        <f t="shared" si="0"/>
        <v>S22120154@alumnos.itsur.edu.mx</v>
      </c>
    </row>
    <row r="36" spans="2:15" ht="15">
      <c r="B36" s="326" t="s">
        <v>492</v>
      </c>
      <c r="C36" s="326" t="s">
        <v>493</v>
      </c>
      <c r="D36" s="400" t="s">
        <v>31</v>
      </c>
      <c r="F36" s="475">
        <v>39</v>
      </c>
      <c r="G36" s="475" t="s">
        <v>688</v>
      </c>
      <c r="H36" s="475" t="s">
        <v>689</v>
      </c>
      <c r="I36" s="475" t="s">
        <v>31</v>
      </c>
      <c r="J36" s="475" t="s">
        <v>717</v>
      </c>
      <c r="K36" s="475" t="s">
        <v>728</v>
      </c>
      <c r="O36" t="str">
        <f t="shared" si="0"/>
        <v>S22120229@alumnos.itsur.edu.mx</v>
      </c>
    </row>
    <row r="37" spans="2:15" ht="15">
      <c r="B37" s="326" t="s">
        <v>633</v>
      </c>
      <c r="C37" s="326" t="s">
        <v>634</v>
      </c>
      <c r="D37" s="435" t="s">
        <v>48</v>
      </c>
      <c r="F37" s="475">
        <v>40</v>
      </c>
      <c r="G37" s="475" t="s">
        <v>580</v>
      </c>
      <c r="H37" s="475" t="s">
        <v>581</v>
      </c>
      <c r="I37" s="475" t="s">
        <v>31</v>
      </c>
      <c r="J37" s="475" t="s">
        <v>717</v>
      </c>
      <c r="K37" s="475"/>
      <c r="O37" t="str">
        <f t="shared" si="0"/>
        <v>S22120218@alumnos.itsur.edu.mx</v>
      </c>
    </row>
    <row r="38" spans="2:15" ht="15">
      <c r="B38" s="326" t="s">
        <v>595</v>
      </c>
      <c r="C38" s="326" t="s">
        <v>596</v>
      </c>
      <c r="D38" s="400" t="s">
        <v>31</v>
      </c>
      <c r="F38" s="475">
        <v>41</v>
      </c>
      <c r="G38" s="475" t="s">
        <v>552</v>
      </c>
      <c r="H38" s="475" t="s">
        <v>553</v>
      </c>
      <c r="I38" s="475" t="s">
        <v>31</v>
      </c>
      <c r="J38" s="475" t="s">
        <v>717</v>
      </c>
      <c r="K38" s="475"/>
      <c r="O38" t="str">
        <f t="shared" si="0"/>
        <v>S22120189@alumnos.itsur.edu.mx</v>
      </c>
    </row>
    <row r="39" spans="2:15" ht="15">
      <c r="B39" s="326" t="s">
        <v>544</v>
      </c>
      <c r="C39" s="326" t="s">
        <v>545</v>
      </c>
      <c r="D39" s="400" t="s">
        <v>31</v>
      </c>
      <c r="F39" s="475">
        <v>42</v>
      </c>
      <c r="G39" s="475" t="s">
        <v>592</v>
      </c>
      <c r="H39" s="475" t="s">
        <v>85</v>
      </c>
      <c r="I39" s="475" t="s">
        <v>31</v>
      </c>
      <c r="J39" s="475" t="s">
        <v>717</v>
      </c>
      <c r="K39" s="475"/>
      <c r="O39" t="str">
        <f t="shared" si="0"/>
        <v>S22120253@alumnos.itsur.edu.mx</v>
      </c>
    </row>
    <row r="40" spans="2:15" ht="15">
      <c r="B40" s="326" t="s">
        <v>647</v>
      </c>
      <c r="C40" s="326" t="s">
        <v>648</v>
      </c>
      <c r="D40" s="400" t="s">
        <v>31</v>
      </c>
      <c r="F40" s="475">
        <v>43</v>
      </c>
      <c r="G40" s="475" t="s">
        <v>625</v>
      </c>
      <c r="H40" s="475" t="s">
        <v>626</v>
      </c>
      <c r="I40" s="475" t="s">
        <v>31</v>
      </c>
      <c r="J40" s="475" t="s">
        <v>717</v>
      </c>
      <c r="K40" s="475"/>
      <c r="O40" t="str">
        <f t="shared" si="0"/>
        <v>S22120225@alumnos.itsur.edu.mx</v>
      </c>
    </row>
    <row r="41" spans="2:15" ht="15">
      <c r="B41" s="326" t="s">
        <v>490</v>
      </c>
      <c r="C41" s="326" t="s">
        <v>491</v>
      </c>
      <c r="D41" s="400" t="s">
        <v>31</v>
      </c>
      <c r="F41" s="475">
        <v>44</v>
      </c>
      <c r="G41" s="475" t="s">
        <v>568</v>
      </c>
      <c r="H41" s="475" t="s">
        <v>569</v>
      </c>
      <c r="I41" s="475" t="s">
        <v>31</v>
      </c>
      <c r="J41" s="475" t="s">
        <v>717</v>
      </c>
      <c r="K41" s="475"/>
      <c r="O41" t="str">
        <f t="shared" si="0"/>
        <v>S22120207@alumnos.itsur.edu.mx</v>
      </c>
    </row>
    <row r="42" spans="2:15" ht="15">
      <c r="B42" s="326" t="s">
        <v>686</v>
      </c>
      <c r="C42" s="326" t="s">
        <v>687</v>
      </c>
      <c r="D42" s="439" t="s">
        <v>48</v>
      </c>
      <c r="F42" s="475">
        <v>45</v>
      </c>
      <c r="G42" s="475" t="s">
        <v>672</v>
      </c>
      <c r="H42" s="475" t="s">
        <v>673</v>
      </c>
      <c r="I42" s="475" t="s">
        <v>31</v>
      </c>
      <c r="J42" s="475" t="s">
        <v>717</v>
      </c>
      <c r="K42" s="475"/>
      <c r="O42" t="str">
        <f t="shared" si="0"/>
        <v>S22120181@alumnos.itsur.edu.mx</v>
      </c>
    </row>
    <row r="43" spans="2:15" ht="15">
      <c r="B43" s="326" t="s">
        <v>484</v>
      </c>
      <c r="C43" s="326" t="s">
        <v>485</v>
      </c>
      <c r="D43" s="400" t="s">
        <v>31</v>
      </c>
      <c r="F43" s="475">
        <v>46</v>
      </c>
      <c r="G43" s="475" t="s">
        <v>518</v>
      </c>
      <c r="H43" s="475" t="s">
        <v>519</v>
      </c>
      <c r="I43" s="475" t="s">
        <v>31</v>
      </c>
      <c r="J43" s="475" t="s">
        <v>717</v>
      </c>
      <c r="K43" s="475"/>
      <c r="O43" t="str">
        <f t="shared" si="0"/>
        <v>S22120237@alumnos.itsur.edu.mx</v>
      </c>
    </row>
    <row r="44" spans="2:15" ht="15">
      <c r="B44" s="326" t="s">
        <v>688</v>
      </c>
      <c r="C44" s="326" t="s">
        <v>689</v>
      </c>
      <c r="D44" s="404" t="s">
        <v>31</v>
      </c>
      <c r="F44" s="475">
        <v>47</v>
      </c>
      <c r="G44" s="475" t="s">
        <v>482</v>
      </c>
      <c r="H44" s="475" t="s">
        <v>483</v>
      </c>
      <c r="I44" s="475" t="s">
        <v>31</v>
      </c>
      <c r="J44" s="475" t="s">
        <v>717</v>
      </c>
      <c r="K44" s="475" t="s">
        <v>729</v>
      </c>
      <c r="O44" t="str">
        <f t="shared" si="0"/>
        <v>S22120152@alumnos.itsur.edu.mx</v>
      </c>
    </row>
    <row r="45" spans="2:15" ht="15">
      <c r="B45" s="326" t="s">
        <v>580</v>
      </c>
      <c r="C45" s="326" t="s">
        <v>581</v>
      </c>
      <c r="D45" s="400" t="s">
        <v>31</v>
      </c>
      <c r="F45" s="475">
        <v>48</v>
      </c>
      <c r="G45" s="475" t="s">
        <v>586</v>
      </c>
      <c r="H45" s="475" t="s">
        <v>587</v>
      </c>
      <c r="I45" s="475" t="s">
        <v>31</v>
      </c>
      <c r="J45" s="475" t="s">
        <v>717</v>
      </c>
      <c r="K45" s="475"/>
      <c r="O45" t="str">
        <f t="shared" si="0"/>
        <v>S22120235@alumnos.itsur.edu.mx</v>
      </c>
    </row>
    <row r="46" spans="2:15" ht="15">
      <c r="B46" s="326" t="s">
        <v>619</v>
      </c>
      <c r="C46" s="326" t="s">
        <v>620</v>
      </c>
      <c r="D46" s="435" t="s">
        <v>48</v>
      </c>
      <c r="F46" s="475">
        <v>49</v>
      </c>
      <c r="G46" s="475" t="s">
        <v>664</v>
      </c>
      <c r="H46" s="475" t="s">
        <v>665</v>
      </c>
      <c r="I46" s="475" t="s">
        <v>31</v>
      </c>
      <c r="J46" s="475" t="s">
        <v>717</v>
      </c>
      <c r="K46" s="475"/>
      <c r="O46" t="str">
        <f t="shared" si="0"/>
        <v>S22120164@alumnos.itsur.edu.mx</v>
      </c>
    </row>
    <row r="47" spans="2:15" ht="15">
      <c r="B47" s="326" t="s">
        <v>552</v>
      </c>
      <c r="C47" s="326" t="s">
        <v>553</v>
      </c>
      <c r="D47" s="400" t="s">
        <v>31</v>
      </c>
      <c r="F47" s="475">
        <v>51</v>
      </c>
      <c r="G47" s="475" t="s">
        <v>494</v>
      </c>
      <c r="H47" s="475" t="s">
        <v>495</v>
      </c>
      <c r="I47" s="475" t="s">
        <v>31</v>
      </c>
      <c r="J47" s="475" t="s">
        <v>717</v>
      </c>
      <c r="K47" s="475" t="s">
        <v>730</v>
      </c>
      <c r="O47" t="str">
        <f t="shared" si="0"/>
        <v>S22120161@alumnos.itsur.edu.mx</v>
      </c>
    </row>
    <row r="48" spans="2:15" ht="15">
      <c r="B48" s="326" t="s">
        <v>592</v>
      </c>
      <c r="C48" s="326" t="s">
        <v>85</v>
      </c>
      <c r="D48" s="400" t="s">
        <v>31</v>
      </c>
      <c r="F48" s="475">
        <v>52</v>
      </c>
      <c r="G48" s="475" t="s">
        <v>500</v>
      </c>
      <c r="H48" s="475" t="s">
        <v>501</v>
      </c>
      <c r="I48" s="475" t="s">
        <v>31</v>
      </c>
      <c r="J48" s="475" t="s">
        <v>717</v>
      </c>
      <c r="K48" s="475"/>
      <c r="O48" t="str">
        <f t="shared" si="0"/>
        <v>S22120170@alumnos.itsur.edu.mx</v>
      </c>
    </row>
    <row r="49" spans="2:15" ht="15">
      <c r="B49" s="326" t="s">
        <v>625</v>
      </c>
      <c r="C49" s="326" t="s">
        <v>626</v>
      </c>
      <c r="D49" s="400" t="s">
        <v>31</v>
      </c>
      <c r="F49" s="475">
        <v>53</v>
      </c>
      <c r="G49" s="475" t="s">
        <v>601</v>
      </c>
      <c r="H49" s="475" t="s">
        <v>602</v>
      </c>
      <c r="I49" s="475" t="s">
        <v>31</v>
      </c>
      <c r="J49" s="475" t="s">
        <v>717</v>
      </c>
      <c r="K49" s="475"/>
      <c r="O49" t="str">
        <f t="shared" si="0"/>
        <v>S22120191@alumnos.itsur.edu.mx</v>
      </c>
    </row>
    <row r="50" spans="2:15" ht="15">
      <c r="B50" s="326" t="s">
        <v>568</v>
      </c>
      <c r="C50" s="326" t="s">
        <v>569</v>
      </c>
      <c r="D50" s="400" t="s">
        <v>31</v>
      </c>
      <c r="F50" s="475">
        <v>55</v>
      </c>
      <c r="G50" s="475" t="s">
        <v>508</v>
      </c>
      <c r="H50" s="475" t="s">
        <v>509</v>
      </c>
      <c r="I50" s="475" t="s">
        <v>31</v>
      </c>
      <c r="J50" s="475" t="s">
        <v>717</v>
      </c>
      <c r="K50" s="475" t="s">
        <v>731</v>
      </c>
      <c r="O50" t="str">
        <f t="shared" si="0"/>
        <v>S22120201@alumnos.itsur.edu.mx</v>
      </c>
    </row>
    <row r="51" spans="2:15" ht="15">
      <c r="B51" s="326" t="s">
        <v>672</v>
      </c>
      <c r="C51" s="326" t="s">
        <v>673</v>
      </c>
      <c r="D51" s="404" t="s">
        <v>31</v>
      </c>
      <c r="F51" s="475">
        <v>56</v>
      </c>
      <c r="G51" s="475" t="s">
        <v>603</v>
      </c>
      <c r="H51" s="475" t="s">
        <v>604</v>
      </c>
      <c r="I51" s="475" t="s">
        <v>31</v>
      </c>
      <c r="J51" s="475" t="s">
        <v>717</v>
      </c>
      <c r="K51" s="475"/>
      <c r="O51" t="str">
        <f t="shared" si="0"/>
        <v>S22120196@alumnos.itsur.edu.mx</v>
      </c>
    </row>
    <row r="52" spans="2:15" ht="15">
      <c r="B52" s="326" t="s">
        <v>518</v>
      </c>
      <c r="C52" s="326" t="s">
        <v>519</v>
      </c>
      <c r="D52" s="400" t="s">
        <v>31</v>
      </c>
      <c r="F52" s="475">
        <v>58</v>
      </c>
      <c r="G52" s="475" t="s">
        <v>639</v>
      </c>
      <c r="H52" s="475" t="s">
        <v>640</v>
      </c>
      <c r="I52" s="475" t="s">
        <v>31</v>
      </c>
      <c r="J52" s="475" t="s">
        <v>717</v>
      </c>
      <c r="K52" s="475" t="s">
        <v>733</v>
      </c>
      <c r="O52" t="str">
        <f t="shared" si="0"/>
        <v>S22120246@alumnos.itsur.edu.mx</v>
      </c>
    </row>
    <row r="53" spans="2:15" ht="15">
      <c r="B53" s="326" t="s">
        <v>482</v>
      </c>
      <c r="C53" s="326" t="s">
        <v>483</v>
      </c>
      <c r="D53" s="400" t="s">
        <v>31</v>
      </c>
      <c r="F53" s="475">
        <v>60</v>
      </c>
      <c r="G53" s="475" t="s">
        <v>562</v>
      </c>
      <c r="H53" s="475" t="s">
        <v>563</v>
      </c>
      <c r="I53" s="475" t="s">
        <v>31</v>
      </c>
      <c r="J53" s="475" t="s">
        <v>717</v>
      </c>
      <c r="K53" s="475"/>
      <c r="O53" t="str">
        <f t="shared" si="0"/>
        <v>S22120199@alumnos.itsur.edu.mx</v>
      </c>
    </row>
    <row r="54" spans="2:15" ht="15">
      <c r="B54" s="326" t="s">
        <v>586</v>
      </c>
      <c r="C54" s="326" t="s">
        <v>587</v>
      </c>
      <c r="D54" s="400" t="s">
        <v>31</v>
      </c>
      <c r="F54" s="475">
        <v>61</v>
      </c>
      <c r="G54" s="475" t="s">
        <v>670</v>
      </c>
      <c r="H54" s="475" t="s">
        <v>671</v>
      </c>
      <c r="I54" s="475" t="s">
        <v>31</v>
      </c>
      <c r="J54" s="475" t="s">
        <v>717</v>
      </c>
      <c r="K54" s="475"/>
      <c r="O54" t="str">
        <f t="shared" si="0"/>
        <v>S22120179@alumnos.itsur.edu.mx</v>
      </c>
    </row>
    <row r="55" spans="2:15" ht="15">
      <c r="B55" s="326" t="s">
        <v>664</v>
      </c>
      <c r="C55" s="326" t="s">
        <v>665</v>
      </c>
      <c r="D55" s="404" t="s">
        <v>31</v>
      </c>
      <c r="F55" s="475">
        <v>62</v>
      </c>
      <c r="G55" s="475" t="s">
        <v>488</v>
      </c>
      <c r="H55" s="475" t="s">
        <v>489</v>
      </c>
      <c r="I55" s="475" t="s">
        <v>31</v>
      </c>
      <c r="J55" s="475" t="s">
        <v>717</v>
      </c>
      <c r="K55" s="475" t="s">
        <v>734</v>
      </c>
      <c r="O55" t="str">
        <f t="shared" si="0"/>
        <v>S22120157@alumnos.itsur.edu.mx</v>
      </c>
    </row>
    <row r="56" spans="2:15" ht="15">
      <c r="B56" s="326" t="s">
        <v>554</v>
      </c>
      <c r="C56" s="326" t="s">
        <v>555</v>
      </c>
      <c r="D56" s="400" t="s">
        <v>31</v>
      </c>
      <c r="F56" s="475">
        <v>63</v>
      </c>
      <c r="G56" s="475" t="s">
        <v>698</v>
      </c>
      <c r="H56" s="475" t="s">
        <v>699</v>
      </c>
      <c r="I56" s="475" t="s">
        <v>31</v>
      </c>
      <c r="J56" s="475" t="s">
        <v>717</v>
      </c>
      <c r="K56" s="475"/>
      <c r="O56" t="str">
        <f t="shared" si="0"/>
        <v>S22120254@alumnos.itsur.edu.mx</v>
      </c>
    </row>
    <row r="57" spans="2:15" ht="15">
      <c r="B57" s="326" t="s">
        <v>494</v>
      </c>
      <c r="C57" s="326" t="s">
        <v>495</v>
      </c>
      <c r="D57" s="400" t="s">
        <v>31</v>
      </c>
      <c r="F57" s="475">
        <v>64</v>
      </c>
      <c r="G57" s="475" t="s">
        <v>560</v>
      </c>
      <c r="H57" s="475" t="s">
        <v>561</v>
      </c>
      <c r="I57" s="475" t="s">
        <v>31</v>
      </c>
      <c r="J57" s="475" t="s">
        <v>717</v>
      </c>
      <c r="K57" s="475"/>
      <c r="O57" t="str">
        <f t="shared" si="0"/>
        <v>S22120195@alumnos.itsur.edu.mx</v>
      </c>
    </row>
    <row r="58" spans="2:15" ht="15">
      <c r="B58" s="326" t="s">
        <v>500</v>
      </c>
      <c r="C58" s="326" t="s">
        <v>501</v>
      </c>
      <c r="D58" s="400" t="s">
        <v>31</v>
      </c>
      <c r="F58" s="475">
        <v>65</v>
      </c>
      <c r="G58" s="475" t="s">
        <v>532</v>
      </c>
      <c r="H58" s="475" t="s">
        <v>533</v>
      </c>
      <c r="I58" s="475" t="s">
        <v>31</v>
      </c>
      <c r="J58" s="475" t="s">
        <v>717</v>
      </c>
      <c r="K58" s="475"/>
      <c r="O58" t="str">
        <f t="shared" si="0"/>
        <v>S22120169@alumnos.itsur.edu.mx</v>
      </c>
    </row>
    <row r="59" spans="2:15" ht="15">
      <c r="B59" s="326" t="s">
        <v>611</v>
      </c>
      <c r="C59" s="326" t="s">
        <v>612</v>
      </c>
      <c r="D59" s="435" t="s">
        <v>48</v>
      </c>
      <c r="F59" s="475">
        <v>66</v>
      </c>
      <c r="G59" s="475" t="s">
        <v>590</v>
      </c>
      <c r="H59" s="475" t="s">
        <v>591</v>
      </c>
      <c r="I59" s="475" t="s">
        <v>31</v>
      </c>
      <c r="J59" s="475" t="s">
        <v>717</v>
      </c>
      <c r="K59" s="475"/>
      <c r="O59" t="str">
        <f t="shared" si="0"/>
        <v>S22120244@alumnos.itsur.edu.mx</v>
      </c>
    </row>
    <row r="60" spans="2:15" ht="15">
      <c r="B60" s="326" t="s">
        <v>601</v>
      </c>
      <c r="C60" s="326" t="s">
        <v>602</v>
      </c>
      <c r="D60" s="400" t="s">
        <v>31</v>
      </c>
      <c r="F60" s="475">
        <v>67</v>
      </c>
      <c r="G60" s="475" t="s">
        <v>635</v>
      </c>
      <c r="H60" s="475" t="s">
        <v>636</v>
      </c>
      <c r="I60" s="475" t="s">
        <v>31</v>
      </c>
      <c r="J60" s="475" t="s">
        <v>717</v>
      </c>
      <c r="K60" s="475"/>
      <c r="O60" t="str">
        <f t="shared" si="0"/>
        <v>S22120242@alumnos.itsur.edu.mx</v>
      </c>
    </row>
    <row r="61" spans="2:15" ht="15">
      <c r="B61" s="326" t="s">
        <v>478</v>
      </c>
      <c r="C61" s="326" t="s">
        <v>479</v>
      </c>
      <c r="D61" s="435" t="s">
        <v>48</v>
      </c>
      <c r="F61" s="475">
        <v>68</v>
      </c>
      <c r="G61" s="475" t="s">
        <v>576</v>
      </c>
      <c r="H61" s="475" t="s">
        <v>577</v>
      </c>
      <c r="I61" s="475" t="s">
        <v>31</v>
      </c>
      <c r="J61" s="475" t="s">
        <v>717</v>
      </c>
      <c r="K61" s="475"/>
      <c r="O61" t="str">
        <f t="shared" si="0"/>
        <v>S22120213@alumnos.itsur.edu.mx</v>
      </c>
    </row>
    <row r="62" spans="2:15" ht="15">
      <c r="B62" s="326" t="s">
        <v>694</v>
      </c>
      <c r="C62" s="326" t="s">
        <v>695</v>
      </c>
      <c r="D62" s="451" t="s">
        <v>48</v>
      </c>
      <c r="F62" s="475">
        <v>69</v>
      </c>
      <c r="G62" s="475" t="s">
        <v>480</v>
      </c>
      <c r="H62" s="475" t="s">
        <v>481</v>
      </c>
      <c r="I62" s="475" t="s">
        <v>31</v>
      </c>
      <c r="J62" s="475" t="s">
        <v>717</v>
      </c>
      <c r="K62" s="475"/>
      <c r="O62" t="str">
        <f t="shared" si="0"/>
        <v>S22120151@alumnos.itsur.edu.mx</v>
      </c>
    </row>
    <row r="63" spans="2:15" ht="15">
      <c r="B63" s="434" t="s">
        <v>502</v>
      </c>
      <c r="C63" s="326" t="s">
        <v>503</v>
      </c>
      <c r="D63" s="400" t="s">
        <v>31</v>
      </c>
      <c r="F63" s="475">
        <v>70</v>
      </c>
      <c r="G63" s="475" t="s">
        <v>617</v>
      </c>
      <c r="H63" s="475" t="s">
        <v>618</v>
      </c>
      <c r="I63" s="475" t="s">
        <v>31</v>
      </c>
      <c r="J63" s="475" t="s">
        <v>717</v>
      </c>
      <c r="K63" s="475"/>
      <c r="O63" t="str">
        <f t="shared" si="0"/>
        <v>S22120220@alumnos.itsur.edu.mx</v>
      </c>
    </row>
    <row r="64" spans="2:15" ht="15.75" thickBot="1">
      <c r="B64" s="349" t="s">
        <v>508</v>
      </c>
      <c r="C64" s="349" t="s">
        <v>509</v>
      </c>
      <c r="D64" s="401" t="s">
        <v>31</v>
      </c>
      <c r="F64" s="475">
        <v>71</v>
      </c>
      <c r="G64" s="475" t="s">
        <v>641</v>
      </c>
      <c r="H64" s="475" t="s">
        <v>642</v>
      </c>
      <c r="I64" s="475" t="s">
        <v>31</v>
      </c>
      <c r="J64" s="475" t="s">
        <v>717</v>
      </c>
      <c r="K64" s="475" t="s">
        <v>722</v>
      </c>
      <c r="O64" t="str">
        <f t="shared" si="0"/>
        <v>S22120250@alumnos.itsur.edu.mx</v>
      </c>
    </row>
    <row r="65" spans="2:15" ht="15">
      <c r="B65" s="325" t="s">
        <v>674</v>
      </c>
      <c r="C65" s="325" t="s">
        <v>675</v>
      </c>
      <c r="D65" s="474" t="s">
        <v>48</v>
      </c>
      <c r="F65" s="475">
        <v>72</v>
      </c>
      <c r="G65" s="475" t="s">
        <v>504</v>
      </c>
      <c r="H65" s="475" t="s">
        <v>505</v>
      </c>
      <c r="I65" s="475" t="s">
        <v>31</v>
      </c>
      <c r="J65" s="475" t="s">
        <v>717</v>
      </c>
      <c r="K65" s="475" t="s">
        <v>735</v>
      </c>
      <c r="O65" t="str">
        <f t="shared" si="0"/>
        <v>S22120198@alumnos.itsur.edu.mx</v>
      </c>
    </row>
    <row r="66" spans="2:15" ht="15">
      <c r="B66" s="326" t="s">
        <v>603</v>
      </c>
      <c r="C66" s="326" t="s">
        <v>604</v>
      </c>
      <c r="D66" s="400" t="s">
        <v>31</v>
      </c>
    </row>
    <row r="67" spans="2:15" ht="15">
      <c r="B67" s="326" t="s">
        <v>605</v>
      </c>
      <c r="C67" s="326" t="s">
        <v>606</v>
      </c>
      <c r="D67" s="400" t="s">
        <v>31</v>
      </c>
    </row>
    <row r="68" spans="2:15" ht="15">
      <c r="B68" s="326" t="s">
        <v>668</v>
      </c>
      <c r="C68" s="434" t="s">
        <v>669</v>
      </c>
      <c r="D68" s="439" t="s">
        <v>48</v>
      </c>
    </row>
    <row r="69" spans="2:15" ht="15">
      <c r="B69" s="326" t="s">
        <v>639</v>
      </c>
      <c r="C69" s="326" t="s">
        <v>640</v>
      </c>
      <c r="D69" s="400" t="s">
        <v>31</v>
      </c>
    </row>
    <row r="70" spans="2:15" ht="15">
      <c r="B70" s="128" t="s">
        <v>434</v>
      </c>
      <c r="C70" s="128" t="s">
        <v>435</v>
      </c>
      <c r="D70" s="133" t="s">
        <v>38</v>
      </c>
    </row>
    <row r="71" spans="2:15" ht="15">
      <c r="B71" s="326" t="s">
        <v>562</v>
      </c>
      <c r="C71" s="326" t="s">
        <v>563</v>
      </c>
      <c r="D71" s="400" t="s">
        <v>31</v>
      </c>
    </row>
    <row r="72" spans="2:15" ht="15">
      <c r="B72" s="326" t="s">
        <v>670</v>
      </c>
      <c r="C72" s="326" t="s">
        <v>671</v>
      </c>
      <c r="D72" s="404" t="s">
        <v>31</v>
      </c>
    </row>
    <row r="73" spans="2:15" ht="15">
      <c r="B73" s="326" t="s">
        <v>488</v>
      </c>
      <c r="C73" s="326" t="s">
        <v>489</v>
      </c>
      <c r="D73" s="400" t="s">
        <v>31</v>
      </c>
    </row>
    <row r="74" spans="2:15" ht="15">
      <c r="B74" s="326" t="s">
        <v>698</v>
      </c>
      <c r="C74" s="326" t="s">
        <v>699</v>
      </c>
      <c r="D74" s="404" t="s">
        <v>31</v>
      </c>
    </row>
    <row r="75" spans="2:15" ht="15">
      <c r="B75" s="326" t="s">
        <v>560</v>
      </c>
      <c r="C75" s="326" t="s">
        <v>561</v>
      </c>
      <c r="D75" s="400" t="s">
        <v>31</v>
      </c>
    </row>
    <row r="76" spans="2:15" ht="15">
      <c r="B76" s="326" t="s">
        <v>532</v>
      </c>
      <c r="C76" s="326" t="s">
        <v>533</v>
      </c>
      <c r="D76" s="400" t="s">
        <v>31</v>
      </c>
    </row>
    <row r="77" spans="2:15" ht="15">
      <c r="B77" s="326" t="s">
        <v>597</v>
      </c>
      <c r="C77" s="326" t="s">
        <v>598</v>
      </c>
      <c r="D77" s="435" t="s">
        <v>48</v>
      </c>
      <c r="F77" s="530">
        <v>4</v>
      </c>
      <c r="G77" s="533" t="s">
        <v>556</v>
      </c>
      <c r="H77" s="530" t="s">
        <v>557</v>
      </c>
      <c r="I77" s="530" t="s">
        <v>38</v>
      </c>
      <c r="J77" s="530" t="s">
        <v>717</v>
      </c>
      <c r="K77" s="533" t="s">
        <v>740</v>
      </c>
    </row>
    <row r="78" spans="2:15" ht="15">
      <c r="B78" s="434" t="s">
        <v>649</v>
      </c>
      <c r="C78" s="326" t="s">
        <v>650</v>
      </c>
      <c r="D78" s="435" t="s">
        <v>48</v>
      </c>
      <c r="F78" s="530">
        <v>9</v>
      </c>
      <c r="G78" s="533" t="s">
        <v>514</v>
      </c>
      <c r="H78" s="530" t="s">
        <v>515</v>
      </c>
      <c r="I78" s="530" t="s">
        <v>38</v>
      </c>
      <c r="J78" s="530" t="s">
        <v>717</v>
      </c>
      <c r="K78" s="533" t="s">
        <v>740</v>
      </c>
    </row>
    <row r="79" spans="2:15" ht="15">
      <c r="B79" s="326" t="s">
        <v>590</v>
      </c>
      <c r="C79" s="326" t="s">
        <v>591</v>
      </c>
      <c r="D79" s="400" t="s">
        <v>31</v>
      </c>
      <c r="F79" s="530">
        <v>20</v>
      </c>
      <c r="G79" s="533" t="s">
        <v>584</v>
      </c>
      <c r="H79" s="530" t="s">
        <v>585</v>
      </c>
      <c r="I79" s="530" t="s">
        <v>31</v>
      </c>
      <c r="J79" s="530" t="s">
        <v>717</v>
      </c>
      <c r="K79" s="530" t="s">
        <v>719</v>
      </c>
    </row>
    <row r="80" spans="2:15" ht="15">
      <c r="B80" s="326" t="s">
        <v>635</v>
      </c>
      <c r="C80" s="326" t="s">
        <v>636</v>
      </c>
      <c r="D80" s="400" t="s">
        <v>31</v>
      </c>
      <c r="F80" s="530">
        <v>24</v>
      </c>
      <c r="G80" s="533" t="s">
        <v>496</v>
      </c>
      <c r="H80" s="530" t="s">
        <v>497</v>
      </c>
      <c r="I80" s="530" t="s">
        <v>31</v>
      </c>
      <c r="J80" s="530" t="s">
        <v>717</v>
      </c>
      <c r="K80" s="530" t="s">
        <v>720</v>
      </c>
    </row>
    <row r="81" spans="2:11" ht="15">
      <c r="B81" s="326" t="s">
        <v>576</v>
      </c>
      <c r="C81" s="326" t="s">
        <v>577</v>
      </c>
      <c r="D81" s="400" t="s">
        <v>31</v>
      </c>
      <c r="F81" s="530">
        <v>50</v>
      </c>
      <c r="G81" s="530" t="s">
        <v>554</v>
      </c>
      <c r="H81" s="530" t="s">
        <v>555</v>
      </c>
      <c r="I81" s="530" t="s">
        <v>31</v>
      </c>
      <c r="J81" s="530" t="s">
        <v>717</v>
      </c>
      <c r="K81" s="530" t="s">
        <v>719</v>
      </c>
    </row>
    <row r="82" spans="2:11" ht="15">
      <c r="B82" s="326" t="s">
        <v>480</v>
      </c>
      <c r="C82" s="326" t="s">
        <v>481</v>
      </c>
      <c r="D82" s="400" t="s">
        <v>31</v>
      </c>
      <c r="F82" s="530">
        <v>54</v>
      </c>
      <c r="G82" s="530" t="s">
        <v>502</v>
      </c>
      <c r="H82" s="530" t="s">
        <v>503</v>
      </c>
      <c r="I82" s="530" t="s">
        <v>31</v>
      </c>
      <c r="J82" s="530" t="s">
        <v>717</v>
      </c>
      <c r="K82" s="530" t="s">
        <v>720</v>
      </c>
    </row>
    <row r="83" spans="2:11" ht="15">
      <c r="B83" s="326" t="s">
        <v>617</v>
      </c>
      <c r="C83" s="326" t="s">
        <v>618</v>
      </c>
      <c r="D83" s="400" t="s">
        <v>31</v>
      </c>
      <c r="F83" s="530">
        <v>57</v>
      </c>
      <c r="G83" s="530" t="s">
        <v>605</v>
      </c>
      <c r="H83" s="530" t="s">
        <v>606</v>
      </c>
      <c r="I83" s="530" t="s">
        <v>31</v>
      </c>
      <c r="J83" s="530" t="s">
        <v>717</v>
      </c>
      <c r="K83" s="530" t="s">
        <v>732</v>
      </c>
    </row>
    <row r="84" spans="2:11" ht="15">
      <c r="B84" s="326" t="s">
        <v>641</v>
      </c>
      <c r="C84" s="326" t="s">
        <v>642</v>
      </c>
      <c r="D84" s="400" t="s">
        <v>31</v>
      </c>
      <c r="F84" s="530">
        <v>59</v>
      </c>
      <c r="G84" s="530" t="s">
        <v>434</v>
      </c>
      <c r="H84" s="530" t="s">
        <v>435</v>
      </c>
      <c r="I84" s="530" t="s">
        <v>38</v>
      </c>
      <c r="J84" s="530" t="s">
        <v>717</v>
      </c>
      <c r="K84" s="530" t="s">
        <v>720</v>
      </c>
    </row>
    <row r="85" spans="2:11" ht="15">
      <c r="B85" s="326" t="s">
        <v>504</v>
      </c>
      <c r="C85" s="326" t="s">
        <v>505</v>
      </c>
      <c r="D85" s="400" t="s">
        <v>31</v>
      </c>
    </row>
    <row r="86" spans="2:11" ht="15">
      <c r="B86" s="326" t="s">
        <v>609</v>
      </c>
      <c r="C86" s="326" t="s">
        <v>610</v>
      </c>
      <c r="D86" s="400" t="s">
        <v>31</v>
      </c>
    </row>
    <row r="87" spans="2:11" ht="15">
      <c r="B87" s="326" t="s">
        <v>536</v>
      </c>
      <c r="C87" s="326" t="s">
        <v>537</v>
      </c>
      <c r="D87" s="400" t="s">
        <v>31</v>
      </c>
    </row>
    <row r="88" spans="2:11" ht="15">
      <c r="B88" s="326" t="s">
        <v>566</v>
      </c>
      <c r="C88" s="326" t="s">
        <v>567</v>
      </c>
      <c r="D88" s="400" t="s">
        <v>31</v>
      </c>
    </row>
    <row r="89" spans="2:11" ht="15">
      <c r="B89" s="326" t="s">
        <v>582</v>
      </c>
      <c r="C89" s="326" t="s">
        <v>583</v>
      </c>
      <c r="D89" s="400" t="s">
        <v>31</v>
      </c>
    </row>
    <row r="90" spans="2:11" ht="15">
      <c r="B90" s="326" t="s">
        <v>526</v>
      </c>
      <c r="C90" s="326" t="s">
        <v>527</v>
      </c>
      <c r="D90" s="435" t="s">
        <v>31</v>
      </c>
    </row>
    <row r="91" spans="2:11" ht="15">
      <c r="B91" s="326" t="s">
        <v>593</v>
      </c>
      <c r="C91" s="326" t="s">
        <v>594</v>
      </c>
      <c r="D91" s="400" t="s">
        <v>31</v>
      </c>
    </row>
    <row r="92" spans="2:11" ht="15">
      <c r="B92" s="326" t="s">
        <v>550</v>
      </c>
      <c r="C92" s="326" t="s">
        <v>551</v>
      </c>
      <c r="D92" s="400" t="s">
        <v>31</v>
      </c>
    </row>
    <row r="93" spans="2:11" ht="15">
      <c r="B93" s="326" t="s">
        <v>578</v>
      </c>
      <c r="C93" s="326" t="s">
        <v>579</v>
      </c>
      <c r="D93" s="400" t="s">
        <v>31</v>
      </c>
    </row>
    <row r="94" spans="2:11" ht="15">
      <c r="B94" s="128" t="s">
        <v>436</v>
      </c>
      <c r="C94" s="128" t="s">
        <v>437</v>
      </c>
      <c r="D94" s="133" t="s">
        <v>48</v>
      </c>
    </row>
    <row r="95" spans="2:11" ht="15">
      <c r="B95" s="326" t="s">
        <v>498</v>
      </c>
      <c r="C95" s="326" t="s">
        <v>499</v>
      </c>
      <c r="D95" s="400" t="s">
        <v>31</v>
      </c>
    </row>
    <row r="96" spans="2:11" ht="15.75" thickBot="1">
      <c r="B96" s="349" t="s">
        <v>666</v>
      </c>
      <c r="C96" s="349" t="s">
        <v>667</v>
      </c>
      <c r="D96" s="403" t="s">
        <v>31</v>
      </c>
    </row>
    <row r="97" spans="2:4" ht="15">
      <c r="B97" s="325" t="s">
        <v>692</v>
      </c>
      <c r="C97" s="325" t="s">
        <v>693</v>
      </c>
      <c r="D97" s="402" t="s">
        <v>31</v>
      </c>
    </row>
    <row r="98" spans="2:4" ht="15">
      <c r="B98" s="128" t="s">
        <v>438</v>
      </c>
      <c r="C98" s="128" t="s">
        <v>439</v>
      </c>
      <c r="D98" s="133" t="s">
        <v>31</v>
      </c>
    </row>
    <row r="99" spans="2:4" ht="15">
      <c r="B99" s="326" t="s">
        <v>486</v>
      </c>
      <c r="C99" s="326" t="s">
        <v>487</v>
      </c>
      <c r="D99" s="400" t="s">
        <v>31</v>
      </c>
    </row>
    <row r="100" spans="2:4" ht="15">
      <c r="B100" s="326" t="s">
        <v>651</v>
      </c>
      <c r="C100" s="326" t="s">
        <v>652</v>
      </c>
      <c r="D100" s="400" t="s">
        <v>31</v>
      </c>
    </row>
    <row r="101" spans="2:4" ht="15">
      <c r="B101" s="326" t="s">
        <v>534</v>
      </c>
      <c r="C101" s="326" t="s">
        <v>535</v>
      </c>
      <c r="D101" s="400" t="s">
        <v>31</v>
      </c>
    </row>
    <row r="102" spans="2:4" ht="15">
      <c r="B102" s="326" t="s">
        <v>540</v>
      </c>
      <c r="C102" s="326" t="s">
        <v>541</v>
      </c>
      <c r="D102" s="400" t="s">
        <v>31</v>
      </c>
    </row>
    <row r="103" spans="2:4" ht="15">
      <c r="B103" s="326" t="s">
        <v>472</v>
      </c>
      <c r="C103" s="326" t="s">
        <v>473</v>
      </c>
      <c r="D103" s="400" t="s">
        <v>31</v>
      </c>
    </row>
    <row r="104" spans="2:4" ht="15">
      <c r="B104" s="326" t="s">
        <v>702</v>
      </c>
      <c r="C104" s="326" t="s">
        <v>703</v>
      </c>
      <c r="D104" s="439" t="s">
        <v>38</v>
      </c>
    </row>
    <row r="105" spans="2:4" ht="15">
      <c r="B105" s="326" t="s">
        <v>520</v>
      </c>
      <c r="C105" s="326" t="s">
        <v>521</v>
      </c>
      <c r="D105" s="400" t="s">
        <v>31</v>
      </c>
    </row>
    <row r="106" spans="2:4" ht="15">
      <c r="B106" s="128" t="s">
        <v>440</v>
      </c>
      <c r="C106" s="128" t="s">
        <v>243</v>
      </c>
      <c r="D106" s="133" t="s">
        <v>31</v>
      </c>
    </row>
    <row r="107" spans="2:4" ht="15">
      <c r="B107" s="326" t="s">
        <v>542</v>
      </c>
      <c r="C107" s="326" t="s">
        <v>543</v>
      </c>
      <c r="D107" s="400" t="s">
        <v>31</v>
      </c>
    </row>
    <row r="108" spans="2:4" ht="15">
      <c r="B108" s="326" t="s">
        <v>613</v>
      </c>
      <c r="C108" s="326" t="s">
        <v>614</v>
      </c>
      <c r="D108" s="400" t="s">
        <v>31</v>
      </c>
    </row>
    <row r="109" spans="2:4" ht="15">
      <c r="B109" s="326" t="s">
        <v>522</v>
      </c>
      <c r="C109" s="326" t="s">
        <v>523</v>
      </c>
      <c r="D109" s="400" t="s">
        <v>31</v>
      </c>
    </row>
    <row r="110" spans="2:4" ht="15">
      <c r="B110" s="326" t="s">
        <v>524</v>
      </c>
      <c r="C110" s="326" t="s">
        <v>525</v>
      </c>
      <c r="D110" s="435" t="s">
        <v>48</v>
      </c>
    </row>
    <row r="111" spans="2:4" ht="15">
      <c r="B111" s="326" t="s">
        <v>627</v>
      </c>
      <c r="C111" s="326" t="s">
        <v>628</v>
      </c>
      <c r="D111" s="400" t="s">
        <v>31</v>
      </c>
    </row>
    <row r="112" spans="2:4" ht="15">
      <c r="B112" s="326" t="s">
        <v>678</v>
      </c>
      <c r="C112" s="326" t="s">
        <v>679</v>
      </c>
      <c r="D112" s="404" t="s">
        <v>31</v>
      </c>
    </row>
    <row r="113" spans="2:4" ht="15">
      <c r="B113" s="326" t="s">
        <v>558</v>
      </c>
      <c r="C113" s="326" t="s">
        <v>559</v>
      </c>
      <c r="D113" s="400" t="s">
        <v>31</v>
      </c>
    </row>
    <row r="114" spans="2:4" ht="15">
      <c r="B114" s="326" t="s">
        <v>621</v>
      </c>
      <c r="C114" s="326" t="s">
        <v>622</v>
      </c>
      <c r="D114" s="400" t="s">
        <v>31</v>
      </c>
    </row>
    <row r="115" spans="2:4" ht="15">
      <c r="B115" s="326" t="s">
        <v>629</v>
      </c>
      <c r="C115" s="326" t="s">
        <v>630</v>
      </c>
      <c r="D115" s="435" t="s">
        <v>48</v>
      </c>
    </row>
    <row r="116" spans="2:4" ht="15">
      <c r="B116" s="326" t="s">
        <v>615</v>
      </c>
      <c r="C116" s="326" t="s">
        <v>616</v>
      </c>
      <c r="D116" s="400" t="s">
        <v>31</v>
      </c>
    </row>
    <row r="117" spans="2:4" ht="15">
      <c r="B117" s="326" t="s">
        <v>653</v>
      </c>
      <c r="C117" s="326" t="s">
        <v>654</v>
      </c>
      <c r="D117" s="400" t="s">
        <v>31</v>
      </c>
    </row>
    <row r="118" spans="2:4" ht="15">
      <c r="B118" s="326" t="s">
        <v>662</v>
      </c>
      <c r="C118" s="326" t="s">
        <v>663</v>
      </c>
      <c r="D118" s="404" t="s">
        <v>31</v>
      </c>
    </row>
    <row r="119" spans="2:4" ht="15">
      <c r="B119" s="326" t="s">
        <v>631</v>
      </c>
      <c r="C119" s="326" t="s">
        <v>632</v>
      </c>
      <c r="D119" s="435" t="s">
        <v>48</v>
      </c>
    </row>
    <row r="120" spans="2:4" ht="15.75" thickBot="1">
      <c r="B120" s="349" t="s">
        <v>676</v>
      </c>
      <c r="C120" s="349" t="s">
        <v>677</v>
      </c>
      <c r="D120" s="403" t="s">
        <v>31</v>
      </c>
    </row>
    <row r="121" spans="2:4" ht="15">
      <c r="B121" s="325" t="s">
        <v>660</v>
      </c>
      <c r="C121" s="325" t="s">
        <v>661</v>
      </c>
      <c r="D121" s="402" t="s">
        <v>31</v>
      </c>
    </row>
    <row r="122" spans="2:4" ht="15">
      <c r="B122" s="326" t="s">
        <v>574</v>
      </c>
      <c r="C122" s="326" t="s">
        <v>575</v>
      </c>
      <c r="D122" s="400" t="s">
        <v>31</v>
      </c>
    </row>
    <row r="123" spans="2:4" ht="15">
      <c r="B123" s="326" t="s">
        <v>655</v>
      </c>
      <c r="C123" s="326" t="s">
        <v>117</v>
      </c>
      <c r="D123" s="400" t="s">
        <v>31</v>
      </c>
    </row>
    <row r="124" spans="2:4" ht="15">
      <c r="B124" s="326" t="s">
        <v>530</v>
      </c>
      <c r="C124" s="326" t="s">
        <v>531</v>
      </c>
      <c r="D124" s="400" t="s">
        <v>31</v>
      </c>
    </row>
    <row r="125" spans="2:4" ht="15">
      <c r="B125" s="326" t="s">
        <v>690</v>
      </c>
      <c r="C125" s="326" t="s">
        <v>691</v>
      </c>
      <c r="D125" s="451" t="s">
        <v>48</v>
      </c>
    </row>
    <row r="126" spans="2:4" ht="15.75" thickBot="1">
      <c r="B126" s="349" t="s">
        <v>684</v>
      </c>
      <c r="C126" s="349" t="s">
        <v>685</v>
      </c>
      <c r="D126" s="403" t="s">
        <v>31</v>
      </c>
    </row>
  </sheetData>
  <autoFilter ref="F1:K73">
    <sortState ref="F2:K73">
      <sortCondition sortBy="cellColor" ref="K1:K73" dxfId="1"/>
    </sortState>
  </autoFilter>
  <hyperlinks>
    <hyperlink ref="M2" r:id="rId1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R32"/>
  <sheetViews>
    <sheetView zoomScale="90" zoomScaleNormal="90" workbookViewId="0"/>
  </sheetViews>
  <sheetFormatPr baseColWidth="10" defaultRowHeight="14.25"/>
  <cols>
    <col min="1" max="1" width="3.125" bestFit="1" customWidth="1"/>
    <col min="3" max="3" width="34.375" bestFit="1" customWidth="1"/>
    <col min="6" max="8" width="5.125" customWidth="1"/>
    <col min="9" max="18" width="6.875" customWidth="1"/>
  </cols>
  <sheetData>
    <row r="1" spans="1:18" ht="15.75" thickBot="1">
      <c r="E1" s="127"/>
      <c r="F1" s="514" t="s">
        <v>21</v>
      </c>
      <c r="G1" s="515"/>
      <c r="H1" s="516"/>
      <c r="I1" s="517" t="s">
        <v>41</v>
      </c>
      <c r="J1" s="518"/>
      <c r="K1" s="481" t="s">
        <v>458</v>
      </c>
      <c r="L1" s="502"/>
      <c r="M1" s="484" t="s">
        <v>427</v>
      </c>
      <c r="N1" s="485"/>
      <c r="O1" s="486" t="s">
        <v>428</v>
      </c>
      <c r="P1" s="507"/>
      <c r="Q1" s="477" t="s">
        <v>456</v>
      </c>
      <c r="R1" s="478"/>
    </row>
    <row r="2" spans="1:18" ht="15" thickBot="1">
      <c r="A2" s="274" t="s">
        <v>24</v>
      </c>
      <c r="B2" s="274" t="s">
        <v>25</v>
      </c>
      <c r="C2" s="275" t="s">
        <v>26</v>
      </c>
      <c r="D2" s="274" t="s">
        <v>27</v>
      </c>
      <c r="E2" s="288" t="s">
        <v>28</v>
      </c>
      <c r="F2" s="289" t="s">
        <v>10</v>
      </c>
      <c r="G2" s="290" t="s">
        <v>11</v>
      </c>
      <c r="H2" s="291" t="s">
        <v>49</v>
      </c>
      <c r="I2" s="291" t="s">
        <v>10</v>
      </c>
      <c r="J2" s="292" t="s">
        <v>11</v>
      </c>
      <c r="K2" s="263" t="s">
        <v>10</v>
      </c>
      <c r="L2" s="287" t="s">
        <v>11</v>
      </c>
      <c r="M2" s="238" t="s">
        <v>10</v>
      </c>
      <c r="N2" s="238" t="s">
        <v>11</v>
      </c>
      <c r="O2" s="238" t="s">
        <v>10</v>
      </c>
      <c r="P2" s="239" t="s">
        <v>11</v>
      </c>
      <c r="Q2" s="287" t="s">
        <v>10</v>
      </c>
      <c r="R2" s="264" t="s">
        <v>11</v>
      </c>
    </row>
    <row r="3" spans="1:18" ht="15">
      <c r="A3" s="142">
        <v>1</v>
      </c>
      <c r="B3" s="299" t="s">
        <v>423</v>
      </c>
      <c r="C3" s="325" t="s">
        <v>424</v>
      </c>
      <c r="D3" s="336" t="s">
        <v>48</v>
      </c>
      <c r="E3" s="332" t="s">
        <v>467</v>
      </c>
      <c r="F3" s="146">
        <v>8</v>
      </c>
      <c r="G3" s="146">
        <v>0</v>
      </c>
      <c r="H3" s="147">
        <v>0</v>
      </c>
      <c r="I3" s="146">
        <v>8</v>
      </c>
      <c r="J3" s="147">
        <v>0</v>
      </c>
      <c r="K3" s="74">
        <v>1</v>
      </c>
      <c r="L3" s="76">
        <v>1</v>
      </c>
      <c r="M3" s="74">
        <v>6</v>
      </c>
      <c r="N3" s="75">
        <v>0</v>
      </c>
      <c r="O3" s="74">
        <v>0</v>
      </c>
      <c r="P3" s="76">
        <v>0</v>
      </c>
      <c r="Q3" s="75">
        <v>0</v>
      </c>
      <c r="R3" s="76">
        <v>0</v>
      </c>
    </row>
    <row r="4" spans="1:18" ht="15">
      <c r="A4" s="148">
        <v>2</v>
      </c>
      <c r="B4" s="149" t="s">
        <v>403</v>
      </c>
      <c r="C4" s="326" t="s">
        <v>404</v>
      </c>
      <c r="D4" s="150" t="s">
        <v>48</v>
      </c>
      <c r="E4" s="151" t="s">
        <v>426</v>
      </c>
      <c r="F4" s="152">
        <v>0</v>
      </c>
      <c r="G4" s="152">
        <v>5</v>
      </c>
      <c r="H4" s="153">
        <v>3</v>
      </c>
      <c r="I4" s="152">
        <v>0</v>
      </c>
      <c r="J4" s="153">
        <v>0</v>
      </c>
      <c r="K4" s="66">
        <v>0</v>
      </c>
      <c r="L4" s="67">
        <v>0</v>
      </c>
      <c r="M4" s="66">
        <v>0</v>
      </c>
      <c r="N4" s="77">
        <v>0</v>
      </c>
      <c r="O4" s="66">
        <v>0</v>
      </c>
      <c r="P4" s="67">
        <v>0</v>
      </c>
      <c r="Q4" s="77">
        <v>0</v>
      </c>
      <c r="R4" s="67">
        <v>0</v>
      </c>
    </row>
    <row r="5" spans="1:18" ht="15">
      <c r="A5" s="148">
        <v>3</v>
      </c>
      <c r="B5" s="301" t="s">
        <v>401</v>
      </c>
      <c r="C5" s="326" t="s">
        <v>402</v>
      </c>
      <c r="D5" s="150" t="s">
        <v>31</v>
      </c>
      <c r="E5" s="151"/>
      <c r="F5" s="152">
        <v>8</v>
      </c>
      <c r="G5" s="152">
        <v>0</v>
      </c>
      <c r="H5" s="153">
        <v>0</v>
      </c>
      <c r="I5" s="152">
        <v>8</v>
      </c>
      <c r="J5" s="153">
        <v>0</v>
      </c>
      <c r="K5" s="66">
        <v>2</v>
      </c>
      <c r="L5" s="67">
        <v>0</v>
      </c>
      <c r="M5" s="66">
        <v>7</v>
      </c>
      <c r="N5" s="77">
        <v>0</v>
      </c>
      <c r="O5" s="66">
        <v>6</v>
      </c>
      <c r="P5" s="67">
        <v>0</v>
      </c>
      <c r="Q5" s="77">
        <v>0</v>
      </c>
      <c r="R5" s="67">
        <v>0</v>
      </c>
    </row>
    <row r="6" spans="1:18" ht="15">
      <c r="A6" s="148">
        <v>4</v>
      </c>
      <c r="B6" s="149" t="s">
        <v>405</v>
      </c>
      <c r="C6" s="326" t="s">
        <v>406</v>
      </c>
      <c r="D6" s="150" t="s">
        <v>31</v>
      </c>
      <c r="E6" s="151"/>
      <c r="F6" s="152">
        <v>8</v>
      </c>
      <c r="G6" s="152">
        <v>0</v>
      </c>
      <c r="H6" s="153">
        <v>0</v>
      </c>
      <c r="I6" s="152">
        <v>5</v>
      </c>
      <c r="J6" s="153">
        <v>2</v>
      </c>
      <c r="K6" s="66">
        <v>0</v>
      </c>
      <c r="L6" s="67">
        <v>0</v>
      </c>
      <c r="M6" s="66">
        <v>5</v>
      </c>
      <c r="N6" s="77">
        <v>1</v>
      </c>
      <c r="O6" s="66">
        <v>4</v>
      </c>
      <c r="P6" s="67">
        <v>0</v>
      </c>
      <c r="Q6" s="77">
        <v>1</v>
      </c>
      <c r="R6" s="67">
        <v>1</v>
      </c>
    </row>
    <row r="7" spans="1:18" ht="15">
      <c r="A7" s="148">
        <v>5</v>
      </c>
      <c r="B7" s="149" t="s">
        <v>373</v>
      </c>
      <c r="C7" s="326" t="s">
        <v>374</v>
      </c>
      <c r="D7" s="150" t="s">
        <v>48</v>
      </c>
      <c r="E7" s="151" t="s">
        <v>429</v>
      </c>
      <c r="F7" s="152">
        <v>8</v>
      </c>
      <c r="G7" s="152">
        <v>0</v>
      </c>
      <c r="H7" s="153">
        <v>0</v>
      </c>
      <c r="I7" s="152">
        <v>1</v>
      </c>
      <c r="J7" s="153">
        <v>7</v>
      </c>
      <c r="K7" s="66">
        <v>0</v>
      </c>
      <c r="L7" s="67">
        <v>0</v>
      </c>
      <c r="M7" s="66">
        <v>0</v>
      </c>
      <c r="N7" s="77">
        <v>0</v>
      </c>
      <c r="O7" s="66">
        <v>0</v>
      </c>
      <c r="P7" s="67">
        <v>0</v>
      </c>
      <c r="Q7" s="77">
        <v>0</v>
      </c>
      <c r="R7" s="67">
        <v>0</v>
      </c>
    </row>
    <row r="8" spans="1:18" ht="15">
      <c r="A8" s="148">
        <v>6</v>
      </c>
      <c r="B8" s="149" t="s">
        <v>409</v>
      </c>
      <c r="C8" s="326" t="s">
        <v>410</v>
      </c>
      <c r="D8" s="150" t="s">
        <v>48</v>
      </c>
      <c r="E8" s="151" t="s">
        <v>426</v>
      </c>
      <c r="F8" s="152">
        <v>0</v>
      </c>
      <c r="G8" s="152">
        <v>5</v>
      </c>
      <c r="H8" s="153">
        <v>3</v>
      </c>
      <c r="I8" s="152">
        <v>0</v>
      </c>
      <c r="J8" s="153">
        <v>0</v>
      </c>
      <c r="K8" s="66">
        <v>0</v>
      </c>
      <c r="L8" s="67">
        <v>0</v>
      </c>
      <c r="M8" s="66">
        <v>0</v>
      </c>
      <c r="N8" s="77">
        <v>0</v>
      </c>
      <c r="O8" s="66">
        <v>0</v>
      </c>
      <c r="P8" s="67">
        <v>0</v>
      </c>
      <c r="Q8" s="77">
        <v>0</v>
      </c>
      <c r="R8" s="67">
        <v>0</v>
      </c>
    </row>
    <row r="9" spans="1:18" ht="15">
      <c r="A9" s="148">
        <v>7</v>
      </c>
      <c r="B9" s="149" t="s">
        <v>379</v>
      </c>
      <c r="C9" s="326" t="s">
        <v>380</v>
      </c>
      <c r="D9" s="150" t="s">
        <v>48</v>
      </c>
      <c r="E9" s="151" t="s">
        <v>426</v>
      </c>
      <c r="F9" s="152">
        <v>5</v>
      </c>
      <c r="G9" s="152">
        <v>1</v>
      </c>
      <c r="H9" s="153">
        <v>2</v>
      </c>
      <c r="I9" s="152">
        <v>0</v>
      </c>
      <c r="J9" s="153">
        <v>0</v>
      </c>
      <c r="K9" s="66">
        <v>0</v>
      </c>
      <c r="L9" s="67">
        <v>0</v>
      </c>
      <c r="M9" s="66">
        <v>0</v>
      </c>
      <c r="N9" s="77">
        <v>0</v>
      </c>
      <c r="O9" s="66">
        <v>0</v>
      </c>
      <c r="P9" s="67">
        <v>0</v>
      </c>
      <c r="Q9" s="77">
        <v>0</v>
      </c>
      <c r="R9" s="67">
        <v>0</v>
      </c>
    </row>
    <row r="10" spans="1:18" ht="15">
      <c r="A10" s="148">
        <v>8</v>
      </c>
      <c r="B10" s="149" t="s">
        <v>371</v>
      </c>
      <c r="C10" s="326" t="s">
        <v>372</v>
      </c>
      <c r="D10" s="150" t="s">
        <v>31</v>
      </c>
      <c r="E10" s="151"/>
      <c r="F10" s="152">
        <v>8</v>
      </c>
      <c r="G10" s="152">
        <v>0</v>
      </c>
      <c r="H10" s="153">
        <v>0</v>
      </c>
      <c r="I10" s="152">
        <v>7</v>
      </c>
      <c r="J10" s="153">
        <v>1</v>
      </c>
      <c r="K10" s="66">
        <v>0</v>
      </c>
      <c r="L10" s="67">
        <v>0</v>
      </c>
      <c r="M10" s="66">
        <v>6</v>
      </c>
      <c r="N10" s="77">
        <v>0</v>
      </c>
      <c r="O10" s="66">
        <v>4</v>
      </c>
      <c r="P10" s="67">
        <v>1</v>
      </c>
      <c r="Q10" s="77">
        <v>1</v>
      </c>
      <c r="R10" s="67">
        <v>0</v>
      </c>
    </row>
    <row r="11" spans="1:18" ht="15">
      <c r="A11" s="148">
        <v>9</v>
      </c>
      <c r="B11" s="149" t="s">
        <v>389</v>
      </c>
      <c r="C11" s="326" t="s">
        <v>390</v>
      </c>
      <c r="D11" s="150" t="s">
        <v>48</v>
      </c>
      <c r="E11" s="151" t="s">
        <v>426</v>
      </c>
      <c r="F11" s="152">
        <v>1</v>
      </c>
      <c r="G11" s="152">
        <v>5</v>
      </c>
      <c r="H11" s="153">
        <v>2</v>
      </c>
      <c r="I11" s="152">
        <v>0</v>
      </c>
      <c r="J11" s="153">
        <v>0</v>
      </c>
      <c r="K11" s="66">
        <v>0</v>
      </c>
      <c r="L11" s="67">
        <v>0</v>
      </c>
      <c r="M11" s="66">
        <v>0</v>
      </c>
      <c r="N11" s="77">
        <v>0</v>
      </c>
      <c r="O11" s="66">
        <v>0</v>
      </c>
      <c r="P11" s="67">
        <v>0</v>
      </c>
      <c r="Q11" s="77">
        <v>0</v>
      </c>
      <c r="R11" s="67">
        <v>0</v>
      </c>
    </row>
    <row r="12" spans="1:18" ht="15">
      <c r="A12" s="148">
        <v>10</v>
      </c>
      <c r="B12" s="149" t="s">
        <v>381</v>
      </c>
      <c r="C12" s="326" t="s">
        <v>382</v>
      </c>
      <c r="D12" s="150" t="s">
        <v>31</v>
      </c>
      <c r="E12" s="151"/>
      <c r="F12" s="152">
        <v>8</v>
      </c>
      <c r="G12" s="152">
        <v>0</v>
      </c>
      <c r="H12" s="153">
        <v>0</v>
      </c>
      <c r="I12" s="152">
        <v>7</v>
      </c>
      <c r="J12" s="153">
        <v>1</v>
      </c>
      <c r="K12" s="66">
        <v>1</v>
      </c>
      <c r="L12" s="67">
        <v>0</v>
      </c>
      <c r="M12" s="66">
        <v>6</v>
      </c>
      <c r="N12" s="77">
        <v>1</v>
      </c>
      <c r="O12" s="66">
        <v>4</v>
      </c>
      <c r="P12" s="67">
        <v>1</v>
      </c>
      <c r="Q12" s="77">
        <v>0</v>
      </c>
      <c r="R12" s="67">
        <v>0</v>
      </c>
    </row>
    <row r="13" spans="1:18" ht="15">
      <c r="A13" s="148">
        <v>11</v>
      </c>
      <c r="B13" s="149" t="s">
        <v>397</v>
      </c>
      <c r="C13" s="326" t="s">
        <v>398</v>
      </c>
      <c r="D13" s="150" t="s">
        <v>48</v>
      </c>
      <c r="E13" s="151" t="s">
        <v>426</v>
      </c>
      <c r="F13" s="152">
        <v>0</v>
      </c>
      <c r="G13" s="152">
        <v>5</v>
      </c>
      <c r="H13" s="153">
        <v>3</v>
      </c>
      <c r="I13" s="152">
        <v>0</v>
      </c>
      <c r="J13" s="153">
        <v>0</v>
      </c>
      <c r="K13" s="66">
        <v>0</v>
      </c>
      <c r="L13" s="67">
        <v>0</v>
      </c>
      <c r="M13" s="66">
        <v>0</v>
      </c>
      <c r="N13" s="77">
        <v>0</v>
      </c>
      <c r="O13" s="66">
        <v>0</v>
      </c>
      <c r="P13" s="67">
        <v>0</v>
      </c>
      <c r="Q13" s="77">
        <v>0</v>
      </c>
      <c r="R13" s="67">
        <v>0</v>
      </c>
    </row>
    <row r="14" spans="1:18" ht="15">
      <c r="A14" s="148">
        <v>12</v>
      </c>
      <c r="B14" s="149" t="s">
        <v>417</v>
      </c>
      <c r="C14" s="326" t="s">
        <v>418</v>
      </c>
      <c r="D14" s="150" t="s">
        <v>31</v>
      </c>
      <c r="E14" s="151"/>
      <c r="F14" s="152">
        <v>8</v>
      </c>
      <c r="G14" s="152">
        <v>0</v>
      </c>
      <c r="H14" s="153">
        <v>0</v>
      </c>
      <c r="I14" s="152">
        <v>8</v>
      </c>
      <c r="J14" s="153">
        <v>0</v>
      </c>
      <c r="K14" s="66">
        <v>1</v>
      </c>
      <c r="L14" s="67">
        <v>1</v>
      </c>
      <c r="M14" s="66">
        <v>0</v>
      </c>
      <c r="N14" s="77">
        <v>1</v>
      </c>
      <c r="O14" s="66">
        <v>2</v>
      </c>
      <c r="P14" s="67">
        <v>0</v>
      </c>
      <c r="Q14" s="77">
        <v>2</v>
      </c>
      <c r="R14" s="67">
        <v>0</v>
      </c>
    </row>
    <row r="15" spans="1:18" ht="15">
      <c r="A15" s="148">
        <v>13</v>
      </c>
      <c r="B15" s="149" t="s">
        <v>413</v>
      </c>
      <c r="C15" s="326" t="s">
        <v>414</v>
      </c>
      <c r="D15" s="150" t="s">
        <v>31</v>
      </c>
      <c r="E15" s="151"/>
      <c r="F15" s="152">
        <v>4</v>
      </c>
      <c r="G15" s="152">
        <v>4</v>
      </c>
      <c r="H15" s="153">
        <v>0</v>
      </c>
      <c r="I15" s="152">
        <v>7</v>
      </c>
      <c r="J15" s="153">
        <v>0</v>
      </c>
      <c r="K15" s="66">
        <v>1</v>
      </c>
      <c r="L15" s="67">
        <v>1</v>
      </c>
      <c r="M15" s="66">
        <v>5</v>
      </c>
      <c r="N15" s="77">
        <v>2</v>
      </c>
      <c r="O15" s="66">
        <v>2</v>
      </c>
      <c r="P15" s="67">
        <v>4</v>
      </c>
      <c r="Q15" s="77">
        <v>0</v>
      </c>
      <c r="R15" s="67">
        <v>0</v>
      </c>
    </row>
    <row r="16" spans="1:18" ht="15">
      <c r="A16" s="148">
        <v>14</v>
      </c>
      <c r="B16" s="149" t="s">
        <v>385</v>
      </c>
      <c r="C16" s="326" t="s">
        <v>386</v>
      </c>
      <c r="D16" s="150" t="s">
        <v>31</v>
      </c>
      <c r="E16" s="151"/>
      <c r="F16" s="152">
        <v>8</v>
      </c>
      <c r="G16" s="152">
        <v>0</v>
      </c>
      <c r="H16" s="153">
        <v>0</v>
      </c>
      <c r="I16" s="152">
        <v>8</v>
      </c>
      <c r="J16" s="153">
        <v>0</v>
      </c>
      <c r="K16" s="66">
        <v>1</v>
      </c>
      <c r="L16" s="67">
        <v>1</v>
      </c>
      <c r="M16" s="66">
        <v>5</v>
      </c>
      <c r="N16" s="77">
        <v>1</v>
      </c>
      <c r="O16" s="66">
        <v>4</v>
      </c>
      <c r="P16" s="67">
        <v>1</v>
      </c>
      <c r="Q16" s="77">
        <v>0</v>
      </c>
      <c r="R16" s="67">
        <v>0</v>
      </c>
    </row>
    <row r="17" spans="1:18" ht="15">
      <c r="A17" s="148">
        <v>15</v>
      </c>
      <c r="B17" s="149" t="s">
        <v>369</v>
      </c>
      <c r="C17" s="326" t="s">
        <v>370</v>
      </c>
      <c r="D17" s="150" t="s">
        <v>31</v>
      </c>
      <c r="E17" s="151"/>
      <c r="F17" s="152">
        <v>8</v>
      </c>
      <c r="G17" s="152">
        <v>0</v>
      </c>
      <c r="H17" s="153">
        <v>0</v>
      </c>
      <c r="I17" s="152">
        <v>8</v>
      </c>
      <c r="J17" s="153">
        <v>0</v>
      </c>
      <c r="K17" s="66">
        <v>2</v>
      </c>
      <c r="L17" s="67">
        <v>0</v>
      </c>
      <c r="M17" s="66">
        <v>5</v>
      </c>
      <c r="N17" s="77">
        <v>2</v>
      </c>
      <c r="O17" s="66">
        <v>3</v>
      </c>
      <c r="P17" s="67">
        <v>3</v>
      </c>
      <c r="Q17" s="77">
        <v>0</v>
      </c>
      <c r="R17" s="67">
        <v>0</v>
      </c>
    </row>
    <row r="18" spans="1:18" ht="15">
      <c r="A18" s="148">
        <v>16</v>
      </c>
      <c r="B18" s="149" t="s">
        <v>415</v>
      </c>
      <c r="C18" s="326" t="s">
        <v>416</v>
      </c>
      <c r="D18" s="150" t="s">
        <v>31</v>
      </c>
      <c r="E18" s="151"/>
      <c r="F18" s="152">
        <v>8</v>
      </c>
      <c r="G18" s="152">
        <v>0</v>
      </c>
      <c r="H18" s="153">
        <v>0</v>
      </c>
      <c r="I18" s="152">
        <v>8</v>
      </c>
      <c r="J18" s="153">
        <v>0</v>
      </c>
      <c r="K18" s="66">
        <v>2</v>
      </c>
      <c r="L18" s="67">
        <v>0</v>
      </c>
      <c r="M18" s="66">
        <v>7</v>
      </c>
      <c r="N18" s="77">
        <v>0</v>
      </c>
      <c r="O18" s="66">
        <v>5</v>
      </c>
      <c r="P18" s="67">
        <v>1</v>
      </c>
      <c r="Q18" s="77">
        <v>0</v>
      </c>
      <c r="R18" s="67">
        <v>0</v>
      </c>
    </row>
    <row r="19" spans="1:18" ht="15">
      <c r="A19" s="148">
        <v>17</v>
      </c>
      <c r="B19" s="149" t="s">
        <v>375</v>
      </c>
      <c r="C19" s="326" t="s">
        <v>376</v>
      </c>
      <c r="D19" s="150" t="s">
        <v>31</v>
      </c>
      <c r="E19" s="151"/>
      <c r="F19" s="152">
        <v>8</v>
      </c>
      <c r="G19" s="152">
        <v>0</v>
      </c>
      <c r="H19" s="153">
        <v>0</v>
      </c>
      <c r="I19" s="152">
        <v>7</v>
      </c>
      <c r="J19" s="153">
        <v>1</v>
      </c>
      <c r="K19" s="66">
        <v>1</v>
      </c>
      <c r="L19" s="67">
        <v>0</v>
      </c>
      <c r="M19" s="66">
        <v>6</v>
      </c>
      <c r="N19" s="77">
        <v>1</v>
      </c>
      <c r="O19" s="66">
        <v>4</v>
      </c>
      <c r="P19" s="67">
        <v>1</v>
      </c>
      <c r="Q19" s="77">
        <v>0</v>
      </c>
      <c r="R19" s="67">
        <v>0</v>
      </c>
    </row>
    <row r="20" spans="1:18" ht="15">
      <c r="A20" s="148">
        <v>18</v>
      </c>
      <c r="B20" s="149" t="s">
        <v>391</v>
      </c>
      <c r="C20" s="326" t="s">
        <v>392</v>
      </c>
      <c r="D20" s="150" t="s">
        <v>31</v>
      </c>
      <c r="E20" s="151"/>
      <c r="F20" s="152">
        <v>8</v>
      </c>
      <c r="G20" s="152">
        <v>0</v>
      </c>
      <c r="H20" s="153">
        <v>0</v>
      </c>
      <c r="I20" s="152">
        <v>7</v>
      </c>
      <c r="J20" s="153">
        <v>1</v>
      </c>
      <c r="K20" s="66">
        <v>1</v>
      </c>
      <c r="L20" s="67">
        <v>0</v>
      </c>
      <c r="M20" s="66">
        <v>7</v>
      </c>
      <c r="N20" s="77">
        <v>0</v>
      </c>
      <c r="O20" s="66">
        <v>4</v>
      </c>
      <c r="P20" s="67">
        <v>2</v>
      </c>
      <c r="Q20" s="77">
        <v>1</v>
      </c>
      <c r="R20" s="67">
        <v>0</v>
      </c>
    </row>
    <row r="21" spans="1:18" ht="15">
      <c r="A21" s="148">
        <v>19</v>
      </c>
      <c r="B21" s="149" t="s">
        <v>419</v>
      </c>
      <c r="C21" s="326" t="s">
        <v>420</v>
      </c>
      <c r="D21" s="150" t="s">
        <v>31</v>
      </c>
      <c r="E21" s="151"/>
      <c r="F21" s="152">
        <v>7</v>
      </c>
      <c r="G21" s="152">
        <v>1</v>
      </c>
      <c r="H21" s="153">
        <v>0</v>
      </c>
      <c r="I21" s="152">
        <v>3</v>
      </c>
      <c r="J21" s="153">
        <v>5</v>
      </c>
      <c r="K21" s="66">
        <v>0</v>
      </c>
      <c r="L21" s="67">
        <v>0</v>
      </c>
      <c r="M21" s="66">
        <v>4</v>
      </c>
      <c r="N21" s="77">
        <v>2</v>
      </c>
      <c r="O21" s="66">
        <v>4</v>
      </c>
      <c r="P21" s="67">
        <v>0</v>
      </c>
      <c r="Q21" s="77">
        <v>2</v>
      </c>
      <c r="R21" s="67">
        <v>0</v>
      </c>
    </row>
    <row r="22" spans="1:18" ht="15">
      <c r="A22" s="148">
        <v>20</v>
      </c>
      <c r="B22" s="149" t="s">
        <v>393</v>
      </c>
      <c r="C22" s="326" t="s">
        <v>394</v>
      </c>
      <c r="D22" s="150" t="s">
        <v>48</v>
      </c>
      <c r="E22" s="151" t="s">
        <v>429</v>
      </c>
      <c r="F22" s="152">
        <v>8</v>
      </c>
      <c r="G22" s="152">
        <v>0</v>
      </c>
      <c r="H22" s="153">
        <v>0</v>
      </c>
      <c r="I22" s="152">
        <v>8</v>
      </c>
      <c r="J22" s="153">
        <v>0</v>
      </c>
      <c r="K22" s="66">
        <v>0</v>
      </c>
      <c r="L22" s="67">
        <v>0</v>
      </c>
      <c r="M22" s="66">
        <v>0</v>
      </c>
      <c r="N22" s="77">
        <v>0</v>
      </c>
      <c r="O22" s="66">
        <v>0</v>
      </c>
      <c r="P22" s="67">
        <v>0</v>
      </c>
      <c r="Q22" s="77">
        <v>0</v>
      </c>
      <c r="R22" s="67">
        <v>0</v>
      </c>
    </row>
    <row r="23" spans="1:18" ht="15">
      <c r="A23" s="148">
        <v>21</v>
      </c>
      <c r="B23" s="149" t="s">
        <v>383</v>
      </c>
      <c r="C23" s="326" t="s">
        <v>384</v>
      </c>
      <c r="D23" s="150" t="s">
        <v>31</v>
      </c>
      <c r="E23" s="151"/>
      <c r="F23" s="152">
        <v>8</v>
      </c>
      <c r="G23" s="152">
        <v>0</v>
      </c>
      <c r="H23" s="153">
        <v>0</v>
      </c>
      <c r="I23" s="152">
        <v>8</v>
      </c>
      <c r="J23" s="153">
        <v>0</v>
      </c>
      <c r="K23" s="66">
        <v>2</v>
      </c>
      <c r="L23" s="67">
        <v>0</v>
      </c>
      <c r="M23" s="66">
        <v>6</v>
      </c>
      <c r="N23" s="77">
        <v>1</v>
      </c>
      <c r="O23" s="66">
        <v>6</v>
      </c>
      <c r="P23" s="67">
        <v>1</v>
      </c>
      <c r="Q23" s="77">
        <v>0</v>
      </c>
      <c r="R23" s="67">
        <v>0</v>
      </c>
    </row>
    <row r="24" spans="1:18" ht="15">
      <c r="A24" s="148">
        <v>22</v>
      </c>
      <c r="B24" s="149" t="s">
        <v>367</v>
      </c>
      <c r="C24" s="326" t="s">
        <v>368</v>
      </c>
      <c r="D24" s="150" t="s">
        <v>31</v>
      </c>
      <c r="E24" s="151"/>
      <c r="F24" s="152">
        <v>8</v>
      </c>
      <c r="G24" s="152">
        <v>0</v>
      </c>
      <c r="H24" s="153">
        <v>0</v>
      </c>
      <c r="I24" s="152">
        <v>8</v>
      </c>
      <c r="J24" s="153">
        <v>0</v>
      </c>
      <c r="K24" s="66">
        <v>1</v>
      </c>
      <c r="L24" s="67">
        <v>1</v>
      </c>
      <c r="M24" s="66">
        <v>3</v>
      </c>
      <c r="N24" s="77">
        <v>3</v>
      </c>
      <c r="O24" s="66">
        <v>2</v>
      </c>
      <c r="P24" s="67">
        <v>2</v>
      </c>
      <c r="Q24" s="77">
        <v>0</v>
      </c>
      <c r="R24" s="67">
        <v>0</v>
      </c>
    </row>
    <row r="25" spans="1:18" ht="15">
      <c r="A25" s="148">
        <v>23</v>
      </c>
      <c r="B25" s="149" t="s">
        <v>411</v>
      </c>
      <c r="C25" s="326" t="s">
        <v>412</v>
      </c>
      <c r="D25" s="150" t="s">
        <v>31</v>
      </c>
      <c r="E25" s="151"/>
      <c r="F25" s="152">
        <v>8</v>
      </c>
      <c r="G25" s="152">
        <v>0</v>
      </c>
      <c r="H25" s="153">
        <v>0</v>
      </c>
      <c r="I25" s="152">
        <v>8</v>
      </c>
      <c r="J25" s="153">
        <v>0</v>
      </c>
      <c r="K25" s="66">
        <v>2</v>
      </c>
      <c r="L25" s="67">
        <v>0</v>
      </c>
      <c r="M25" s="66">
        <v>6</v>
      </c>
      <c r="N25" s="77">
        <v>1</v>
      </c>
      <c r="O25" s="66">
        <v>5</v>
      </c>
      <c r="P25" s="67">
        <v>1</v>
      </c>
      <c r="Q25" s="77">
        <v>0</v>
      </c>
      <c r="R25" s="67">
        <v>0</v>
      </c>
    </row>
    <row r="26" spans="1:18" ht="15">
      <c r="A26" s="148">
        <v>24</v>
      </c>
      <c r="B26" s="149" t="s">
        <v>395</v>
      </c>
      <c r="C26" s="326" t="s">
        <v>396</v>
      </c>
      <c r="D26" s="150" t="s">
        <v>31</v>
      </c>
      <c r="E26" s="151"/>
      <c r="F26" s="152">
        <v>8</v>
      </c>
      <c r="G26" s="152">
        <v>0</v>
      </c>
      <c r="H26" s="153">
        <v>0</v>
      </c>
      <c r="I26" s="152">
        <v>8</v>
      </c>
      <c r="J26" s="153">
        <v>0</v>
      </c>
      <c r="K26" s="66">
        <v>1</v>
      </c>
      <c r="L26" s="67">
        <v>0</v>
      </c>
      <c r="M26" s="66">
        <v>6</v>
      </c>
      <c r="N26" s="77">
        <v>0</v>
      </c>
      <c r="O26" s="66">
        <v>2</v>
      </c>
      <c r="P26" s="67">
        <v>2</v>
      </c>
      <c r="Q26" s="77">
        <v>0</v>
      </c>
      <c r="R26" s="67">
        <v>0</v>
      </c>
    </row>
    <row r="27" spans="1:18" ht="15">
      <c r="A27" s="148">
        <v>25</v>
      </c>
      <c r="B27" s="149" t="s">
        <v>407</v>
      </c>
      <c r="C27" s="326" t="s">
        <v>408</v>
      </c>
      <c r="D27" s="150" t="s">
        <v>31</v>
      </c>
      <c r="E27" s="151"/>
      <c r="F27" s="152">
        <v>7</v>
      </c>
      <c r="G27" s="152">
        <v>1</v>
      </c>
      <c r="H27" s="153">
        <v>0</v>
      </c>
      <c r="I27" s="152">
        <v>8</v>
      </c>
      <c r="J27" s="153">
        <v>0</v>
      </c>
      <c r="K27" s="66">
        <v>2</v>
      </c>
      <c r="L27" s="67">
        <v>0</v>
      </c>
      <c r="M27" s="66">
        <v>6</v>
      </c>
      <c r="N27" s="77">
        <v>2</v>
      </c>
      <c r="O27" s="66">
        <v>6</v>
      </c>
      <c r="P27" s="67">
        <v>0</v>
      </c>
      <c r="Q27" s="77">
        <v>0</v>
      </c>
      <c r="R27" s="67">
        <v>0</v>
      </c>
    </row>
    <row r="28" spans="1:18" ht="15">
      <c r="A28" s="148">
        <v>26</v>
      </c>
      <c r="B28" s="149" t="s">
        <v>421</v>
      </c>
      <c r="C28" s="326" t="s">
        <v>422</v>
      </c>
      <c r="D28" s="150" t="s">
        <v>48</v>
      </c>
      <c r="E28" s="151" t="s">
        <v>426</v>
      </c>
      <c r="F28" s="152">
        <v>0</v>
      </c>
      <c r="G28" s="152">
        <v>5</v>
      </c>
      <c r="H28" s="153">
        <v>3</v>
      </c>
      <c r="I28" s="152">
        <v>0</v>
      </c>
      <c r="J28" s="153">
        <v>0</v>
      </c>
      <c r="K28" s="66">
        <v>0</v>
      </c>
      <c r="L28" s="67">
        <v>0</v>
      </c>
      <c r="M28" s="66">
        <v>0</v>
      </c>
      <c r="N28" s="77">
        <v>0</v>
      </c>
      <c r="O28" s="66">
        <v>0</v>
      </c>
      <c r="P28" s="67">
        <v>0</v>
      </c>
      <c r="Q28" s="77">
        <v>0</v>
      </c>
      <c r="R28" s="67">
        <v>0</v>
      </c>
    </row>
    <row r="29" spans="1:18" ht="15">
      <c r="A29" s="148">
        <v>27</v>
      </c>
      <c r="B29" s="149" t="s">
        <v>387</v>
      </c>
      <c r="C29" s="149" t="s">
        <v>388</v>
      </c>
      <c r="D29" s="150" t="s">
        <v>31</v>
      </c>
      <c r="E29" s="151"/>
      <c r="F29" s="152">
        <v>7</v>
      </c>
      <c r="G29" s="152">
        <v>1</v>
      </c>
      <c r="H29" s="153">
        <v>0</v>
      </c>
      <c r="I29" s="152">
        <v>8</v>
      </c>
      <c r="J29" s="153">
        <v>0</v>
      </c>
      <c r="K29" s="66">
        <v>2</v>
      </c>
      <c r="L29" s="67">
        <v>0</v>
      </c>
      <c r="M29" s="66">
        <v>8</v>
      </c>
      <c r="N29" s="77">
        <v>0</v>
      </c>
      <c r="O29" s="66">
        <v>4</v>
      </c>
      <c r="P29" s="67">
        <v>2</v>
      </c>
      <c r="Q29" s="77">
        <v>0</v>
      </c>
      <c r="R29" s="67">
        <v>0</v>
      </c>
    </row>
    <row r="30" spans="1:18" ht="15">
      <c r="A30" s="148">
        <v>28</v>
      </c>
      <c r="B30" s="149" t="s">
        <v>399</v>
      </c>
      <c r="C30" s="149" t="s">
        <v>400</v>
      </c>
      <c r="D30" s="150" t="s">
        <v>48</v>
      </c>
      <c r="E30" s="151" t="s">
        <v>429</v>
      </c>
      <c r="F30" s="152">
        <v>8</v>
      </c>
      <c r="G30" s="152">
        <v>0</v>
      </c>
      <c r="H30" s="153">
        <v>0</v>
      </c>
      <c r="I30" s="152">
        <v>0</v>
      </c>
      <c r="J30" s="153">
        <v>8</v>
      </c>
      <c r="K30" s="66">
        <v>0</v>
      </c>
      <c r="L30" s="67">
        <v>0</v>
      </c>
      <c r="M30" s="66">
        <v>0</v>
      </c>
      <c r="N30" s="77">
        <v>0</v>
      </c>
      <c r="O30" s="66">
        <v>0</v>
      </c>
      <c r="P30" s="67">
        <v>0</v>
      </c>
      <c r="Q30" s="77">
        <v>0</v>
      </c>
      <c r="R30" s="67">
        <v>0</v>
      </c>
    </row>
    <row r="31" spans="1:18" ht="15.75" thickBot="1">
      <c r="A31" s="154">
        <v>29</v>
      </c>
      <c r="B31" s="333" t="s">
        <v>377</v>
      </c>
      <c r="C31" s="155" t="s">
        <v>378</v>
      </c>
      <c r="D31" s="334" t="s">
        <v>48</v>
      </c>
      <c r="E31" s="151" t="s">
        <v>429</v>
      </c>
      <c r="F31" s="158">
        <v>6</v>
      </c>
      <c r="G31" s="158">
        <v>2</v>
      </c>
      <c r="H31" s="159">
        <v>0</v>
      </c>
      <c r="I31" s="158">
        <v>3</v>
      </c>
      <c r="J31" s="159">
        <v>4</v>
      </c>
      <c r="K31" s="78">
        <v>0</v>
      </c>
      <c r="L31" s="80">
        <v>0</v>
      </c>
      <c r="M31" s="78">
        <v>0</v>
      </c>
      <c r="N31" s="79">
        <v>0</v>
      </c>
      <c r="O31" s="78">
        <v>0</v>
      </c>
      <c r="P31" s="80">
        <v>0</v>
      </c>
      <c r="Q31" s="79">
        <v>0</v>
      </c>
      <c r="R31" s="80">
        <v>0</v>
      </c>
    </row>
    <row r="32" spans="1:18" ht="15">
      <c r="A32" s="160"/>
      <c r="B32" s="160"/>
      <c r="C32" s="160"/>
      <c r="D32" s="160"/>
      <c r="E32" s="160"/>
      <c r="F32" s="160">
        <f t="shared" ref="F32:R32" si="0">SUM(F3:F31)</f>
        <v>181</v>
      </c>
      <c r="G32" s="160">
        <f t="shared" si="0"/>
        <v>35</v>
      </c>
      <c r="H32" s="160">
        <f t="shared" si="0"/>
        <v>16</v>
      </c>
      <c r="I32" s="161">
        <f t="shared" si="0"/>
        <v>151</v>
      </c>
      <c r="J32" s="161">
        <f t="shared" si="0"/>
        <v>30</v>
      </c>
      <c r="K32" s="161">
        <f t="shared" si="0"/>
        <v>23</v>
      </c>
      <c r="L32" s="161">
        <f t="shared" si="0"/>
        <v>5</v>
      </c>
      <c r="M32" s="161">
        <f t="shared" si="0"/>
        <v>104</v>
      </c>
      <c r="N32" s="161">
        <f t="shared" si="0"/>
        <v>18</v>
      </c>
      <c r="O32" s="161">
        <f t="shared" si="0"/>
        <v>71</v>
      </c>
      <c r="P32" s="161">
        <f t="shared" si="0"/>
        <v>22</v>
      </c>
      <c r="Q32" s="161">
        <f t="shared" si="0"/>
        <v>7</v>
      </c>
      <c r="R32" s="161">
        <f t="shared" si="0"/>
        <v>1</v>
      </c>
    </row>
  </sheetData>
  <autoFilter ref="A2:R32"/>
  <sortState ref="B3:C32">
    <sortCondition ref="C3:C32"/>
  </sortState>
  <mergeCells count="6">
    <mergeCell ref="Q1:R1"/>
    <mergeCell ref="F1:H1"/>
    <mergeCell ref="I1:J1"/>
    <mergeCell ref="K1:L1"/>
    <mergeCell ref="M1:N1"/>
    <mergeCell ref="O1:P1"/>
  </mergeCells>
  <pageMargins left="0.7" right="0.7" top="0.75" bottom="0.75" header="0.3" footer="0.3"/>
  <ignoredErrors>
    <ignoredError sqref="E7 E22 E30:E31" twoDigitTextYear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X1000"/>
  <sheetViews>
    <sheetView zoomScale="90" zoomScaleNormal="90" workbookViewId="0"/>
  </sheetViews>
  <sheetFormatPr baseColWidth="10" defaultColWidth="12.625" defaultRowHeight="15" customHeight="1"/>
  <cols>
    <col min="1" max="1" width="3.875" customWidth="1"/>
    <col min="2" max="2" width="12.125" customWidth="1"/>
    <col min="3" max="3" width="30.375" customWidth="1"/>
    <col min="4" max="4" width="10.875" customWidth="1"/>
    <col min="5" max="5" width="12" customWidth="1"/>
    <col min="6" max="8" width="5.875" customWidth="1"/>
    <col min="9" max="24" width="6.375" customWidth="1"/>
    <col min="25" max="27" width="9.375" customWidth="1"/>
  </cols>
  <sheetData>
    <row r="1" spans="1:24" ht="15.75" thickBot="1">
      <c r="F1" s="482" t="s">
        <v>1</v>
      </c>
      <c r="G1" s="501"/>
      <c r="H1" s="483"/>
      <c r="I1" s="482" t="s">
        <v>2</v>
      </c>
      <c r="J1" s="483"/>
      <c r="K1" s="491" t="s">
        <v>459</v>
      </c>
      <c r="L1" s="492"/>
      <c r="M1" s="521" t="s">
        <v>21</v>
      </c>
      <c r="N1" s="522"/>
      <c r="O1" s="523" t="s">
        <v>41</v>
      </c>
      <c r="P1" s="483"/>
      <c r="Q1" s="491" t="s">
        <v>458</v>
      </c>
      <c r="R1" s="492"/>
      <c r="S1" s="521" t="s">
        <v>427</v>
      </c>
      <c r="T1" s="522"/>
      <c r="U1" s="489" t="s">
        <v>428</v>
      </c>
      <c r="V1" s="490"/>
      <c r="W1" s="491" t="s">
        <v>456</v>
      </c>
      <c r="X1" s="492"/>
    </row>
    <row r="2" spans="1:24" ht="15.75" customHeight="1" thickBot="1">
      <c r="A2" s="266" t="s">
        <v>24</v>
      </c>
      <c r="B2" s="266" t="s">
        <v>25</v>
      </c>
      <c r="C2" s="267" t="s">
        <v>26</v>
      </c>
      <c r="D2" s="266" t="s">
        <v>27</v>
      </c>
      <c r="E2" s="266" t="s">
        <v>28</v>
      </c>
      <c r="F2" s="272" t="s">
        <v>10</v>
      </c>
      <c r="G2" s="273" t="s">
        <v>11</v>
      </c>
      <c r="H2" s="272" t="s">
        <v>49</v>
      </c>
      <c r="I2" s="272" t="s">
        <v>10</v>
      </c>
      <c r="J2" s="273" t="s">
        <v>11</v>
      </c>
      <c r="K2" s="223" t="s">
        <v>10</v>
      </c>
      <c r="L2" s="224" t="s">
        <v>11</v>
      </c>
      <c r="M2" s="233" t="s">
        <v>10</v>
      </c>
      <c r="N2" s="233" t="s">
        <v>11</v>
      </c>
      <c r="O2" s="233" t="s">
        <v>10</v>
      </c>
      <c r="P2" s="233" t="s">
        <v>11</v>
      </c>
      <c r="Q2" s="223" t="s">
        <v>10</v>
      </c>
      <c r="R2" s="224" t="s">
        <v>11</v>
      </c>
      <c r="S2" s="233" t="s">
        <v>10</v>
      </c>
      <c r="T2" s="235" t="s">
        <v>11</v>
      </c>
      <c r="U2" s="237" t="s">
        <v>455</v>
      </c>
      <c r="V2" s="239" t="s">
        <v>11</v>
      </c>
      <c r="W2" s="223" t="s">
        <v>10</v>
      </c>
      <c r="X2" s="224" t="s">
        <v>11</v>
      </c>
    </row>
    <row r="3" spans="1:24">
      <c r="A3" s="43">
        <v>1</v>
      </c>
      <c r="B3" s="44" t="s">
        <v>50</v>
      </c>
      <c r="C3" s="219" t="s">
        <v>51</v>
      </c>
      <c r="D3" s="4" t="s">
        <v>48</v>
      </c>
      <c r="E3" s="7" t="s">
        <v>1</v>
      </c>
      <c r="F3" s="31">
        <v>0</v>
      </c>
      <c r="G3" s="33">
        <v>5</v>
      </c>
      <c r="H3" s="32">
        <v>3</v>
      </c>
      <c r="I3" s="31">
        <v>0</v>
      </c>
      <c r="J3" s="57">
        <v>0</v>
      </c>
      <c r="K3" s="187">
        <v>0</v>
      </c>
      <c r="L3" s="188">
        <v>0</v>
      </c>
      <c r="M3" s="60">
        <v>0</v>
      </c>
      <c r="N3" s="61">
        <v>0</v>
      </c>
      <c r="O3" s="90">
        <v>0</v>
      </c>
      <c r="P3" s="61">
        <v>0</v>
      </c>
      <c r="Q3" s="187">
        <v>0</v>
      </c>
      <c r="R3" s="188">
        <v>0</v>
      </c>
      <c r="S3" s="60">
        <v>0</v>
      </c>
      <c r="T3" s="90">
        <v>0</v>
      </c>
      <c r="U3" s="178">
        <v>0</v>
      </c>
      <c r="V3" s="179">
        <v>0</v>
      </c>
      <c r="W3" s="187">
        <v>0</v>
      </c>
      <c r="X3" s="188">
        <v>0</v>
      </c>
    </row>
    <row r="4" spans="1:24">
      <c r="A4" s="26">
        <v>2</v>
      </c>
      <c r="B4" s="27" t="s">
        <v>52</v>
      </c>
      <c r="C4" s="177" t="s">
        <v>53</v>
      </c>
      <c r="D4" s="4" t="s">
        <v>38</v>
      </c>
      <c r="E4" s="7" t="s">
        <v>427</v>
      </c>
      <c r="F4" s="30">
        <v>8</v>
      </c>
      <c r="G4" s="14">
        <v>0</v>
      </c>
      <c r="H4" s="46">
        <v>0</v>
      </c>
      <c r="I4" s="30">
        <v>8</v>
      </c>
      <c r="J4" s="56">
        <v>0</v>
      </c>
      <c r="K4" s="189">
        <v>0</v>
      </c>
      <c r="L4" s="190">
        <v>0</v>
      </c>
      <c r="M4" s="66">
        <v>6</v>
      </c>
      <c r="N4" s="67">
        <v>0</v>
      </c>
      <c r="O4" s="77">
        <v>7</v>
      </c>
      <c r="P4" s="67">
        <v>0</v>
      </c>
      <c r="Q4" s="189">
        <v>0</v>
      </c>
      <c r="R4" s="190">
        <v>0</v>
      </c>
      <c r="S4" s="66">
        <v>0</v>
      </c>
      <c r="T4" s="77">
        <v>0</v>
      </c>
      <c r="U4" s="180">
        <v>0</v>
      </c>
      <c r="V4" s="181">
        <v>0</v>
      </c>
      <c r="W4" s="189">
        <v>0</v>
      </c>
      <c r="X4" s="190">
        <v>0</v>
      </c>
    </row>
    <row r="5" spans="1:24">
      <c r="A5" s="26">
        <v>3</v>
      </c>
      <c r="B5" s="27" t="s">
        <v>54</v>
      </c>
      <c r="C5" s="177" t="s">
        <v>55</v>
      </c>
      <c r="D5" s="4" t="s">
        <v>48</v>
      </c>
      <c r="E5" s="7" t="s">
        <v>41</v>
      </c>
      <c r="F5" s="30">
        <v>8</v>
      </c>
      <c r="G5" s="14">
        <v>0</v>
      </c>
      <c r="H5" s="46">
        <v>0</v>
      </c>
      <c r="I5" s="30">
        <v>7</v>
      </c>
      <c r="J5" s="56">
        <v>1</v>
      </c>
      <c r="K5" s="189">
        <v>0</v>
      </c>
      <c r="L5" s="190">
        <v>0</v>
      </c>
      <c r="M5" s="66">
        <v>4</v>
      </c>
      <c r="N5" s="67">
        <v>2</v>
      </c>
      <c r="O5" s="77">
        <v>0</v>
      </c>
      <c r="P5" s="67">
        <v>6</v>
      </c>
      <c r="Q5" s="189">
        <v>0</v>
      </c>
      <c r="R5" s="190">
        <v>0</v>
      </c>
      <c r="S5" s="66">
        <v>0</v>
      </c>
      <c r="T5" s="77">
        <v>0</v>
      </c>
      <c r="U5" s="180">
        <v>0</v>
      </c>
      <c r="V5" s="181">
        <v>0</v>
      </c>
      <c r="W5" s="189">
        <v>0</v>
      </c>
      <c r="X5" s="190">
        <v>0</v>
      </c>
    </row>
    <row r="6" spans="1:24">
      <c r="A6" s="26">
        <v>4</v>
      </c>
      <c r="B6" s="27" t="s">
        <v>56</v>
      </c>
      <c r="C6" s="177" t="s">
        <v>57</v>
      </c>
      <c r="D6" s="4" t="s">
        <v>31</v>
      </c>
      <c r="E6" s="7"/>
      <c r="F6" s="30">
        <v>8</v>
      </c>
      <c r="G6" s="14">
        <v>0</v>
      </c>
      <c r="H6" s="46">
        <v>0</v>
      </c>
      <c r="I6" s="30">
        <v>8</v>
      </c>
      <c r="J6" s="56">
        <v>0</v>
      </c>
      <c r="K6" s="189">
        <v>0</v>
      </c>
      <c r="L6" s="190">
        <v>0</v>
      </c>
      <c r="M6" s="66">
        <v>6</v>
      </c>
      <c r="N6" s="67">
        <v>0</v>
      </c>
      <c r="O6" s="77">
        <v>6</v>
      </c>
      <c r="P6" s="67">
        <v>0</v>
      </c>
      <c r="Q6" s="189">
        <v>0</v>
      </c>
      <c r="R6" s="190">
        <v>0</v>
      </c>
      <c r="S6" s="66">
        <v>6</v>
      </c>
      <c r="T6" s="77">
        <v>0</v>
      </c>
      <c r="U6" s="180">
        <v>7</v>
      </c>
      <c r="V6" s="181">
        <v>0</v>
      </c>
      <c r="W6" s="189">
        <v>0</v>
      </c>
      <c r="X6" s="190">
        <v>0</v>
      </c>
    </row>
    <row r="7" spans="1:24">
      <c r="A7" s="26">
        <v>5</v>
      </c>
      <c r="B7" s="27" t="s">
        <v>58</v>
      </c>
      <c r="C7" s="177" t="s">
        <v>59</v>
      </c>
      <c r="D7" s="4" t="s">
        <v>38</v>
      </c>
      <c r="E7" s="7" t="s">
        <v>427</v>
      </c>
      <c r="F7" s="30">
        <v>8</v>
      </c>
      <c r="G7" s="14">
        <v>0</v>
      </c>
      <c r="H7" s="46">
        <v>0</v>
      </c>
      <c r="I7" s="30">
        <v>7</v>
      </c>
      <c r="J7" s="56">
        <v>1</v>
      </c>
      <c r="K7" s="189">
        <v>0</v>
      </c>
      <c r="L7" s="190">
        <v>0</v>
      </c>
      <c r="M7" s="66">
        <v>3</v>
      </c>
      <c r="N7" s="67">
        <v>3</v>
      </c>
      <c r="O7" s="77">
        <v>0</v>
      </c>
      <c r="P7" s="67">
        <v>4</v>
      </c>
      <c r="Q7" s="189">
        <v>0</v>
      </c>
      <c r="R7" s="190">
        <v>0</v>
      </c>
      <c r="S7" s="66">
        <v>0</v>
      </c>
      <c r="T7" s="77">
        <v>0</v>
      </c>
      <c r="U7" s="180">
        <v>0</v>
      </c>
      <c r="V7" s="181">
        <v>0</v>
      </c>
      <c r="W7" s="189">
        <v>0</v>
      </c>
      <c r="X7" s="190">
        <v>0</v>
      </c>
    </row>
    <row r="8" spans="1:24">
      <c r="A8" s="26">
        <v>6</v>
      </c>
      <c r="B8" s="27" t="s">
        <v>60</v>
      </c>
      <c r="C8" s="177" t="s">
        <v>61</v>
      </c>
      <c r="D8" s="4" t="s">
        <v>31</v>
      </c>
      <c r="E8" s="7"/>
      <c r="F8" s="30">
        <v>8</v>
      </c>
      <c r="G8" s="14">
        <v>0</v>
      </c>
      <c r="H8" s="46">
        <v>0</v>
      </c>
      <c r="I8" s="30">
        <v>8</v>
      </c>
      <c r="J8" s="56">
        <v>0</v>
      </c>
      <c r="K8" s="189">
        <v>0</v>
      </c>
      <c r="L8" s="190">
        <v>0</v>
      </c>
      <c r="M8" s="66">
        <v>6</v>
      </c>
      <c r="N8" s="67">
        <v>0</v>
      </c>
      <c r="O8" s="77">
        <v>7</v>
      </c>
      <c r="P8" s="67">
        <v>0</v>
      </c>
      <c r="Q8" s="189">
        <v>0</v>
      </c>
      <c r="R8" s="190">
        <v>0</v>
      </c>
      <c r="S8" s="66">
        <v>6</v>
      </c>
      <c r="T8" s="77">
        <v>0</v>
      </c>
      <c r="U8" s="66">
        <v>7</v>
      </c>
      <c r="V8" s="67">
        <v>0</v>
      </c>
      <c r="W8" s="189">
        <v>2</v>
      </c>
      <c r="X8" s="190">
        <v>0</v>
      </c>
    </row>
    <row r="9" spans="1:24">
      <c r="A9" s="26">
        <v>7</v>
      </c>
      <c r="B9" s="27" t="s">
        <v>62</v>
      </c>
      <c r="C9" s="177" t="s">
        <v>63</v>
      </c>
      <c r="D9" s="4" t="s">
        <v>38</v>
      </c>
      <c r="E9" s="7" t="s">
        <v>428</v>
      </c>
      <c r="F9" s="30">
        <v>8</v>
      </c>
      <c r="G9" s="14">
        <v>0</v>
      </c>
      <c r="H9" s="46">
        <v>0</v>
      </c>
      <c r="I9" s="30">
        <v>8</v>
      </c>
      <c r="J9" s="56">
        <v>0</v>
      </c>
      <c r="K9" s="189">
        <v>0</v>
      </c>
      <c r="L9" s="190">
        <v>0</v>
      </c>
      <c r="M9" s="66">
        <v>6</v>
      </c>
      <c r="N9" s="67">
        <v>0</v>
      </c>
      <c r="O9" s="77">
        <v>6</v>
      </c>
      <c r="P9" s="67">
        <v>1</v>
      </c>
      <c r="Q9" s="189">
        <v>0</v>
      </c>
      <c r="R9" s="190">
        <v>0</v>
      </c>
      <c r="S9" s="66">
        <v>5</v>
      </c>
      <c r="T9" s="77">
        <v>1</v>
      </c>
      <c r="U9" s="66">
        <v>0</v>
      </c>
      <c r="V9" s="67">
        <v>0</v>
      </c>
      <c r="W9" s="189">
        <v>0</v>
      </c>
      <c r="X9" s="190">
        <v>0</v>
      </c>
    </row>
    <row r="10" spans="1:24">
      <c r="A10" s="26">
        <v>8</v>
      </c>
      <c r="B10" s="27" t="s">
        <v>64</v>
      </c>
      <c r="C10" s="177" t="s">
        <v>65</v>
      </c>
      <c r="D10" s="4" t="s">
        <v>38</v>
      </c>
      <c r="E10" s="7" t="s">
        <v>427</v>
      </c>
      <c r="F10" s="30">
        <v>7</v>
      </c>
      <c r="G10" s="14">
        <v>1</v>
      </c>
      <c r="H10" s="46">
        <v>0</v>
      </c>
      <c r="I10" s="30">
        <v>7</v>
      </c>
      <c r="J10" s="56">
        <v>1</v>
      </c>
      <c r="K10" s="189">
        <v>0</v>
      </c>
      <c r="L10" s="190">
        <v>0</v>
      </c>
      <c r="M10" s="66">
        <v>5</v>
      </c>
      <c r="N10" s="67">
        <v>2</v>
      </c>
      <c r="O10" s="77">
        <v>0</v>
      </c>
      <c r="P10" s="67">
        <v>8</v>
      </c>
      <c r="Q10" s="189">
        <v>0</v>
      </c>
      <c r="R10" s="190">
        <v>0</v>
      </c>
      <c r="S10" s="66">
        <v>0</v>
      </c>
      <c r="T10" s="77">
        <v>0</v>
      </c>
      <c r="U10" s="66">
        <v>0</v>
      </c>
      <c r="V10" s="67">
        <v>0</v>
      </c>
      <c r="W10" s="189">
        <v>0</v>
      </c>
      <c r="X10" s="190">
        <v>0</v>
      </c>
    </row>
    <row r="11" spans="1:24">
      <c r="A11" s="26">
        <v>9</v>
      </c>
      <c r="B11" s="27" t="s">
        <v>66</v>
      </c>
      <c r="C11" s="177" t="s">
        <v>67</v>
      </c>
      <c r="D11" s="4" t="s">
        <v>31</v>
      </c>
      <c r="E11" s="7"/>
      <c r="F11" s="30">
        <v>8</v>
      </c>
      <c r="G11" s="14">
        <v>0</v>
      </c>
      <c r="H11" s="46">
        <v>0</v>
      </c>
      <c r="I11" s="30">
        <v>8</v>
      </c>
      <c r="J11" s="56">
        <v>0</v>
      </c>
      <c r="K11" s="189">
        <v>0</v>
      </c>
      <c r="L11" s="190">
        <v>0</v>
      </c>
      <c r="M11" s="66">
        <v>6</v>
      </c>
      <c r="N11" s="67">
        <v>0</v>
      </c>
      <c r="O11" s="77">
        <v>7</v>
      </c>
      <c r="P11" s="67">
        <v>0</v>
      </c>
      <c r="Q11" s="189">
        <v>0</v>
      </c>
      <c r="R11" s="190">
        <v>0</v>
      </c>
      <c r="S11" s="66">
        <v>6</v>
      </c>
      <c r="T11" s="77">
        <v>0</v>
      </c>
      <c r="U11" s="66">
        <v>7</v>
      </c>
      <c r="V11" s="67">
        <v>0</v>
      </c>
      <c r="W11" s="189">
        <v>2</v>
      </c>
      <c r="X11" s="190">
        <v>0</v>
      </c>
    </row>
    <row r="12" spans="1:24">
      <c r="A12" s="26">
        <v>10</v>
      </c>
      <c r="B12" s="27" t="s">
        <v>68</v>
      </c>
      <c r="C12" s="177" t="s">
        <v>69</v>
      </c>
      <c r="D12" s="4" t="s">
        <v>31</v>
      </c>
      <c r="E12" s="7"/>
      <c r="F12" s="30">
        <v>8</v>
      </c>
      <c r="G12" s="14">
        <v>0</v>
      </c>
      <c r="H12" s="46">
        <v>0</v>
      </c>
      <c r="I12" s="30">
        <v>8</v>
      </c>
      <c r="J12" s="56">
        <v>0</v>
      </c>
      <c r="K12" s="189">
        <v>0</v>
      </c>
      <c r="L12" s="190">
        <v>0</v>
      </c>
      <c r="M12" s="66">
        <v>6</v>
      </c>
      <c r="N12" s="67">
        <v>0</v>
      </c>
      <c r="O12" s="77">
        <v>7</v>
      </c>
      <c r="P12" s="67">
        <v>0</v>
      </c>
      <c r="Q12" s="189">
        <v>0</v>
      </c>
      <c r="R12" s="190">
        <v>0</v>
      </c>
      <c r="S12" s="66">
        <v>6</v>
      </c>
      <c r="T12" s="77">
        <v>0</v>
      </c>
      <c r="U12" s="66">
        <v>7</v>
      </c>
      <c r="V12" s="67">
        <v>0</v>
      </c>
      <c r="W12" s="189">
        <v>2</v>
      </c>
      <c r="X12" s="190">
        <v>0</v>
      </c>
    </row>
    <row r="13" spans="1:24">
      <c r="A13" s="26">
        <v>11</v>
      </c>
      <c r="B13" s="27" t="s">
        <v>70</v>
      </c>
      <c r="C13" s="177" t="s">
        <v>71</v>
      </c>
      <c r="D13" s="4" t="s">
        <v>31</v>
      </c>
      <c r="E13" s="7"/>
      <c r="F13" s="30">
        <v>8</v>
      </c>
      <c r="G13" s="14">
        <v>0</v>
      </c>
      <c r="H13" s="46">
        <v>0</v>
      </c>
      <c r="I13" s="30">
        <v>8</v>
      </c>
      <c r="J13" s="56">
        <v>0</v>
      </c>
      <c r="K13" s="189">
        <v>0</v>
      </c>
      <c r="L13" s="190">
        <v>0</v>
      </c>
      <c r="M13" s="66">
        <v>6</v>
      </c>
      <c r="N13" s="67">
        <v>0</v>
      </c>
      <c r="O13" s="77">
        <v>7</v>
      </c>
      <c r="P13" s="67">
        <v>0</v>
      </c>
      <c r="Q13" s="189">
        <v>0</v>
      </c>
      <c r="R13" s="190">
        <v>0</v>
      </c>
      <c r="S13" s="66">
        <v>6</v>
      </c>
      <c r="T13" s="77">
        <v>0</v>
      </c>
      <c r="U13" s="66">
        <v>8</v>
      </c>
      <c r="V13" s="67">
        <v>0</v>
      </c>
      <c r="W13" s="189">
        <v>2</v>
      </c>
      <c r="X13" s="190">
        <v>0</v>
      </c>
    </row>
    <row r="14" spans="1:24">
      <c r="A14" s="26">
        <v>12</v>
      </c>
      <c r="B14" s="27" t="s">
        <v>72</v>
      </c>
      <c r="C14" s="177" t="s">
        <v>73</v>
      </c>
      <c r="D14" s="4" t="s">
        <v>48</v>
      </c>
      <c r="E14" s="7" t="s">
        <v>41</v>
      </c>
      <c r="F14" s="30">
        <v>8</v>
      </c>
      <c r="G14" s="14">
        <v>0</v>
      </c>
      <c r="H14" s="46">
        <v>0</v>
      </c>
      <c r="I14" s="30">
        <v>8</v>
      </c>
      <c r="J14" s="56">
        <v>0</v>
      </c>
      <c r="K14" s="189">
        <v>0</v>
      </c>
      <c r="L14" s="190">
        <v>0</v>
      </c>
      <c r="M14" s="66">
        <v>6</v>
      </c>
      <c r="N14" s="67">
        <v>0</v>
      </c>
      <c r="O14" s="77">
        <v>0</v>
      </c>
      <c r="P14" s="67">
        <v>6</v>
      </c>
      <c r="Q14" s="189">
        <v>0</v>
      </c>
      <c r="R14" s="190">
        <v>0</v>
      </c>
      <c r="S14" s="66">
        <v>0</v>
      </c>
      <c r="T14" s="77">
        <v>0</v>
      </c>
      <c r="U14" s="180">
        <v>0</v>
      </c>
      <c r="V14" s="67">
        <v>0</v>
      </c>
      <c r="W14" s="189">
        <v>0</v>
      </c>
      <c r="X14" s="190">
        <v>0</v>
      </c>
    </row>
    <row r="15" spans="1:24">
      <c r="A15" s="26">
        <v>13</v>
      </c>
      <c r="B15" s="27" t="s">
        <v>74</v>
      </c>
      <c r="C15" s="177" t="s">
        <v>75</v>
      </c>
      <c r="D15" s="4" t="s">
        <v>48</v>
      </c>
      <c r="E15" s="7" t="s">
        <v>1</v>
      </c>
      <c r="F15" s="31">
        <v>0</v>
      </c>
      <c r="G15" s="33">
        <v>5</v>
      </c>
      <c r="H15" s="32">
        <v>3</v>
      </c>
      <c r="I15" s="30">
        <v>0</v>
      </c>
      <c r="J15" s="56">
        <v>0</v>
      </c>
      <c r="K15" s="189">
        <v>0</v>
      </c>
      <c r="L15" s="190">
        <v>0</v>
      </c>
      <c r="M15" s="62">
        <v>0</v>
      </c>
      <c r="N15" s="63">
        <v>0</v>
      </c>
      <c r="O15" s="57">
        <v>0</v>
      </c>
      <c r="P15" s="63">
        <v>0</v>
      </c>
      <c r="Q15" s="189">
        <v>0</v>
      </c>
      <c r="R15" s="190">
        <v>0</v>
      </c>
      <c r="S15" s="62">
        <v>0</v>
      </c>
      <c r="T15" s="57">
        <v>0</v>
      </c>
      <c r="U15" s="178">
        <v>0</v>
      </c>
      <c r="V15" s="67">
        <v>0</v>
      </c>
      <c r="W15" s="189">
        <v>0</v>
      </c>
      <c r="X15" s="190">
        <v>0</v>
      </c>
    </row>
    <row r="16" spans="1:24">
      <c r="A16" s="26">
        <v>14</v>
      </c>
      <c r="B16" s="27" t="s">
        <v>76</v>
      </c>
      <c r="C16" s="177" t="s">
        <v>77</v>
      </c>
      <c r="D16" s="4" t="s">
        <v>31</v>
      </c>
      <c r="E16" s="7"/>
      <c r="F16" s="30">
        <v>8</v>
      </c>
      <c r="G16" s="14">
        <v>0</v>
      </c>
      <c r="H16" s="46">
        <v>0</v>
      </c>
      <c r="I16" s="30">
        <v>8</v>
      </c>
      <c r="J16" s="56">
        <v>0</v>
      </c>
      <c r="K16" s="189">
        <v>0</v>
      </c>
      <c r="L16" s="190">
        <v>0</v>
      </c>
      <c r="M16" s="66">
        <v>6</v>
      </c>
      <c r="N16" s="67">
        <v>0</v>
      </c>
      <c r="O16" s="77">
        <v>6</v>
      </c>
      <c r="P16" s="67">
        <v>0</v>
      </c>
      <c r="Q16" s="189">
        <v>0</v>
      </c>
      <c r="R16" s="190">
        <v>0</v>
      </c>
      <c r="S16" s="66">
        <v>6</v>
      </c>
      <c r="T16" s="77">
        <v>0</v>
      </c>
      <c r="U16" s="66">
        <v>7</v>
      </c>
      <c r="V16" s="67">
        <v>0</v>
      </c>
      <c r="W16" s="189">
        <v>2</v>
      </c>
      <c r="X16" s="190">
        <v>0</v>
      </c>
    </row>
    <row r="17" spans="1:24">
      <c r="A17" s="26">
        <v>15</v>
      </c>
      <c r="B17" s="27" t="s">
        <v>78</v>
      </c>
      <c r="C17" s="177" t="s">
        <v>79</v>
      </c>
      <c r="D17" s="4" t="s">
        <v>31</v>
      </c>
      <c r="E17" s="7"/>
      <c r="F17" s="30">
        <v>8</v>
      </c>
      <c r="G17" s="14">
        <v>0</v>
      </c>
      <c r="H17" s="46">
        <v>0</v>
      </c>
      <c r="I17" s="30">
        <v>8</v>
      </c>
      <c r="J17" s="56">
        <v>0</v>
      </c>
      <c r="K17" s="189">
        <v>0</v>
      </c>
      <c r="L17" s="190">
        <v>0</v>
      </c>
      <c r="M17" s="66">
        <v>6</v>
      </c>
      <c r="N17" s="67">
        <v>0</v>
      </c>
      <c r="O17" s="77">
        <v>6</v>
      </c>
      <c r="P17" s="67">
        <v>0</v>
      </c>
      <c r="Q17" s="189">
        <v>0</v>
      </c>
      <c r="R17" s="190">
        <v>0</v>
      </c>
      <c r="S17" s="66">
        <v>6</v>
      </c>
      <c r="T17" s="77">
        <v>0</v>
      </c>
      <c r="U17" s="66">
        <v>7</v>
      </c>
      <c r="V17" s="67">
        <v>0</v>
      </c>
      <c r="W17" s="189">
        <v>2</v>
      </c>
      <c r="X17" s="190">
        <v>0</v>
      </c>
    </row>
    <row r="18" spans="1:24">
      <c r="A18" s="26">
        <v>16</v>
      </c>
      <c r="B18" s="27" t="s">
        <v>80</v>
      </c>
      <c r="C18" s="177" t="s">
        <v>81</v>
      </c>
      <c r="D18" s="4" t="s">
        <v>38</v>
      </c>
      <c r="E18" s="7" t="s">
        <v>427</v>
      </c>
      <c r="F18" s="30">
        <v>8</v>
      </c>
      <c r="G18" s="14">
        <v>0</v>
      </c>
      <c r="H18" s="46">
        <v>0</v>
      </c>
      <c r="I18" s="30">
        <v>8</v>
      </c>
      <c r="J18" s="56">
        <v>0</v>
      </c>
      <c r="K18" s="189">
        <v>0</v>
      </c>
      <c r="L18" s="190">
        <v>0</v>
      </c>
      <c r="M18" s="66">
        <v>6</v>
      </c>
      <c r="N18" s="67">
        <v>0</v>
      </c>
      <c r="O18" s="77">
        <v>0</v>
      </c>
      <c r="P18" s="67">
        <v>7</v>
      </c>
      <c r="Q18" s="189">
        <v>0</v>
      </c>
      <c r="R18" s="190">
        <v>0</v>
      </c>
      <c r="S18" s="66">
        <v>0</v>
      </c>
      <c r="T18" s="77">
        <v>0</v>
      </c>
      <c r="U18" s="180">
        <v>0</v>
      </c>
      <c r="V18" s="67">
        <v>0</v>
      </c>
      <c r="W18" s="189">
        <v>0</v>
      </c>
      <c r="X18" s="190">
        <v>0</v>
      </c>
    </row>
    <row r="19" spans="1:24">
      <c r="A19" s="26">
        <v>17</v>
      </c>
      <c r="B19" s="27" t="s">
        <v>82</v>
      </c>
      <c r="C19" s="177" t="s">
        <v>83</v>
      </c>
      <c r="D19" s="4" t="s">
        <v>31</v>
      </c>
      <c r="E19" s="7"/>
      <c r="F19" s="30">
        <v>8</v>
      </c>
      <c r="G19" s="14">
        <v>0</v>
      </c>
      <c r="H19" s="46">
        <v>0</v>
      </c>
      <c r="I19" s="30">
        <v>7</v>
      </c>
      <c r="J19" s="56">
        <v>1</v>
      </c>
      <c r="K19" s="189">
        <v>0</v>
      </c>
      <c r="L19" s="190">
        <v>0</v>
      </c>
      <c r="M19" s="66">
        <v>6</v>
      </c>
      <c r="N19" s="67">
        <v>0</v>
      </c>
      <c r="O19" s="77">
        <v>6</v>
      </c>
      <c r="P19" s="67">
        <v>0</v>
      </c>
      <c r="Q19" s="189">
        <v>0</v>
      </c>
      <c r="R19" s="190">
        <v>0</v>
      </c>
      <c r="S19" s="66">
        <v>6</v>
      </c>
      <c r="T19" s="77">
        <v>0</v>
      </c>
      <c r="U19" s="66">
        <v>5</v>
      </c>
      <c r="V19" s="67">
        <v>0</v>
      </c>
      <c r="W19" s="189">
        <v>2</v>
      </c>
      <c r="X19" s="190">
        <v>0</v>
      </c>
    </row>
    <row r="20" spans="1:24">
      <c r="A20" s="26">
        <v>18</v>
      </c>
      <c r="B20" s="27" t="s">
        <v>84</v>
      </c>
      <c r="C20" s="177" t="s">
        <v>85</v>
      </c>
      <c r="D20" s="4" t="s">
        <v>48</v>
      </c>
      <c r="E20" s="7" t="s">
        <v>1</v>
      </c>
      <c r="F20" s="31">
        <v>0</v>
      </c>
      <c r="G20" s="33">
        <v>5</v>
      </c>
      <c r="H20" s="32">
        <v>3</v>
      </c>
      <c r="I20" s="30">
        <v>0</v>
      </c>
      <c r="J20" s="56">
        <v>0</v>
      </c>
      <c r="K20" s="189">
        <v>0</v>
      </c>
      <c r="L20" s="190">
        <v>0</v>
      </c>
      <c r="M20" s="62">
        <v>0</v>
      </c>
      <c r="N20" s="63">
        <v>0</v>
      </c>
      <c r="O20" s="57">
        <v>0</v>
      </c>
      <c r="P20" s="63">
        <v>0</v>
      </c>
      <c r="Q20" s="189">
        <v>0</v>
      </c>
      <c r="R20" s="190">
        <v>0</v>
      </c>
      <c r="S20" s="62">
        <v>0</v>
      </c>
      <c r="T20" s="57">
        <v>0</v>
      </c>
      <c r="U20" s="178">
        <v>0</v>
      </c>
      <c r="V20" s="67">
        <v>0</v>
      </c>
      <c r="W20" s="189">
        <v>0</v>
      </c>
      <c r="X20" s="190">
        <v>0</v>
      </c>
    </row>
    <row r="21" spans="1:24" ht="15.75" customHeight="1">
      <c r="A21" s="26">
        <v>19</v>
      </c>
      <c r="B21" s="27" t="s">
        <v>86</v>
      </c>
      <c r="C21" s="177" t="s">
        <v>87</v>
      </c>
      <c r="D21" s="4" t="s">
        <v>31</v>
      </c>
      <c r="E21" s="7"/>
      <c r="F21" s="30">
        <v>8</v>
      </c>
      <c r="G21" s="14">
        <v>0</v>
      </c>
      <c r="H21" s="46">
        <v>0</v>
      </c>
      <c r="I21" s="30">
        <v>8</v>
      </c>
      <c r="J21" s="56">
        <v>0</v>
      </c>
      <c r="K21" s="189">
        <v>0</v>
      </c>
      <c r="L21" s="190">
        <v>0</v>
      </c>
      <c r="M21" s="66">
        <v>6</v>
      </c>
      <c r="N21" s="67">
        <v>0</v>
      </c>
      <c r="O21" s="77">
        <v>7</v>
      </c>
      <c r="P21" s="67">
        <v>0</v>
      </c>
      <c r="Q21" s="189">
        <v>0</v>
      </c>
      <c r="R21" s="190">
        <v>0</v>
      </c>
      <c r="S21" s="66">
        <v>5</v>
      </c>
      <c r="T21" s="77">
        <v>0</v>
      </c>
      <c r="U21" s="66">
        <v>6</v>
      </c>
      <c r="V21" s="67">
        <v>0</v>
      </c>
      <c r="W21" s="189">
        <v>2</v>
      </c>
      <c r="X21" s="190">
        <v>0</v>
      </c>
    </row>
    <row r="22" spans="1:24" ht="15.75" customHeight="1">
      <c r="A22" s="26">
        <v>20</v>
      </c>
      <c r="B22" s="27" t="s">
        <v>88</v>
      </c>
      <c r="C22" s="177" t="s">
        <v>89</v>
      </c>
      <c r="D22" s="4" t="s">
        <v>31</v>
      </c>
      <c r="E22" s="7"/>
      <c r="F22" s="30">
        <v>7</v>
      </c>
      <c r="G22" s="14">
        <v>1</v>
      </c>
      <c r="H22" s="46">
        <v>0</v>
      </c>
      <c r="I22" s="30">
        <v>7</v>
      </c>
      <c r="J22" s="56">
        <v>1</v>
      </c>
      <c r="K22" s="189">
        <v>0</v>
      </c>
      <c r="L22" s="190">
        <v>0</v>
      </c>
      <c r="M22" s="66">
        <v>7</v>
      </c>
      <c r="N22" s="67">
        <v>0</v>
      </c>
      <c r="O22" s="77">
        <v>5</v>
      </c>
      <c r="P22" s="67">
        <v>1</v>
      </c>
      <c r="Q22" s="189">
        <v>0</v>
      </c>
      <c r="R22" s="190">
        <v>0</v>
      </c>
      <c r="S22" s="66">
        <v>6</v>
      </c>
      <c r="T22" s="77">
        <v>1</v>
      </c>
      <c r="U22" s="66">
        <v>8</v>
      </c>
      <c r="V22" s="67">
        <v>0</v>
      </c>
      <c r="W22" s="189">
        <v>2</v>
      </c>
      <c r="X22" s="190">
        <v>0</v>
      </c>
    </row>
    <row r="23" spans="1:24" ht="15.75" customHeight="1">
      <c r="A23" s="26">
        <v>21</v>
      </c>
      <c r="B23" s="27" t="s">
        <v>90</v>
      </c>
      <c r="C23" s="177" t="s">
        <v>91</v>
      </c>
      <c r="D23" s="4" t="s">
        <v>48</v>
      </c>
      <c r="E23" s="7" t="s">
        <v>2</v>
      </c>
      <c r="F23" s="30">
        <v>8</v>
      </c>
      <c r="G23" s="14">
        <v>0</v>
      </c>
      <c r="H23" s="46">
        <v>0</v>
      </c>
      <c r="I23" s="30">
        <v>3</v>
      </c>
      <c r="J23" s="56">
        <v>5</v>
      </c>
      <c r="K23" s="189">
        <v>0</v>
      </c>
      <c r="L23" s="190">
        <v>0</v>
      </c>
      <c r="M23" s="66">
        <v>0</v>
      </c>
      <c r="N23" s="67">
        <v>0</v>
      </c>
      <c r="O23" s="77">
        <v>0</v>
      </c>
      <c r="P23" s="67">
        <v>0</v>
      </c>
      <c r="Q23" s="189">
        <v>0</v>
      </c>
      <c r="R23" s="190">
        <v>0</v>
      </c>
      <c r="S23" s="66">
        <v>0</v>
      </c>
      <c r="T23" s="77">
        <v>0</v>
      </c>
      <c r="U23" s="180">
        <v>0</v>
      </c>
      <c r="V23" s="67">
        <v>0</v>
      </c>
      <c r="W23" s="189">
        <v>0</v>
      </c>
      <c r="X23" s="190">
        <v>0</v>
      </c>
    </row>
    <row r="24" spans="1:24" ht="15.75" customHeight="1">
      <c r="A24" s="26">
        <v>22</v>
      </c>
      <c r="B24" s="27" t="s">
        <v>92</v>
      </c>
      <c r="C24" s="177" t="s">
        <v>93</v>
      </c>
      <c r="D24" s="4" t="s">
        <v>31</v>
      </c>
      <c r="E24" s="7"/>
      <c r="F24" s="30">
        <v>8</v>
      </c>
      <c r="G24" s="14">
        <v>0</v>
      </c>
      <c r="H24" s="46">
        <v>0</v>
      </c>
      <c r="I24" s="30">
        <v>8</v>
      </c>
      <c r="J24" s="56">
        <v>0</v>
      </c>
      <c r="K24" s="189">
        <v>0</v>
      </c>
      <c r="L24" s="190">
        <v>0</v>
      </c>
      <c r="M24" s="66">
        <v>6</v>
      </c>
      <c r="N24" s="67">
        <v>0</v>
      </c>
      <c r="O24" s="77">
        <v>7</v>
      </c>
      <c r="P24" s="67">
        <v>0</v>
      </c>
      <c r="Q24" s="189">
        <v>0</v>
      </c>
      <c r="R24" s="190">
        <v>0</v>
      </c>
      <c r="S24" s="66">
        <v>6</v>
      </c>
      <c r="T24" s="77">
        <v>0</v>
      </c>
      <c r="U24" s="66">
        <v>7</v>
      </c>
      <c r="V24" s="67">
        <v>0</v>
      </c>
      <c r="W24" s="189">
        <v>2</v>
      </c>
      <c r="X24" s="190">
        <v>0</v>
      </c>
    </row>
    <row r="25" spans="1:24" ht="15.75" customHeight="1">
      <c r="A25" s="26">
        <v>23</v>
      </c>
      <c r="B25" s="27" t="s">
        <v>94</v>
      </c>
      <c r="C25" s="177" t="s">
        <v>95</v>
      </c>
      <c r="D25" s="4" t="s">
        <v>31</v>
      </c>
      <c r="E25" s="7"/>
      <c r="F25" s="30">
        <v>8</v>
      </c>
      <c r="G25" s="14">
        <v>0</v>
      </c>
      <c r="H25" s="46">
        <v>0</v>
      </c>
      <c r="I25" s="30">
        <v>8</v>
      </c>
      <c r="J25" s="56">
        <v>0</v>
      </c>
      <c r="K25" s="189">
        <v>0</v>
      </c>
      <c r="L25" s="190">
        <v>0</v>
      </c>
      <c r="M25" s="66">
        <v>6</v>
      </c>
      <c r="N25" s="67">
        <v>0</v>
      </c>
      <c r="O25" s="77">
        <v>7</v>
      </c>
      <c r="P25" s="67">
        <v>0</v>
      </c>
      <c r="Q25" s="189">
        <v>0</v>
      </c>
      <c r="R25" s="190">
        <v>0</v>
      </c>
      <c r="S25" s="66">
        <v>6</v>
      </c>
      <c r="T25" s="77">
        <v>0</v>
      </c>
      <c r="U25" s="66">
        <v>7</v>
      </c>
      <c r="V25" s="67">
        <v>0</v>
      </c>
      <c r="W25" s="189">
        <v>2</v>
      </c>
      <c r="X25" s="190">
        <v>0</v>
      </c>
    </row>
    <row r="26" spans="1:24" ht="15.75" customHeight="1">
      <c r="A26" s="26">
        <v>24</v>
      </c>
      <c r="B26" s="27" t="s">
        <v>96</v>
      </c>
      <c r="C26" s="177" t="s">
        <v>97</v>
      </c>
      <c r="D26" s="4" t="s">
        <v>31</v>
      </c>
      <c r="E26" s="7"/>
      <c r="F26" s="30">
        <v>8</v>
      </c>
      <c r="G26" s="14">
        <v>0</v>
      </c>
      <c r="H26" s="46">
        <v>0</v>
      </c>
      <c r="I26" s="30">
        <v>8</v>
      </c>
      <c r="J26" s="56">
        <v>0</v>
      </c>
      <c r="K26" s="189">
        <v>0</v>
      </c>
      <c r="L26" s="190">
        <v>0</v>
      </c>
      <c r="M26" s="66">
        <v>6</v>
      </c>
      <c r="N26" s="67">
        <v>0</v>
      </c>
      <c r="O26" s="77">
        <v>4</v>
      </c>
      <c r="P26" s="67">
        <v>3</v>
      </c>
      <c r="Q26" s="189">
        <v>0</v>
      </c>
      <c r="R26" s="190">
        <v>0</v>
      </c>
      <c r="S26" s="66">
        <v>3</v>
      </c>
      <c r="T26" s="77">
        <v>4</v>
      </c>
      <c r="U26" s="66">
        <v>7</v>
      </c>
      <c r="V26" s="67">
        <v>0</v>
      </c>
      <c r="W26" s="189">
        <v>2</v>
      </c>
      <c r="X26" s="190">
        <v>0</v>
      </c>
    </row>
    <row r="27" spans="1:24" ht="15.75" customHeight="1">
      <c r="A27" s="26">
        <v>25</v>
      </c>
      <c r="B27" s="27" t="s">
        <v>98</v>
      </c>
      <c r="C27" s="177" t="s">
        <v>99</v>
      </c>
      <c r="D27" s="4" t="s">
        <v>31</v>
      </c>
      <c r="E27" s="7"/>
      <c r="F27" s="30">
        <v>6</v>
      </c>
      <c r="G27" s="14">
        <v>0</v>
      </c>
      <c r="H27" s="46">
        <v>2</v>
      </c>
      <c r="I27" s="30">
        <v>6</v>
      </c>
      <c r="J27" s="56">
        <v>2</v>
      </c>
      <c r="K27" s="189">
        <v>0</v>
      </c>
      <c r="L27" s="190">
        <v>0</v>
      </c>
      <c r="M27" s="66">
        <v>6</v>
      </c>
      <c r="N27" s="67">
        <v>0</v>
      </c>
      <c r="O27" s="77">
        <v>5</v>
      </c>
      <c r="P27" s="67">
        <v>1</v>
      </c>
      <c r="Q27" s="189">
        <v>0</v>
      </c>
      <c r="R27" s="190">
        <v>0</v>
      </c>
      <c r="S27" s="66">
        <v>4</v>
      </c>
      <c r="T27" s="77">
        <v>1</v>
      </c>
      <c r="U27" s="66">
        <v>6</v>
      </c>
      <c r="V27" s="67">
        <v>0</v>
      </c>
      <c r="W27" s="189">
        <v>0</v>
      </c>
      <c r="X27" s="190">
        <v>0</v>
      </c>
    </row>
    <row r="28" spans="1:24" ht="15.75" customHeight="1">
      <c r="A28" s="26">
        <v>26</v>
      </c>
      <c r="B28" s="27" t="s">
        <v>100</v>
      </c>
      <c r="C28" s="177" t="s">
        <v>101</v>
      </c>
      <c r="D28" s="69" t="s">
        <v>48</v>
      </c>
      <c r="E28" s="68" t="s">
        <v>21</v>
      </c>
      <c r="F28" s="30">
        <v>7</v>
      </c>
      <c r="G28" s="14">
        <v>1</v>
      </c>
      <c r="H28" s="46">
        <v>0</v>
      </c>
      <c r="I28" s="30">
        <v>3</v>
      </c>
      <c r="J28" s="56">
        <v>5</v>
      </c>
      <c r="K28" s="189">
        <v>0</v>
      </c>
      <c r="L28" s="190">
        <v>0</v>
      </c>
      <c r="M28" s="66">
        <v>0</v>
      </c>
      <c r="N28" s="67">
        <v>6</v>
      </c>
      <c r="O28" s="77">
        <v>0</v>
      </c>
      <c r="P28" s="67">
        <v>0</v>
      </c>
      <c r="Q28" s="189">
        <v>0</v>
      </c>
      <c r="R28" s="190">
        <v>0</v>
      </c>
      <c r="S28" s="66">
        <v>0</v>
      </c>
      <c r="T28" s="77">
        <v>0</v>
      </c>
      <c r="U28" s="180">
        <v>0</v>
      </c>
      <c r="V28" s="67">
        <v>0</v>
      </c>
      <c r="W28" s="189">
        <v>0</v>
      </c>
      <c r="X28" s="190">
        <v>0</v>
      </c>
    </row>
    <row r="29" spans="1:24" ht="15.75" customHeight="1">
      <c r="A29" s="26">
        <v>27</v>
      </c>
      <c r="B29" s="27" t="s">
        <v>102</v>
      </c>
      <c r="C29" s="177" t="s">
        <v>103</v>
      </c>
      <c r="D29" s="4" t="s">
        <v>31</v>
      </c>
      <c r="E29" s="7"/>
      <c r="F29" s="30">
        <v>8</v>
      </c>
      <c r="G29" s="14">
        <v>0</v>
      </c>
      <c r="H29" s="46">
        <v>0</v>
      </c>
      <c r="I29" s="30">
        <v>8</v>
      </c>
      <c r="J29" s="56">
        <v>0</v>
      </c>
      <c r="K29" s="189">
        <v>0</v>
      </c>
      <c r="L29" s="190">
        <v>0</v>
      </c>
      <c r="M29" s="66">
        <v>6</v>
      </c>
      <c r="N29" s="67">
        <v>0</v>
      </c>
      <c r="O29" s="77">
        <v>7</v>
      </c>
      <c r="P29" s="67">
        <v>0</v>
      </c>
      <c r="Q29" s="189">
        <v>0</v>
      </c>
      <c r="R29" s="190">
        <v>0</v>
      </c>
      <c r="S29" s="66">
        <v>6</v>
      </c>
      <c r="T29" s="77">
        <v>0</v>
      </c>
      <c r="U29" s="66">
        <v>7</v>
      </c>
      <c r="V29" s="67">
        <v>0</v>
      </c>
      <c r="W29" s="189">
        <v>2</v>
      </c>
      <c r="X29" s="190">
        <v>0</v>
      </c>
    </row>
    <row r="30" spans="1:24" ht="15.75" customHeight="1">
      <c r="A30" s="26">
        <v>28</v>
      </c>
      <c r="B30" s="27" t="s">
        <v>104</v>
      </c>
      <c r="C30" s="177" t="s">
        <v>105</v>
      </c>
      <c r="D30" s="4" t="s">
        <v>31</v>
      </c>
      <c r="E30" s="7"/>
      <c r="F30" s="30">
        <v>8</v>
      </c>
      <c r="G30" s="14">
        <v>0</v>
      </c>
      <c r="H30" s="46">
        <v>0</v>
      </c>
      <c r="I30" s="30">
        <v>8</v>
      </c>
      <c r="J30" s="56">
        <v>0</v>
      </c>
      <c r="K30" s="189">
        <v>0</v>
      </c>
      <c r="L30" s="190">
        <v>0</v>
      </c>
      <c r="M30" s="66">
        <v>6</v>
      </c>
      <c r="N30" s="67">
        <v>0</v>
      </c>
      <c r="O30" s="77">
        <v>7</v>
      </c>
      <c r="P30" s="67">
        <v>0</v>
      </c>
      <c r="Q30" s="189">
        <v>0</v>
      </c>
      <c r="R30" s="190">
        <v>0</v>
      </c>
      <c r="S30" s="66">
        <v>6</v>
      </c>
      <c r="T30" s="77">
        <v>0</v>
      </c>
      <c r="U30" s="66">
        <v>7</v>
      </c>
      <c r="V30" s="67">
        <v>0</v>
      </c>
      <c r="W30" s="189">
        <v>2</v>
      </c>
      <c r="X30" s="190">
        <v>0</v>
      </c>
    </row>
    <row r="31" spans="1:24" ht="15.75" customHeight="1">
      <c r="A31" s="26">
        <v>29</v>
      </c>
      <c r="B31" s="27" t="s">
        <v>106</v>
      </c>
      <c r="C31" s="177" t="s">
        <v>107</v>
      </c>
      <c r="D31" s="4" t="s">
        <v>31</v>
      </c>
      <c r="E31" s="7"/>
      <c r="F31" s="30">
        <v>8</v>
      </c>
      <c r="G31" s="14">
        <v>0</v>
      </c>
      <c r="H31" s="46">
        <v>0</v>
      </c>
      <c r="I31" s="30">
        <v>8</v>
      </c>
      <c r="J31" s="56">
        <v>0</v>
      </c>
      <c r="K31" s="189">
        <v>0</v>
      </c>
      <c r="L31" s="190">
        <v>0</v>
      </c>
      <c r="M31" s="66">
        <v>6</v>
      </c>
      <c r="N31" s="67">
        <v>0</v>
      </c>
      <c r="O31" s="77">
        <v>7</v>
      </c>
      <c r="P31" s="67">
        <v>0</v>
      </c>
      <c r="Q31" s="189">
        <v>0</v>
      </c>
      <c r="R31" s="190">
        <v>0</v>
      </c>
      <c r="S31" s="66">
        <v>6</v>
      </c>
      <c r="T31" s="77">
        <v>0</v>
      </c>
      <c r="U31" s="66">
        <v>7</v>
      </c>
      <c r="V31" s="67">
        <v>0</v>
      </c>
      <c r="W31" s="189">
        <v>2</v>
      </c>
      <c r="X31" s="190">
        <v>0</v>
      </c>
    </row>
    <row r="32" spans="1:24" ht="15.75" customHeight="1">
      <c r="A32" s="26">
        <v>30</v>
      </c>
      <c r="B32" s="27" t="s">
        <v>108</v>
      </c>
      <c r="C32" s="177" t="s">
        <v>109</v>
      </c>
      <c r="D32" s="4" t="s">
        <v>31</v>
      </c>
      <c r="E32" s="7"/>
      <c r="F32" s="30">
        <v>7</v>
      </c>
      <c r="G32" s="14">
        <v>1</v>
      </c>
      <c r="H32" s="46">
        <v>0</v>
      </c>
      <c r="I32" s="30">
        <v>7</v>
      </c>
      <c r="J32" s="56">
        <v>1</v>
      </c>
      <c r="K32" s="189">
        <v>0</v>
      </c>
      <c r="L32" s="190">
        <v>0</v>
      </c>
      <c r="M32" s="66">
        <v>4</v>
      </c>
      <c r="N32" s="67">
        <v>3</v>
      </c>
      <c r="O32" s="77">
        <v>4</v>
      </c>
      <c r="P32" s="67">
        <v>1</v>
      </c>
      <c r="Q32" s="189">
        <v>0</v>
      </c>
      <c r="R32" s="190">
        <v>0</v>
      </c>
      <c r="S32" s="66">
        <v>3</v>
      </c>
      <c r="T32" s="77">
        <v>2</v>
      </c>
      <c r="U32" s="66">
        <v>3</v>
      </c>
      <c r="V32" s="67">
        <v>4</v>
      </c>
      <c r="W32" s="189">
        <v>0</v>
      </c>
      <c r="X32" s="190">
        <v>0</v>
      </c>
    </row>
    <row r="33" spans="1:24" ht="15.75" customHeight="1">
      <c r="A33" s="26">
        <v>31</v>
      </c>
      <c r="B33" s="27" t="s">
        <v>110</v>
      </c>
      <c r="C33" s="177" t="s">
        <v>111</v>
      </c>
      <c r="D33" s="4" t="s">
        <v>31</v>
      </c>
      <c r="E33" s="7"/>
      <c r="F33" s="30">
        <v>8</v>
      </c>
      <c r="G33" s="14">
        <v>0</v>
      </c>
      <c r="H33" s="46">
        <v>0</v>
      </c>
      <c r="I33" s="30">
        <v>8</v>
      </c>
      <c r="J33" s="56">
        <v>0</v>
      </c>
      <c r="K33" s="189">
        <v>0</v>
      </c>
      <c r="L33" s="190">
        <v>0</v>
      </c>
      <c r="M33" s="66">
        <v>6</v>
      </c>
      <c r="N33" s="67">
        <v>0</v>
      </c>
      <c r="O33" s="77">
        <v>3</v>
      </c>
      <c r="P33" s="67">
        <v>4</v>
      </c>
      <c r="Q33" s="189">
        <v>0</v>
      </c>
      <c r="R33" s="190">
        <v>0</v>
      </c>
      <c r="S33" s="66">
        <v>5</v>
      </c>
      <c r="T33" s="77">
        <v>0</v>
      </c>
      <c r="U33" s="66">
        <v>6</v>
      </c>
      <c r="V33" s="67">
        <v>1</v>
      </c>
      <c r="W33" s="189">
        <v>2</v>
      </c>
      <c r="X33" s="190">
        <v>0</v>
      </c>
    </row>
    <row r="34" spans="1:24" ht="15.75" customHeight="1">
      <c r="A34" s="26">
        <v>32</v>
      </c>
      <c r="B34" s="27" t="s">
        <v>112</v>
      </c>
      <c r="C34" s="45" t="s">
        <v>113</v>
      </c>
      <c r="D34" s="4" t="s">
        <v>48</v>
      </c>
      <c r="E34" s="68" t="s">
        <v>21</v>
      </c>
      <c r="F34" s="30">
        <v>8</v>
      </c>
      <c r="G34" s="14">
        <v>0</v>
      </c>
      <c r="H34" s="46">
        <v>0</v>
      </c>
      <c r="I34" s="30">
        <v>8</v>
      </c>
      <c r="J34" s="56">
        <v>0</v>
      </c>
      <c r="K34" s="189">
        <v>0</v>
      </c>
      <c r="L34" s="190">
        <v>0</v>
      </c>
      <c r="M34" s="66">
        <v>0</v>
      </c>
      <c r="N34" s="67">
        <v>6</v>
      </c>
      <c r="O34" s="77">
        <v>0</v>
      </c>
      <c r="P34" s="67">
        <v>0</v>
      </c>
      <c r="Q34" s="189">
        <v>0</v>
      </c>
      <c r="R34" s="190">
        <v>0</v>
      </c>
      <c r="S34" s="66">
        <v>0</v>
      </c>
      <c r="T34" s="77">
        <v>0</v>
      </c>
      <c r="U34" s="180">
        <v>0</v>
      </c>
      <c r="V34" s="67">
        <v>0</v>
      </c>
      <c r="W34" s="189">
        <v>0</v>
      </c>
      <c r="X34" s="190">
        <v>0</v>
      </c>
    </row>
    <row r="35" spans="1:24" ht="15.75" customHeight="1">
      <c r="A35" s="26">
        <v>33</v>
      </c>
      <c r="B35" s="27" t="s">
        <v>114</v>
      </c>
      <c r="C35" s="45" t="s">
        <v>115</v>
      </c>
      <c r="D35" s="4" t="s">
        <v>48</v>
      </c>
      <c r="E35" s="7" t="s">
        <v>1</v>
      </c>
      <c r="F35" s="31">
        <v>2</v>
      </c>
      <c r="G35" s="33">
        <v>4</v>
      </c>
      <c r="H35" s="32">
        <v>2</v>
      </c>
      <c r="I35" s="30">
        <v>0</v>
      </c>
      <c r="J35" s="56">
        <v>0</v>
      </c>
      <c r="K35" s="189">
        <v>0</v>
      </c>
      <c r="L35" s="190">
        <v>0</v>
      </c>
      <c r="M35" s="62">
        <v>0</v>
      </c>
      <c r="N35" s="63">
        <v>0</v>
      </c>
      <c r="O35" s="57">
        <v>0</v>
      </c>
      <c r="P35" s="63">
        <v>0</v>
      </c>
      <c r="Q35" s="189">
        <v>0</v>
      </c>
      <c r="R35" s="190">
        <v>0</v>
      </c>
      <c r="S35" s="62">
        <v>0</v>
      </c>
      <c r="T35" s="57">
        <v>0</v>
      </c>
      <c r="U35" s="178">
        <v>0</v>
      </c>
      <c r="V35" s="67">
        <v>0</v>
      </c>
      <c r="W35" s="189">
        <v>0</v>
      </c>
      <c r="X35" s="190">
        <v>0</v>
      </c>
    </row>
    <row r="36" spans="1:24" ht="15.75" customHeight="1" thickBot="1">
      <c r="A36" s="34">
        <v>34</v>
      </c>
      <c r="B36" s="35" t="s">
        <v>116</v>
      </c>
      <c r="C36" s="47" t="s">
        <v>117</v>
      </c>
      <c r="D36" s="10" t="s">
        <v>48</v>
      </c>
      <c r="E36" s="12" t="s">
        <v>1</v>
      </c>
      <c r="F36" s="40">
        <v>0</v>
      </c>
      <c r="G36" s="42">
        <v>5</v>
      </c>
      <c r="H36" s="41">
        <v>3</v>
      </c>
      <c r="I36" s="38">
        <v>0</v>
      </c>
      <c r="J36" s="39">
        <v>0</v>
      </c>
      <c r="K36" s="191">
        <v>0</v>
      </c>
      <c r="L36" s="192">
        <v>0</v>
      </c>
      <c r="M36" s="64">
        <v>0</v>
      </c>
      <c r="N36" s="65">
        <v>0</v>
      </c>
      <c r="O36" s="91">
        <v>0</v>
      </c>
      <c r="P36" s="65">
        <v>0</v>
      </c>
      <c r="Q36" s="191">
        <v>0</v>
      </c>
      <c r="R36" s="192">
        <v>0</v>
      </c>
      <c r="S36" s="64">
        <v>0</v>
      </c>
      <c r="T36" s="91">
        <v>0</v>
      </c>
      <c r="U36" s="182">
        <v>0</v>
      </c>
      <c r="V36" s="80">
        <v>0</v>
      </c>
      <c r="W36" s="191">
        <v>0</v>
      </c>
      <c r="X36" s="192">
        <v>0</v>
      </c>
    </row>
    <row r="37" spans="1:24" ht="15.75" customHeight="1">
      <c r="F37" s="14">
        <f t="shared" ref="F37:R37" si="0">SUM(F3:F36)</f>
        <v>228</v>
      </c>
      <c r="G37" s="14">
        <f t="shared" si="0"/>
        <v>28</v>
      </c>
      <c r="H37" s="14">
        <f t="shared" si="0"/>
        <v>16</v>
      </c>
      <c r="I37" s="14">
        <f t="shared" si="0"/>
        <v>214</v>
      </c>
      <c r="J37" s="14">
        <f t="shared" si="0"/>
        <v>18</v>
      </c>
      <c r="K37" s="14">
        <f>SUM(K3:K36)</f>
        <v>0</v>
      </c>
      <c r="L37" s="14">
        <f>SUM(L3:L36)</f>
        <v>0</v>
      </c>
      <c r="M37" s="14">
        <f t="shared" si="0"/>
        <v>149</v>
      </c>
      <c r="N37" s="14">
        <f t="shared" si="0"/>
        <v>22</v>
      </c>
      <c r="O37" s="14">
        <f t="shared" si="0"/>
        <v>128</v>
      </c>
      <c r="P37" s="14">
        <f t="shared" si="0"/>
        <v>42</v>
      </c>
      <c r="Q37" s="14">
        <f t="shared" si="0"/>
        <v>0</v>
      </c>
      <c r="R37" s="14">
        <f t="shared" si="0"/>
        <v>0</v>
      </c>
      <c r="S37" s="14">
        <f t="shared" ref="S37:X37" si="1">SUM(S3:S36)</f>
        <v>109</v>
      </c>
      <c r="T37" s="14">
        <f t="shared" si="1"/>
        <v>9</v>
      </c>
      <c r="U37" s="14">
        <f t="shared" si="1"/>
        <v>126</v>
      </c>
      <c r="V37" s="14">
        <f t="shared" si="1"/>
        <v>5</v>
      </c>
      <c r="W37" s="14">
        <f t="shared" si="1"/>
        <v>32</v>
      </c>
      <c r="X37" s="14">
        <f t="shared" si="1"/>
        <v>0</v>
      </c>
    </row>
    <row r="38" spans="1:24" ht="15.75" customHeight="1"/>
    <row r="39" spans="1:24" ht="15.75" customHeight="1"/>
    <row r="40" spans="1:24" ht="15.75" customHeight="1" thickBot="1">
      <c r="A40" s="503" t="s">
        <v>444</v>
      </c>
      <c r="B40" s="503"/>
      <c r="C40" s="503"/>
      <c r="D40" s="503"/>
      <c r="E40" s="503"/>
      <c r="F40" s="503"/>
      <c r="G40" s="503"/>
      <c r="H40" s="503"/>
      <c r="I40" s="503"/>
      <c r="J40" s="503"/>
      <c r="K40" s="503"/>
      <c r="L40" s="503"/>
      <c r="M40" s="503"/>
      <c r="N40" s="503"/>
      <c r="O40" s="503"/>
      <c r="P40" s="503"/>
    </row>
    <row r="41" spans="1:24" ht="15.75" customHeight="1" thickBot="1">
      <c r="F41" s="504" t="s">
        <v>1</v>
      </c>
      <c r="G41" s="505"/>
      <c r="H41" s="506"/>
      <c r="I41" s="504" t="s">
        <v>2</v>
      </c>
      <c r="J41" s="506"/>
      <c r="K41" s="519" t="s">
        <v>459</v>
      </c>
      <c r="L41" s="520"/>
      <c r="M41" s="525" t="s">
        <v>21</v>
      </c>
      <c r="N41" s="526"/>
      <c r="O41" s="524" t="s">
        <v>41</v>
      </c>
      <c r="P41" s="506"/>
      <c r="Q41" s="519" t="s">
        <v>458</v>
      </c>
      <c r="R41" s="520"/>
      <c r="S41" s="525" t="s">
        <v>427</v>
      </c>
      <c r="T41" s="526"/>
      <c r="U41" s="524" t="s">
        <v>428</v>
      </c>
      <c r="V41" s="506"/>
      <c r="W41" s="519" t="s">
        <v>456</v>
      </c>
      <c r="X41" s="520"/>
    </row>
    <row r="42" spans="1:24" ht="15.75" customHeight="1" thickBot="1">
      <c r="A42" s="293" t="s">
        <v>24</v>
      </c>
      <c r="B42" s="293" t="s">
        <v>25</v>
      </c>
      <c r="C42" s="296" t="s">
        <v>26</v>
      </c>
      <c r="D42" s="293" t="s">
        <v>27</v>
      </c>
      <c r="E42" s="293" t="s">
        <v>28</v>
      </c>
      <c r="F42" s="293" t="s">
        <v>10</v>
      </c>
      <c r="G42" s="294" t="s">
        <v>11</v>
      </c>
      <c r="H42" s="295" t="s">
        <v>49</v>
      </c>
      <c r="I42" s="295" t="s">
        <v>10</v>
      </c>
      <c r="J42" s="294" t="s">
        <v>11</v>
      </c>
      <c r="K42" s="297" t="s">
        <v>10</v>
      </c>
      <c r="L42" s="297" t="s">
        <v>11</v>
      </c>
      <c r="M42" s="294" t="s">
        <v>10</v>
      </c>
      <c r="N42" s="294" t="s">
        <v>11</v>
      </c>
      <c r="O42" s="294" t="s">
        <v>10</v>
      </c>
      <c r="P42" s="294" t="s">
        <v>11</v>
      </c>
      <c r="Q42" s="297" t="s">
        <v>10</v>
      </c>
      <c r="R42" s="297" t="s">
        <v>11</v>
      </c>
      <c r="S42" s="294" t="s">
        <v>10</v>
      </c>
      <c r="T42" s="294" t="s">
        <v>11</v>
      </c>
      <c r="U42" s="294" t="s">
        <v>10</v>
      </c>
      <c r="V42" s="294" t="s">
        <v>11</v>
      </c>
      <c r="W42" s="297" t="s">
        <v>10</v>
      </c>
      <c r="X42" s="297" t="s">
        <v>11</v>
      </c>
    </row>
    <row r="43" spans="1:24" ht="15.75" customHeight="1" thickBot="1">
      <c r="A43" s="115">
        <v>1</v>
      </c>
      <c r="B43" s="116" t="s">
        <v>253</v>
      </c>
      <c r="C43" s="117" t="s">
        <v>254</v>
      </c>
      <c r="D43" s="118" t="s">
        <v>31</v>
      </c>
      <c r="E43" s="119"/>
      <c r="F43" s="120">
        <v>4</v>
      </c>
      <c r="G43" s="121">
        <v>0</v>
      </c>
      <c r="H43" s="122">
        <v>0</v>
      </c>
      <c r="I43" s="120">
        <v>6</v>
      </c>
      <c r="J43" s="121">
        <v>0</v>
      </c>
      <c r="K43" s="164">
        <v>0</v>
      </c>
      <c r="L43" s="165">
        <v>0</v>
      </c>
      <c r="M43" s="123">
        <v>2</v>
      </c>
      <c r="N43" s="124">
        <v>0</v>
      </c>
      <c r="O43" s="125">
        <v>6</v>
      </c>
      <c r="P43" s="124">
        <v>0</v>
      </c>
      <c r="Q43" s="199">
        <v>1</v>
      </c>
      <c r="R43" s="200">
        <v>0</v>
      </c>
      <c r="S43" s="123">
        <v>7</v>
      </c>
      <c r="T43" s="124">
        <v>0</v>
      </c>
      <c r="U43" s="125">
        <v>6</v>
      </c>
      <c r="V43" s="124">
        <v>1</v>
      </c>
      <c r="W43" s="199">
        <v>0</v>
      </c>
      <c r="X43" s="200">
        <v>0</v>
      </c>
    </row>
    <row r="44" spans="1:24" ht="15.75" customHeight="1">
      <c r="F44" s="14">
        <f>SUM(F43)</f>
        <v>4</v>
      </c>
      <c r="G44" s="14">
        <f t="shared" ref="G44:R44" si="2">SUM(G43)</f>
        <v>0</v>
      </c>
      <c r="H44" s="14">
        <f t="shared" si="2"/>
        <v>0</v>
      </c>
      <c r="I44" s="14">
        <f t="shared" si="2"/>
        <v>6</v>
      </c>
      <c r="J44" s="14">
        <f t="shared" si="2"/>
        <v>0</v>
      </c>
      <c r="K44" s="14">
        <f t="shared" si="2"/>
        <v>0</v>
      </c>
      <c r="L44" s="14">
        <f t="shared" si="2"/>
        <v>0</v>
      </c>
      <c r="M44" s="14">
        <f t="shared" si="2"/>
        <v>2</v>
      </c>
      <c r="N44" s="14">
        <f t="shared" si="2"/>
        <v>0</v>
      </c>
      <c r="O44" s="14">
        <f t="shared" si="2"/>
        <v>6</v>
      </c>
      <c r="P44" s="14">
        <f t="shared" si="2"/>
        <v>0</v>
      </c>
      <c r="Q44" s="14">
        <f t="shared" si="2"/>
        <v>1</v>
      </c>
      <c r="R44" s="14">
        <f t="shared" si="2"/>
        <v>0</v>
      </c>
      <c r="S44" s="14">
        <f t="shared" ref="S44:W44" si="3">SUM(S43)</f>
        <v>7</v>
      </c>
      <c r="T44" s="14">
        <f t="shared" si="3"/>
        <v>0</v>
      </c>
      <c r="U44" s="14">
        <f t="shared" si="3"/>
        <v>6</v>
      </c>
      <c r="V44" s="14">
        <f t="shared" si="3"/>
        <v>1</v>
      </c>
      <c r="W44" s="14">
        <f t="shared" si="3"/>
        <v>0</v>
      </c>
      <c r="X44" s="14">
        <v>0</v>
      </c>
    </row>
    <row r="45" spans="1:24" ht="15.75" customHeight="1"/>
    <row r="46" spans="1:24" ht="15.75" customHeight="1"/>
    <row r="47" spans="1:24" ht="15.75" customHeight="1"/>
    <row r="48" spans="1:2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2:X37"/>
  <mergeCells count="19">
    <mergeCell ref="F1:H1"/>
    <mergeCell ref="I1:J1"/>
    <mergeCell ref="M1:N1"/>
    <mergeCell ref="O1:P1"/>
    <mergeCell ref="U41:V41"/>
    <mergeCell ref="S41:T41"/>
    <mergeCell ref="K1:L1"/>
    <mergeCell ref="K41:L41"/>
    <mergeCell ref="F41:H41"/>
    <mergeCell ref="I41:J41"/>
    <mergeCell ref="M41:N41"/>
    <mergeCell ref="O41:P41"/>
    <mergeCell ref="A40:P40"/>
    <mergeCell ref="Q1:R1"/>
    <mergeCell ref="W1:X1"/>
    <mergeCell ref="Q41:R41"/>
    <mergeCell ref="W41:X41"/>
    <mergeCell ref="U1:V1"/>
    <mergeCell ref="S1:T1"/>
  </mergeCells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X1000"/>
  <sheetViews>
    <sheetView zoomScale="90" zoomScaleNormal="90" workbookViewId="0"/>
  </sheetViews>
  <sheetFormatPr baseColWidth="10" defaultColWidth="12.625" defaultRowHeight="15" customHeight="1"/>
  <cols>
    <col min="1" max="1" width="4.375" customWidth="1"/>
    <col min="2" max="2" width="11" customWidth="1"/>
    <col min="3" max="3" width="24.875" customWidth="1"/>
    <col min="4" max="4" width="9.375" customWidth="1"/>
    <col min="5" max="5" width="13.5" customWidth="1"/>
    <col min="6" max="8" width="6.875" customWidth="1"/>
    <col min="9" max="22" width="6.25" customWidth="1"/>
    <col min="23" max="24" width="7" customWidth="1"/>
    <col min="25" max="26" width="9.375" customWidth="1"/>
  </cols>
  <sheetData>
    <row r="1" spans="1:24" ht="15.75" thickBot="1">
      <c r="F1" s="482" t="s">
        <v>1</v>
      </c>
      <c r="G1" s="501"/>
      <c r="H1" s="483"/>
      <c r="I1" s="482" t="s">
        <v>2</v>
      </c>
      <c r="J1" s="483"/>
      <c r="K1" s="491" t="s">
        <v>459</v>
      </c>
      <c r="L1" s="492"/>
      <c r="M1" s="521" t="s">
        <v>21</v>
      </c>
      <c r="N1" s="522"/>
      <c r="O1" s="523" t="s">
        <v>41</v>
      </c>
      <c r="P1" s="483"/>
      <c r="Q1" s="491" t="s">
        <v>458</v>
      </c>
      <c r="R1" s="492"/>
      <c r="S1" s="484" t="s">
        <v>427</v>
      </c>
      <c r="T1" s="485"/>
      <c r="U1" s="489" t="s">
        <v>428</v>
      </c>
      <c r="V1" s="490"/>
      <c r="W1" s="491" t="s">
        <v>456</v>
      </c>
      <c r="X1" s="492"/>
    </row>
    <row r="2" spans="1:24" ht="18" customHeight="1" thickBot="1">
      <c r="A2" s="272" t="s">
        <v>24</v>
      </c>
      <c r="B2" s="272" t="s">
        <v>25</v>
      </c>
      <c r="C2" s="273" t="s">
        <v>26</v>
      </c>
      <c r="D2" s="272" t="s">
        <v>27</v>
      </c>
      <c r="E2" s="272" t="s">
        <v>28</v>
      </c>
      <c r="F2" s="272" t="s">
        <v>10</v>
      </c>
      <c r="G2" s="273" t="s">
        <v>11</v>
      </c>
      <c r="H2" s="272" t="s">
        <v>49</v>
      </c>
      <c r="I2" s="272" t="s">
        <v>10</v>
      </c>
      <c r="J2" s="273" t="s">
        <v>11</v>
      </c>
      <c r="K2" s="261" t="s">
        <v>10</v>
      </c>
      <c r="L2" s="223" t="s">
        <v>11</v>
      </c>
      <c r="M2" s="233" t="s">
        <v>10</v>
      </c>
      <c r="N2" s="233" t="s">
        <v>11</v>
      </c>
      <c r="O2" s="233" t="s">
        <v>10</v>
      </c>
      <c r="P2" s="233" t="s">
        <v>11</v>
      </c>
      <c r="Q2" s="261" t="s">
        <v>10</v>
      </c>
      <c r="R2" s="223" t="s">
        <v>11</v>
      </c>
      <c r="S2" s="236" t="s">
        <v>10</v>
      </c>
      <c r="T2" s="236" t="s">
        <v>11</v>
      </c>
      <c r="U2" s="236" t="s">
        <v>10</v>
      </c>
      <c r="V2" s="232" t="s">
        <v>11</v>
      </c>
      <c r="W2" s="223" t="s">
        <v>10</v>
      </c>
      <c r="X2" s="224" t="s">
        <v>11</v>
      </c>
    </row>
    <row r="3" spans="1:24">
      <c r="A3" s="43">
        <v>1</v>
      </c>
      <c r="B3" s="44" t="s">
        <v>118</v>
      </c>
      <c r="C3" s="220" t="s">
        <v>119</v>
      </c>
      <c r="D3" s="48" t="s">
        <v>48</v>
      </c>
      <c r="E3" s="49" t="s">
        <v>1</v>
      </c>
      <c r="F3" s="50">
        <v>1</v>
      </c>
      <c r="G3" s="51">
        <v>4</v>
      </c>
      <c r="H3" s="49">
        <v>3</v>
      </c>
      <c r="I3" s="52">
        <v>0</v>
      </c>
      <c r="J3" s="58">
        <v>0</v>
      </c>
      <c r="K3" s="201">
        <v>0</v>
      </c>
      <c r="L3" s="205">
        <v>0</v>
      </c>
      <c r="M3" s="81">
        <v>0</v>
      </c>
      <c r="N3" s="82">
        <v>0</v>
      </c>
      <c r="O3" s="87">
        <v>0</v>
      </c>
      <c r="P3" s="104">
        <v>0</v>
      </c>
      <c r="Q3" s="201">
        <v>0</v>
      </c>
      <c r="R3" s="205">
        <v>0</v>
      </c>
      <c r="S3" s="201">
        <v>0</v>
      </c>
      <c r="T3" s="211">
        <v>0</v>
      </c>
      <c r="U3" s="212">
        <v>0</v>
      </c>
      <c r="V3" s="205">
        <v>0</v>
      </c>
      <c r="W3" s="201">
        <v>0</v>
      </c>
      <c r="X3" s="211">
        <v>0</v>
      </c>
    </row>
    <row r="4" spans="1:24">
      <c r="A4" s="26">
        <v>2</v>
      </c>
      <c r="B4" s="27" t="s">
        <v>120</v>
      </c>
      <c r="C4" s="221" t="s">
        <v>121</v>
      </c>
      <c r="D4" s="28" t="s">
        <v>31</v>
      </c>
      <c r="E4" s="29"/>
      <c r="F4" s="53">
        <v>0</v>
      </c>
      <c r="G4" s="28">
        <v>5</v>
      </c>
      <c r="H4" s="29">
        <v>3</v>
      </c>
      <c r="I4" s="53">
        <v>5</v>
      </c>
      <c r="J4" s="55">
        <v>2</v>
      </c>
      <c r="K4" s="202">
        <v>0</v>
      </c>
      <c r="L4" s="206">
        <v>0</v>
      </c>
      <c r="M4" s="83">
        <v>1</v>
      </c>
      <c r="N4" s="84">
        <v>6</v>
      </c>
      <c r="O4" s="88">
        <v>3</v>
      </c>
      <c r="P4" s="105">
        <v>1</v>
      </c>
      <c r="Q4" s="202">
        <v>0</v>
      </c>
      <c r="R4" s="206">
        <v>0</v>
      </c>
      <c r="S4" s="202">
        <v>4</v>
      </c>
      <c r="T4" s="213">
        <v>0</v>
      </c>
      <c r="U4" s="214">
        <v>5</v>
      </c>
      <c r="V4" s="206">
        <v>0</v>
      </c>
      <c r="W4" s="202">
        <v>0</v>
      </c>
      <c r="X4" s="213">
        <v>0</v>
      </c>
    </row>
    <row r="5" spans="1:24">
      <c r="A5" s="26">
        <v>3</v>
      </c>
      <c r="B5" s="27" t="s">
        <v>122</v>
      </c>
      <c r="C5" s="221" t="s">
        <v>123</v>
      </c>
      <c r="D5" s="28" t="s">
        <v>31</v>
      </c>
      <c r="E5" s="29"/>
      <c r="F5" s="53">
        <v>8</v>
      </c>
      <c r="G5" s="28">
        <v>0</v>
      </c>
      <c r="H5" s="29">
        <v>0</v>
      </c>
      <c r="I5" s="53">
        <v>7</v>
      </c>
      <c r="J5" s="55">
        <v>1</v>
      </c>
      <c r="K5" s="202">
        <v>0</v>
      </c>
      <c r="L5" s="206">
        <v>0</v>
      </c>
      <c r="M5" s="83">
        <v>6</v>
      </c>
      <c r="N5" s="84">
        <v>0</v>
      </c>
      <c r="O5" s="88">
        <v>6</v>
      </c>
      <c r="P5" s="105">
        <v>0</v>
      </c>
      <c r="Q5" s="202">
        <v>0</v>
      </c>
      <c r="R5" s="206">
        <v>0</v>
      </c>
      <c r="S5" s="202">
        <v>4</v>
      </c>
      <c r="T5" s="213">
        <v>2</v>
      </c>
      <c r="U5" s="214">
        <v>6</v>
      </c>
      <c r="V5" s="206">
        <v>0</v>
      </c>
      <c r="W5" s="202">
        <v>1</v>
      </c>
      <c r="X5" s="213">
        <v>0</v>
      </c>
    </row>
    <row r="6" spans="1:24">
      <c r="A6" s="26">
        <v>4</v>
      </c>
      <c r="B6" s="27" t="s">
        <v>124</v>
      </c>
      <c r="C6" s="221" t="s">
        <v>125</v>
      </c>
      <c r="D6" s="28" t="s">
        <v>31</v>
      </c>
      <c r="E6" s="29"/>
      <c r="F6" s="53">
        <v>8</v>
      </c>
      <c r="G6" s="28">
        <v>0</v>
      </c>
      <c r="H6" s="29">
        <v>0</v>
      </c>
      <c r="I6" s="53">
        <v>8</v>
      </c>
      <c r="J6" s="55">
        <v>0</v>
      </c>
      <c r="K6" s="202">
        <v>0</v>
      </c>
      <c r="L6" s="206">
        <v>0</v>
      </c>
      <c r="M6" s="83">
        <v>6</v>
      </c>
      <c r="N6" s="84">
        <v>0</v>
      </c>
      <c r="O6" s="88">
        <v>7</v>
      </c>
      <c r="P6" s="105">
        <v>0</v>
      </c>
      <c r="Q6" s="202">
        <v>0</v>
      </c>
      <c r="R6" s="206">
        <v>0</v>
      </c>
      <c r="S6" s="202">
        <v>6</v>
      </c>
      <c r="T6" s="213">
        <v>0</v>
      </c>
      <c r="U6" s="214">
        <v>7</v>
      </c>
      <c r="V6" s="206">
        <v>0</v>
      </c>
      <c r="W6" s="202">
        <v>2</v>
      </c>
      <c r="X6" s="213">
        <v>0</v>
      </c>
    </row>
    <row r="7" spans="1:24">
      <c r="A7" s="26">
        <v>5</v>
      </c>
      <c r="B7" s="27" t="s">
        <v>126</v>
      </c>
      <c r="C7" s="221" t="s">
        <v>127</v>
      </c>
      <c r="D7" s="28" t="s">
        <v>48</v>
      </c>
      <c r="E7" s="7" t="s">
        <v>427</v>
      </c>
      <c r="F7" s="53">
        <v>8</v>
      </c>
      <c r="G7" s="28">
        <v>0</v>
      </c>
      <c r="H7" s="29">
        <v>0</v>
      </c>
      <c r="I7" s="53">
        <v>1</v>
      </c>
      <c r="J7" s="55">
        <v>7</v>
      </c>
      <c r="K7" s="202">
        <v>0</v>
      </c>
      <c r="L7" s="206">
        <v>0</v>
      </c>
      <c r="M7" s="83">
        <v>0</v>
      </c>
      <c r="N7" s="84">
        <v>0</v>
      </c>
      <c r="O7" s="88">
        <v>0</v>
      </c>
      <c r="P7" s="105">
        <v>0</v>
      </c>
      <c r="Q7" s="202">
        <v>0</v>
      </c>
      <c r="R7" s="206">
        <v>0</v>
      </c>
      <c r="S7" s="202">
        <v>0</v>
      </c>
      <c r="T7" s="213">
        <v>0</v>
      </c>
      <c r="U7" s="214">
        <v>0</v>
      </c>
      <c r="V7" s="206">
        <v>0</v>
      </c>
      <c r="W7" s="202">
        <v>0</v>
      </c>
      <c r="X7" s="213">
        <v>0</v>
      </c>
    </row>
    <row r="8" spans="1:24">
      <c r="A8" s="26">
        <v>6</v>
      </c>
      <c r="B8" s="27" t="s">
        <v>128</v>
      </c>
      <c r="C8" s="221" t="s">
        <v>129</v>
      </c>
      <c r="D8" s="28" t="s">
        <v>31</v>
      </c>
      <c r="E8" s="29"/>
      <c r="F8" s="53">
        <v>8</v>
      </c>
      <c r="G8" s="28">
        <v>0</v>
      </c>
      <c r="H8" s="29">
        <v>0</v>
      </c>
      <c r="I8" s="53">
        <v>7</v>
      </c>
      <c r="J8" s="55">
        <v>1</v>
      </c>
      <c r="K8" s="202">
        <v>0</v>
      </c>
      <c r="L8" s="206">
        <v>0</v>
      </c>
      <c r="M8" s="83">
        <v>6</v>
      </c>
      <c r="N8" s="84">
        <v>0</v>
      </c>
      <c r="O8" s="88">
        <v>5</v>
      </c>
      <c r="P8" s="105">
        <v>1</v>
      </c>
      <c r="Q8" s="202">
        <v>0</v>
      </c>
      <c r="R8" s="206">
        <v>0</v>
      </c>
      <c r="S8" s="202">
        <v>1</v>
      </c>
      <c r="T8" s="213">
        <v>4</v>
      </c>
      <c r="U8" s="214">
        <v>3</v>
      </c>
      <c r="V8" s="206">
        <v>2</v>
      </c>
      <c r="W8" s="202">
        <v>1</v>
      </c>
      <c r="X8" s="213">
        <v>0</v>
      </c>
    </row>
    <row r="9" spans="1:24">
      <c r="A9" s="26">
        <v>7</v>
      </c>
      <c r="B9" s="27" t="s">
        <v>130</v>
      </c>
      <c r="C9" s="221" t="s">
        <v>131</v>
      </c>
      <c r="D9" s="28" t="s">
        <v>48</v>
      </c>
      <c r="E9" s="7" t="s">
        <v>1</v>
      </c>
      <c r="F9" s="6">
        <v>8</v>
      </c>
      <c r="G9" s="4">
        <v>0</v>
      </c>
      <c r="H9" s="29">
        <v>0</v>
      </c>
      <c r="I9" s="6">
        <v>0</v>
      </c>
      <c r="J9" s="5">
        <v>0</v>
      </c>
      <c r="K9" s="202">
        <v>0</v>
      </c>
      <c r="L9" s="206">
        <v>0</v>
      </c>
      <c r="M9" s="83">
        <v>0</v>
      </c>
      <c r="N9" s="84">
        <v>0</v>
      </c>
      <c r="O9" s="88">
        <v>0</v>
      </c>
      <c r="P9" s="105">
        <v>0</v>
      </c>
      <c r="Q9" s="202">
        <v>0</v>
      </c>
      <c r="R9" s="206">
        <v>0</v>
      </c>
      <c r="S9" s="202">
        <v>0</v>
      </c>
      <c r="T9" s="213">
        <v>0</v>
      </c>
      <c r="U9" s="214">
        <v>0</v>
      </c>
      <c r="V9" s="206">
        <v>0</v>
      </c>
      <c r="W9" s="202">
        <v>0</v>
      </c>
      <c r="X9" s="213">
        <v>0</v>
      </c>
    </row>
    <row r="10" spans="1:24">
      <c r="A10" s="26">
        <v>8</v>
      </c>
      <c r="B10" s="27" t="s">
        <v>132</v>
      </c>
      <c r="C10" s="221" t="s">
        <v>133</v>
      </c>
      <c r="D10" s="28" t="s">
        <v>31</v>
      </c>
      <c r="E10" s="29"/>
      <c r="F10" s="53">
        <v>8</v>
      </c>
      <c r="G10" s="28">
        <v>0</v>
      </c>
      <c r="H10" s="29">
        <v>0</v>
      </c>
      <c r="I10" s="53">
        <v>7</v>
      </c>
      <c r="J10" s="55">
        <v>1</v>
      </c>
      <c r="K10" s="202">
        <v>0</v>
      </c>
      <c r="L10" s="206">
        <v>0</v>
      </c>
      <c r="M10" s="83">
        <v>6</v>
      </c>
      <c r="N10" s="84">
        <v>0</v>
      </c>
      <c r="O10" s="88">
        <v>6</v>
      </c>
      <c r="P10" s="105">
        <v>0</v>
      </c>
      <c r="Q10" s="202">
        <v>0</v>
      </c>
      <c r="R10" s="206">
        <v>0</v>
      </c>
      <c r="S10" s="202">
        <v>3</v>
      </c>
      <c r="T10" s="213">
        <v>2</v>
      </c>
      <c r="U10" s="214">
        <v>6</v>
      </c>
      <c r="V10" s="206">
        <v>0</v>
      </c>
      <c r="W10" s="202">
        <v>2</v>
      </c>
      <c r="X10" s="213">
        <v>0</v>
      </c>
    </row>
    <row r="11" spans="1:24">
      <c r="A11" s="26">
        <v>9</v>
      </c>
      <c r="B11" s="27" t="s">
        <v>134</v>
      </c>
      <c r="C11" s="221" t="s">
        <v>135</v>
      </c>
      <c r="D11" s="28" t="s">
        <v>31</v>
      </c>
      <c r="E11" s="29"/>
      <c r="F11" s="53">
        <v>8</v>
      </c>
      <c r="G11" s="28">
        <v>0</v>
      </c>
      <c r="H11" s="29">
        <v>0</v>
      </c>
      <c r="I11" s="53">
        <v>7</v>
      </c>
      <c r="J11" s="55">
        <v>1</v>
      </c>
      <c r="K11" s="202">
        <v>0</v>
      </c>
      <c r="L11" s="206">
        <v>0</v>
      </c>
      <c r="M11" s="83">
        <v>4</v>
      </c>
      <c r="N11" s="84">
        <v>2</v>
      </c>
      <c r="O11" s="88">
        <v>1</v>
      </c>
      <c r="P11" s="105">
        <v>2</v>
      </c>
      <c r="Q11" s="202">
        <v>0</v>
      </c>
      <c r="R11" s="206">
        <v>0</v>
      </c>
      <c r="S11" s="202">
        <v>3</v>
      </c>
      <c r="T11" s="213">
        <v>1</v>
      </c>
      <c r="U11" s="214">
        <v>1</v>
      </c>
      <c r="V11" s="206">
        <v>4</v>
      </c>
      <c r="W11" s="202">
        <v>1</v>
      </c>
      <c r="X11" s="213">
        <v>0</v>
      </c>
    </row>
    <row r="12" spans="1:24">
      <c r="A12" s="26">
        <v>10</v>
      </c>
      <c r="B12" s="27" t="s">
        <v>136</v>
      </c>
      <c r="C12" s="221" t="s">
        <v>137</v>
      </c>
      <c r="D12" s="28" t="s">
        <v>31</v>
      </c>
      <c r="E12" s="29"/>
      <c r="F12" s="53">
        <v>8</v>
      </c>
      <c r="G12" s="28">
        <v>0</v>
      </c>
      <c r="H12" s="29">
        <v>0</v>
      </c>
      <c r="I12" s="53">
        <v>8</v>
      </c>
      <c r="J12" s="55">
        <v>0</v>
      </c>
      <c r="K12" s="202">
        <v>0</v>
      </c>
      <c r="L12" s="206">
        <v>0</v>
      </c>
      <c r="M12" s="83">
        <v>6</v>
      </c>
      <c r="N12" s="84">
        <v>0</v>
      </c>
      <c r="O12" s="88">
        <v>6</v>
      </c>
      <c r="P12" s="105">
        <v>1</v>
      </c>
      <c r="Q12" s="202">
        <v>0</v>
      </c>
      <c r="R12" s="206">
        <v>0</v>
      </c>
      <c r="S12" s="202">
        <v>2</v>
      </c>
      <c r="T12" s="213">
        <v>3</v>
      </c>
      <c r="U12" s="214">
        <v>3</v>
      </c>
      <c r="V12" s="206">
        <v>3</v>
      </c>
      <c r="W12" s="202">
        <v>0</v>
      </c>
      <c r="X12" s="213">
        <v>0</v>
      </c>
    </row>
    <row r="13" spans="1:24">
      <c r="A13" s="26">
        <v>11</v>
      </c>
      <c r="B13" s="27" t="s">
        <v>138</v>
      </c>
      <c r="C13" s="221" t="s">
        <v>139</v>
      </c>
      <c r="D13" s="28" t="s">
        <v>48</v>
      </c>
      <c r="E13" s="29" t="s">
        <v>457</v>
      </c>
      <c r="F13" s="53">
        <v>6</v>
      </c>
      <c r="G13" s="28">
        <v>1</v>
      </c>
      <c r="H13" s="29">
        <v>1</v>
      </c>
      <c r="I13" s="53">
        <v>1</v>
      </c>
      <c r="J13" s="55">
        <v>7</v>
      </c>
      <c r="K13" s="202">
        <v>0</v>
      </c>
      <c r="L13" s="206">
        <v>0</v>
      </c>
      <c r="M13" s="83">
        <v>0</v>
      </c>
      <c r="N13" s="84">
        <v>4</v>
      </c>
      <c r="O13" s="88">
        <v>0</v>
      </c>
      <c r="P13" s="105">
        <v>1</v>
      </c>
      <c r="Q13" s="202">
        <v>0</v>
      </c>
      <c r="R13" s="206">
        <v>0</v>
      </c>
      <c r="S13" s="202">
        <v>1</v>
      </c>
      <c r="T13" s="213">
        <v>3</v>
      </c>
      <c r="U13" s="214">
        <v>0</v>
      </c>
      <c r="V13" s="206">
        <v>1</v>
      </c>
      <c r="W13" s="202">
        <v>0</v>
      </c>
      <c r="X13" s="213">
        <v>0</v>
      </c>
    </row>
    <row r="14" spans="1:24">
      <c r="A14" s="26">
        <v>12</v>
      </c>
      <c r="B14" s="27" t="s">
        <v>140</v>
      </c>
      <c r="C14" s="221" t="s">
        <v>141</v>
      </c>
      <c r="D14" s="28" t="s">
        <v>31</v>
      </c>
      <c r="E14" s="29"/>
      <c r="F14" s="53">
        <v>8</v>
      </c>
      <c r="G14" s="28">
        <v>0</v>
      </c>
      <c r="H14" s="29">
        <v>0</v>
      </c>
      <c r="I14" s="53">
        <v>8</v>
      </c>
      <c r="J14" s="55">
        <v>0</v>
      </c>
      <c r="K14" s="202">
        <v>0</v>
      </c>
      <c r="L14" s="206">
        <v>0</v>
      </c>
      <c r="M14" s="83">
        <v>6</v>
      </c>
      <c r="N14" s="84">
        <v>0</v>
      </c>
      <c r="O14" s="88">
        <v>7</v>
      </c>
      <c r="P14" s="105">
        <v>0</v>
      </c>
      <c r="Q14" s="202">
        <v>0</v>
      </c>
      <c r="R14" s="206">
        <v>0</v>
      </c>
      <c r="S14" s="202">
        <v>6</v>
      </c>
      <c r="T14" s="213">
        <v>0</v>
      </c>
      <c r="U14" s="214">
        <v>7</v>
      </c>
      <c r="V14" s="206">
        <v>0</v>
      </c>
      <c r="W14" s="202">
        <v>2</v>
      </c>
      <c r="X14" s="213">
        <v>0</v>
      </c>
    </row>
    <row r="15" spans="1:24">
      <c r="A15" s="26">
        <v>13</v>
      </c>
      <c r="B15" s="27" t="s">
        <v>142</v>
      </c>
      <c r="C15" s="221" t="s">
        <v>143</v>
      </c>
      <c r="D15" s="28" t="s">
        <v>48</v>
      </c>
      <c r="E15" s="7" t="s">
        <v>1</v>
      </c>
      <c r="F15" s="6">
        <v>5</v>
      </c>
      <c r="G15" s="4">
        <v>0</v>
      </c>
      <c r="H15" s="29">
        <v>3</v>
      </c>
      <c r="I15" s="6">
        <v>0</v>
      </c>
      <c r="J15" s="5">
        <v>0</v>
      </c>
      <c r="K15" s="202">
        <v>0</v>
      </c>
      <c r="L15" s="206">
        <v>0</v>
      </c>
      <c r="M15" s="83">
        <v>0</v>
      </c>
      <c r="N15" s="84">
        <v>0</v>
      </c>
      <c r="O15" s="88">
        <v>0</v>
      </c>
      <c r="P15" s="105">
        <v>0</v>
      </c>
      <c r="Q15" s="202">
        <v>0</v>
      </c>
      <c r="R15" s="206">
        <v>0</v>
      </c>
      <c r="S15" s="202">
        <v>0</v>
      </c>
      <c r="T15" s="213">
        <v>0</v>
      </c>
      <c r="U15" s="214">
        <v>0</v>
      </c>
      <c r="V15" s="206">
        <v>0</v>
      </c>
      <c r="W15" s="202">
        <v>0</v>
      </c>
      <c r="X15" s="213">
        <v>0</v>
      </c>
    </row>
    <row r="16" spans="1:24">
      <c r="A16" s="26">
        <v>14</v>
      </c>
      <c r="B16" s="27" t="s">
        <v>144</v>
      </c>
      <c r="C16" s="221" t="s">
        <v>145</v>
      </c>
      <c r="D16" s="28" t="s">
        <v>31</v>
      </c>
      <c r="E16" s="29"/>
      <c r="F16" s="53">
        <v>5</v>
      </c>
      <c r="G16" s="28">
        <v>2</v>
      </c>
      <c r="H16" s="29">
        <v>1</v>
      </c>
      <c r="I16" s="53">
        <v>7</v>
      </c>
      <c r="J16" s="55">
        <v>0</v>
      </c>
      <c r="K16" s="202">
        <v>0</v>
      </c>
      <c r="L16" s="206">
        <v>0</v>
      </c>
      <c r="M16" s="83">
        <v>3</v>
      </c>
      <c r="N16" s="84">
        <v>4</v>
      </c>
      <c r="O16" s="88">
        <v>0</v>
      </c>
      <c r="P16" s="105">
        <v>5</v>
      </c>
      <c r="Q16" s="202">
        <v>0</v>
      </c>
      <c r="R16" s="206">
        <v>0</v>
      </c>
      <c r="S16" s="202">
        <v>2</v>
      </c>
      <c r="T16" s="213">
        <v>1</v>
      </c>
      <c r="U16" s="214">
        <v>3</v>
      </c>
      <c r="V16" s="206">
        <v>2</v>
      </c>
      <c r="W16" s="202">
        <v>0</v>
      </c>
      <c r="X16" s="213">
        <v>0</v>
      </c>
    </row>
    <row r="17" spans="1:24">
      <c r="A17" s="26">
        <v>15</v>
      </c>
      <c r="B17" s="27" t="s">
        <v>146</v>
      </c>
      <c r="C17" s="221" t="s">
        <v>147</v>
      </c>
      <c r="D17" s="28" t="s">
        <v>48</v>
      </c>
      <c r="E17" s="29" t="s">
        <v>457</v>
      </c>
      <c r="F17" s="53">
        <v>8</v>
      </c>
      <c r="G17" s="28">
        <v>0</v>
      </c>
      <c r="H17" s="29">
        <v>0</v>
      </c>
      <c r="I17" s="53">
        <v>8</v>
      </c>
      <c r="J17" s="55">
        <v>0</v>
      </c>
      <c r="K17" s="202">
        <v>0</v>
      </c>
      <c r="L17" s="206">
        <v>0</v>
      </c>
      <c r="M17" s="83">
        <v>0</v>
      </c>
      <c r="N17" s="84">
        <v>6</v>
      </c>
      <c r="O17" s="88">
        <v>0</v>
      </c>
      <c r="P17" s="105">
        <v>0</v>
      </c>
      <c r="Q17" s="202">
        <v>0</v>
      </c>
      <c r="R17" s="206">
        <v>0</v>
      </c>
      <c r="S17" s="202">
        <v>0</v>
      </c>
      <c r="T17" s="213">
        <v>0</v>
      </c>
      <c r="U17" s="214">
        <v>0</v>
      </c>
      <c r="V17" s="206">
        <v>0</v>
      </c>
      <c r="W17" s="202">
        <v>0</v>
      </c>
      <c r="X17" s="213">
        <v>0</v>
      </c>
    </row>
    <row r="18" spans="1:24">
      <c r="A18" s="26">
        <v>16</v>
      </c>
      <c r="B18" s="27" t="s">
        <v>148</v>
      </c>
      <c r="C18" s="221" t="s">
        <v>149</v>
      </c>
      <c r="D18" s="28" t="s">
        <v>31</v>
      </c>
      <c r="E18" s="29"/>
      <c r="F18" s="53">
        <v>8</v>
      </c>
      <c r="G18" s="28">
        <v>0</v>
      </c>
      <c r="H18" s="29">
        <v>0</v>
      </c>
      <c r="I18" s="53">
        <v>8</v>
      </c>
      <c r="J18" s="55">
        <v>0</v>
      </c>
      <c r="K18" s="202">
        <v>0</v>
      </c>
      <c r="L18" s="206">
        <v>0</v>
      </c>
      <c r="M18" s="83">
        <v>6</v>
      </c>
      <c r="N18" s="84">
        <v>0</v>
      </c>
      <c r="O18" s="88">
        <v>6</v>
      </c>
      <c r="P18" s="105">
        <v>0</v>
      </c>
      <c r="Q18" s="202">
        <v>0</v>
      </c>
      <c r="R18" s="206">
        <v>0</v>
      </c>
      <c r="S18" s="202">
        <v>6</v>
      </c>
      <c r="T18" s="213">
        <v>0</v>
      </c>
      <c r="U18" s="214">
        <v>7</v>
      </c>
      <c r="V18" s="206">
        <v>0</v>
      </c>
      <c r="W18" s="202">
        <v>2</v>
      </c>
      <c r="X18" s="213">
        <v>0</v>
      </c>
    </row>
    <row r="19" spans="1:24">
      <c r="A19" s="26">
        <v>17</v>
      </c>
      <c r="B19" s="27" t="s">
        <v>150</v>
      </c>
      <c r="C19" s="221" t="s">
        <v>151</v>
      </c>
      <c r="D19" s="28" t="s">
        <v>31</v>
      </c>
      <c r="E19" s="29"/>
      <c r="F19" s="53">
        <v>6</v>
      </c>
      <c r="G19" s="28">
        <v>1</v>
      </c>
      <c r="H19" s="29">
        <v>1</v>
      </c>
      <c r="I19" s="53">
        <v>8</v>
      </c>
      <c r="J19" s="55">
        <v>0</v>
      </c>
      <c r="K19" s="202">
        <v>0</v>
      </c>
      <c r="L19" s="206">
        <v>0</v>
      </c>
      <c r="M19" s="83">
        <v>3</v>
      </c>
      <c r="N19" s="84">
        <v>3</v>
      </c>
      <c r="O19" s="88">
        <v>0</v>
      </c>
      <c r="P19" s="105">
        <v>6</v>
      </c>
      <c r="Q19" s="202">
        <v>0</v>
      </c>
      <c r="R19" s="206">
        <v>0</v>
      </c>
      <c r="S19" s="202">
        <v>3</v>
      </c>
      <c r="T19" s="213">
        <v>2</v>
      </c>
      <c r="U19" s="214">
        <v>1</v>
      </c>
      <c r="V19" s="206">
        <v>3</v>
      </c>
      <c r="W19" s="202">
        <v>2</v>
      </c>
      <c r="X19" s="213">
        <v>0</v>
      </c>
    </row>
    <row r="20" spans="1:24">
      <c r="A20" s="26">
        <v>18</v>
      </c>
      <c r="B20" s="27" t="s">
        <v>152</v>
      </c>
      <c r="C20" s="221" t="s">
        <v>153</v>
      </c>
      <c r="D20" s="28" t="s">
        <v>31</v>
      </c>
      <c r="E20" s="29"/>
      <c r="F20" s="53">
        <v>8</v>
      </c>
      <c r="G20" s="28">
        <v>0</v>
      </c>
      <c r="H20" s="29">
        <v>0</v>
      </c>
      <c r="I20" s="53">
        <v>8</v>
      </c>
      <c r="J20" s="55">
        <v>0</v>
      </c>
      <c r="K20" s="202">
        <v>0</v>
      </c>
      <c r="L20" s="206">
        <v>0</v>
      </c>
      <c r="M20" s="83">
        <v>6</v>
      </c>
      <c r="N20" s="84">
        <v>0</v>
      </c>
      <c r="O20" s="88">
        <v>7</v>
      </c>
      <c r="P20" s="105">
        <v>0</v>
      </c>
      <c r="Q20" s="202">
        <v>0</v>
      </c>
      <c r="R20" s="206">
        <v>0</v>
      </c>
      <c r="S20" s="202">
        <v>6</v>
      </c>
      <c r="T20" s="213">
        <v>0</v>
      </c>
      <c r="U20" s="214">
        <v>7</v>
      </c>
      <c r="V20" s="206">
        <v>0</v>
      </c>
      <c r="W20" s="202">
        <v>2</v>
      </c>
      <c r="X20" s="213">
        <v>0</v>
      </c>
    </row>
    <row r="21" spans="1:24" ht="15.75" customHeight="1">
      <c r="A21" s="26">
        <v>19</v>
      </c>
      <c r="B21" s="27" t="s">
        <v>154</v>
      </c>
      <c r="C21" s="221" t="s">
        <v>155</v>
      </c>
      <c r="D21" s="28" t="s">
        <v>48</v>
      </c>
      <c r="E21" s="7" t="s">
        <v>1</v>
      </c>
      <c r="F21" s="6">
        <v>1</v>
      </c>
      <c r="G21" s="4">
        <v>5</v>
      </c>
      <c r="H21" s="29">
        <v>2</v>
      </c>
      <c r="I21" s="6">
        <v>0</v>
      </c>
      <c r="J21" s="5">
        <v>0</v>
      </c>
      <c r="K21" s="202">
        <v>0</v>
      </c>
      <c r="L21" s="206">
        <v>0</v>
      </c>
      <c r="M21" s="83">
        <v>0</v>
      </c>
      <c r="N21" s="84">
        <v>0</v>
      </c>
      <c r="O21" s="88">
        <v>0</v>
      </c>
      <c r="P21" s="105">
        <v>0</v>
      </c>
      <c r="Q21" s="202">
        <v>0</v>
      </c>
      <c r="R21" s="206">
        <v>0</v>
      </c>
      <c r="S21" s="202">
        <v>0</v>
      </c>
      <c r="T21" s="213">
        <v>0</v>
      </c>
      <c r="U21" s="214">
        <v>0</v>
      </c>
      <c r="V21" s="206">
        <v>0</v>
      </c>
      <c r="W21" s="202">
        <v>0</v>
      </c>
      <c r="X21" s="213">
        <v>0</v>
      </c>
    </row>
    <row r="22" spans="1:24" ht="15.75" customHeight="1">
      <c r="A22" s="26">
        <v>20</v>
      </c>
      <c r="B22" s="27" t="s">
        <v>156</v>
      </c>
      <c r="C22" s="221" t="s">
        <v>157</v>
      </c>
      <c r="D22" s="28" t="s">
        <v>31</v>
      </c>
      <c r="E22" s="29"/>
      <c r="F22" s="53">
        <v>8</v>
      </c>
      <c r="G22" s="28">
        <v>0</v>
      </c>
      <c r="H22" s="29">
        <v>0</v>
      </c>
      <c r="I22" s="53">
        <v>8</v>
      </c>
      <c r="J22" s="55">
        <v>0</v>
      </c>
      <c r="K22" s="202">
        <v>0</v>
      </c>
      <c r="L22" s="206">
        <v>0</v>
      </c>
      <c r="M22" s="83">
        <v>6</v>
      </c>
      <c r="N22" s="84">
        <v>0</v>
      </c>
      <c r="O22" s="88">
        <v>7</v>
      </c>
      <c r="P22" s="105">
        <v>0</v>
      </c>
      <c r="Q22" s="202">
        <v>0</v>
      </c>
      <c r="R22" s="206">
        <v>0</v>
      </c>
      <c r="S22" s="202">
        <v>4</v>
      </c>
      <c r="T22" s="213">
        <v>2</v>
      </c>
      <c r="U22" s="214">
        <v>7</v>
      </c>
      <c r="V22" s="206">
        <v>0</v>
      </c>
      <c r="W22" s="202">
        <v>0</v>
      </c>
      <c r="X22" s="213">
        <v>0</v>
      </c>
    </row>
    <row r="23" spans="1:24" ht="15.75" customHeight="1">
      <c r="A23" s="26">
        <v>21</v>
      </c>
      <c r="B23" s="27" t="s">
        <v>158</v>
      </c>
      <c r="C23" s="221" t="s">
        <v>159</v>
      </c>
      <c r="D23" s="28" t="s">
        <v>31</v>
      </c>
      <c r="E23" s="29"/>
      <c r="F23" s="53">
        <v>8</v>
      </c>
      <c r="G23" s="28">
        <v>0</v>
      </c>
      <c r="H23" s="29">
        <v>0</v>
      </c>
      <c r="I23" s="53">
        <v>8</v>
      </c>
      <c r="J23" s="55">
        <v>0</v>
      </c>
      <c r="K23" s="202">
        <v>0</v>
      </c>
      <c r="L23" s="206">
        <v>0</v>
      </c>
      <c r="M23" s="83">
        <v>6</v>
      </c>
      <c r="N23" s="84">
        <v>0</v>
      </c>
      <c r="O23" s="88">
        <v>7</v>
      </c>
      <c r="P23" s="105">
        <v>0</v>
      </c>
      <c r="Q23" s="202">
        <v>0</v>
      </c>
      <c r="R23" s="206">
        <v>0</v>
      </c>
      <c r="S23" s="202">
        <v>6</v>
      </c>
      <c r="T23" s="213">
        <v>0</v>
      </c>
      <c r="U23" s="214">
        <v>7</v>
      </c>
      <c r="V23" s="206">
        <v>0</v>
      </c>
      <c r="W23" s="202">
        <v>2</v>
      </c>
      <c r="X23" s="213">
        <v>0</v>
      </c>
    </row>
    <row r="24" spans="1:24" ht="15.75" customHeight="1">
      <c r="A24" s="26">
        <v>22</v>
      </c>
      <c r="B24" s="27" t="s">
        <v>160</v>
      </c>
      <c r="C24" s="221" t="s">
        <v>161</v>
      </c>
      <c r="D24" s="28" t="s">
        <v>31</v>
      </c>
      <c r="E24" s="29"/>
      <c r="F24" s="53">
        <v>8</v>
      </c>
      <c r="G24" s="28">
        <v>0</v>
      </c>
      <c r="H24" s="29">
        <v>0</v>
      </c>
      <c r="I24" s="53">
        <v>8</v>
      </c>
      <c r="J24" s="55">
        <v>0</v>
      </c>
      <c r="K24" s="202">
        <v>0</v>
      </c>
      <c r="L24" s="206">
        <v>0</v>
      </c>
      <c r="M24" s="83">
        <v>6</v>
      </c>
      <c r="N24" s="84">
        <v>0</v>
      </c>
      <c r="O24" s="88">
        <v>7</v>
      </c>
      <c r="P24" s="105">
        <v>0</v>
      </c>
      <c r="Q24" s="202">
        <v>0</v>
      </c>
      <c r="R24" s="206">
        <v>0</v>
      </c>
      <c r="S24" s="202">
        <v>6</v>
      </c>
      <c r="T24" s="213">
        <v>0</v>
      </c>
      <c r="U24" s="214">
        <v>7</v>
      </c>
      <c r="V24" s="206">
        <v>0</v>
      </c>
      <c r="W24" s="202">
        <v>2</v>
      </c>
      <c r="X24" s="213">
        <v>0</v>
      </c>
    </row>
    <row r="25" spans="1:24" ht="15.75" customHeight="1">
      <c r="A25" s="26">
        <v>23</v>
      </c>
      <c r="B25" s="27" t="s">
        <v>162</v>
      </c>
      <c r="C25" s="221" t="s">
        <v>163</v>
      </c>
      <c r="D25" s="28" t="s">
        <v>31</v>
      </c>
      <c r="E25" s="29"/>
      <c r="F25" s="53">
        <v>8</v>
      </c>
      <c r="G25" s="28">
        <v>0</v>
      </c>
      <c r="H25" s="29">
        <v>0</v>
      </c>
      <c r="I25" s="53">
        <v>8</v>
      </c>
      <c r="J25" s="55">
        <v>0</v>
      </c>
      <c r="K25" s="202">
        <v>0</v>
      </c>
      <c r="L25" s="206">
        <v>0</v>
      </c>
      <c r="M25" s="83">
        <v>6</v>
      </c>
      <c r="N25" s="84">
        <v>0</v>
      </c>
      <c r="O25" s="88">
        <v>7</v>
      </c>
      <c r="P25" s="105">
        <v>0</v>
      </c>
      <c r="Q25" s="202">
        <v>0</v>
      </c>
      <c r="R25" s="206">
        <v>0</v>
      </c>
      <c r="S25" s="202">
        <v>6</v>
      </c>
      <c r="T25" s="213">
        <v>0</v>
      </c>
      <c r="U25" s="214">
        <v>7</v>
      </c>
      <c r="V25" s="206">
        <v>0</v>
      </c>
      <c r="W25" s="202">
        <v>2</v>
      </c>
      <c r="X25" s="213">
        <v>0</v>
      </c>
    </row>
    <row r="26" spans="1:24" ht="15.75" customHeight="1">
      <c r="A26" s="26">
        <v>24</v>
      </c>
      <c r="B26" s="27" t="s">
        <v>164</v>
      </c>
      <c r="C26" s="221" t="s">
        <v>165</v>
      </c>
      <c r="D26" s="28" t="s">
        <v>48</v>
      </c>
      <c r="E26" s="7" t="s">
        <v>1</v>
      </c>
      <c r="F26" s="6">
        <v>0</v>
      </c>
      <c r="G26" s="4">
        <v>5</v>
      </c>
      <c r="H26" s="29">
        <v>3</v>
      </c>
      <c r="I26" s="6">
        <v>0</v>
      </c>
      <c r="J26" s="5">
        <v>0</v>
      </c>
      <c r="K26" s="202">
        <v>0</v>
      </c>
      <c r="L26" s="206">
        <v>0</v>
      </c>
      <c r="M26" s="83">
        <v>0</v>
      </c>
      <c r="N26" s="84">
        <v>0</v>
      </c>
      <c r="O26" s="88">
        <v>0</v>
      </c>
      <c r="P26" s="105">
        <v>0</v>
      </c>
      <c r="Q26" s="202">
        <v>0</v>
      </c>
      <c r="R26" s="206">
        <v>0</v>
      </c>
      <c r="S26" s="202">
        <v>0</v>
      </c>
      <c r="T26" s="213">
        <v>0</v>
      </c>
      <c r="U26" s="214">
        <v>0</v>
      </c>
      <c r="V26" s="206">
        <v>0</v>
      </c>
      <c r="W26" s="202">
        <v>0</v>
      </c>
      <c r="X26" s="213">
        <v>0</v>
      </c>
    </row>
    <row r="27" spans="1:24" ht="15.75" customHeight="1">
      <c r="A27" s="26">
        <v>25</v>
      </c>
      <c r="B27" s="27" t="s">
        <v>166</v>
      </c>
      <c r="C27" s="221" t="s">
        <v>167</v>
      </c>
      <c r="D27" s="28" t="s">
        <v>48</v>
      </c>
      <c r="E27" s="7" t="s">
        <v>427</v>
      </c>
      <c r="F27" s="53">
        <v>8</v>
      </c>
      <c r="G27" s="28">
        <v>0</v>
      </c>
      <c r="H27" s="29">
        <v>0</v>
      </c>
      <c r="I27" s="53">
        <v>5</v>
      </c>
      <c r="J27" s="55">
        <v>3</v>
      </c>
      <c r="K27" s="202">
        <v>0</v>
      </c>
      <c r="L27" s="206">
        <v>0</v>
      </c>
      <c r="M27" s="83">
        <v>0</v>
      </c>
      <c r="N27" s="84">
        <v>0</v>
      </c>
      <c r="O27" s="88">
        <v>0</v>
      </c>
      <c r="P27" s="105">
        <v>0</v>
      </c>
      <c r="Q27" s="202">
        <v>0</v>
      </c>
      <c r="R27" s="206">
        <v>0</v>
      </c>
      <c r="S27" s="202">
        <v>0</v>
      </c>
      <c r="T27" s="213">
        <v>0</v>
      </c>
      <c r="U27" s="214">
        <v>0</v>
      </c>
      <c r="V27" s="206">
        <v>0</v>
      </c>
      <c r="W27" s="202">
        <v>0</v>
      </c>
      <c r="X27" s="213">
        <v>0</v>
      </c>
    </row>
    <row r="28" spans="1:24" ht="15.75" customHeight="1">
      <c r="A28" s="26">
        <v>26</v>
      </c>
      <c r="B28" s="27" t="s">
        <v>168</v>
      </c>
      <c r="C28" s="221" t="s">
        <v>169</v>
      </c>
      <c r="D28" s="28" t="s">
        <v>48</v>
      </c>
      <c r="E28" s="7" t="s">
        <v>1</v>
      </c>
      <c r="F28" s="6">
        <v>5</v>
      </c>
      <c r="G28" s="4">
        <v>2</v>
      </c>
      <c r="H28" s="29">
        <v>1</v>
      </c>
      <c r="I28" s="6">
        <v>0</v>
      </c>
      <c r="J28" s="5">
        <v>0</v>
      </c>
      <c r="K28" s="202">
        <v>0</v>
      </c>
      <c r="L28" s="206">
        <v>0</v>
      </c>
      <c r="M28" s="83">
        <v>0</v>
      </c>
      <c r="N28" s="84">
        <v>0</v>
      </c>
      <c r="O28" s="88">
        <v>0</v>
      </c>
      <c r="P28" s="105">
        <v>0</v>
      </c>
      <c r="Q28" s="202">
        <v>0</v>
      </c>
      <c r="R28" s="206">
        <v>0</v>
      </c>
      <c r="S28" s="202">
        <v>0</v>
      </c>
      <c r="T28" s="213">
        <v>0</v>
      </c>
      <c r="U28" s="214">
        <v>0</v>
      </c>
      <c r="V28" s="206">
        <v>0</v>
      </c>
      <c r="W28" s="202">
        <v>0</v>
      </c>
      <c r="X28" s="213">
        <v>0</v>
      </c>
    </row>
    <row r="29" spans="1:24" ht="15.75" customHeight="1">
      <c r="A29" s="26">
        <v>27</v>
      </c>
      <c r="B29" s="27" t="s">
        <v>170</v>
      </c>
      <c r="C29" s="221" t="s">
        <v>171</v>
      </c>
      <c r="D29" s="28" t="s">
        <v>48</v>
      </c>
      <c r="E29" s="7" t="s">
        <v>1</v>
      </c>
      <c r="F29" s="6">
        <v>0</v>
      </c>
      <c r="G29" s="4">
        <v>5</v>
      </c>
      <c r="H29" s="29">
        <v>3</v>
      </c>
      <c r="I29" s="6">
        <v>0</v>
      </c>
      <c r="J29" s="5">
        <v>0</v>
      </c>
      <c r="K29" s="202">
        <v>0</v>
      </c>
      <c r="L29" s="206">
        <v>0</v>
      </c>
      <c r="M29" s="83">
        <v>0</v>
      </c>
      <c r="N29" s="84">
        <v>0</v>
      </c>
      <c r="O29" s="88">
        <v>0</v>
      </c>
      <c r="P29" s="105">
        <v>0</v>
      </c>
      <c r="Q29" s="202">
        <v>0</v>
      </c>
      <c r="R29" s="206">
        <v>0</v>
      </c>
      <c r="S29" s="202">
        <v>0</v>
      </c>
      <c r="T29" s="213">
        <v>0</v>
      </c>
      <c r="U29" s="214">
        <v>0</v>
      </c>
      <c r="V29" s="206">
        <v>0</v>
      </c>
      <c r="W29" s="202">
        <v>0</v>
      </c>
      <c r="X29" s="213">
        <v>0</v>
      </c>
    </row>
    <row r="30" spans="1:24" ht="15.75" customHeight="1">
      <c r="A30" s="26">
        <v>28</v>
      </c>
      <c r="B30" s="27" t="s">
        <v>172</v>
      </c>
      <c r="C30" s="221" t="s">
        <v>173</v>
      </c>
      <c r="D30" s="70" t="s">
        <v>48</v>
      </c>
      <c r="E30" s="72" t="s">
        <v>252</v>
      </c>
      <c r="F30" s="53">
        <v>4</v>
      </c>
      <c r="G30" s="28">
        <v>2</v>
      </c>
      <c r="H30" s="29">
        <v>2</v>
      </c>
      <c r="I30" s="53">
        <v>4</v>
      </c>
      <c r="J30" s="55">
        <v>3</v>
      </c>
      <c r="K30" s="202">
        <v>0</v>
      </c>
      <c r="L30" s="206">
        <v>0</v>
      </c>
      <c r="M30" s="83">
        <v>3</v>
      </c>
      <c r="N30" s="84">
        <v>3</v>
      </c>
      <c r="O30" s="88">
        <v>1</v>
      </c>
      <c r="P30" s="105">
        <v>4</v>
      </c>
      <c r="Q30" s="202">
        <v>0</v>
      </c>
      <c r="R30" s="206">
        <v>0</v>
      </c>
      <c r="S30" s="202">
        <v>0</v>
      </c>
      <c r="T30" s="213">
        <v>0</v>
      </c>
      <c r="U30" s="214">
        <v>0</v>
      </c>
      <c r="V30" s="206">
        <v>0</v>
      </c>
      <c r="W30" s="202">
        <v>0</v>
      </c>
      <c r="X30" s="213">
        <v>0</v>
      </c>
    </row>
    <row r="31" spans="1:24" ht="15.75" customHeight="1">
      <c r="A31" s="26">
        <v>29</v>
      </c>
      <c r="B31" s="27" t="s">
        <v>174</v>
      </c>
      <c r="C31" s="221" t="s">
        <v>175</v>
      </c>
      <c r="D31" s="28" t="s">
        <v>31</v>
      </c>
      <c r="E31" s="29"/>
      <c r="F31" s="53">
        <v>8</v>
      </c>
      <c r="G31" s="28">
        <v>0</v>
      </c>
      <c r="H31" s="29">
        <v>0</v>
      </c>
      <c r="I31" s="53">
        <v>8</v>
      </c>
      <c r="J31" s="55">
        <v>0</v>
      </c>
      <c r="K31" s="202">
        <v>0</v>
      </c>
      <c r="L31" s="206">
        <v>0</v>
      </c>
      <c r="M31" s="83">
        <v>6</v>
      </c>
      <c r="N31" s="84">
        <v>0</v>
      </c>
      <c r="O31" s="88">
        <v>7</v>
      </c>
      <c r="P31" s="105">
        <v>0</v>
      </c>
      <c r="Q31" s="202">
        <v>0</v>
      </c>
      <c r="R31" s="206">
        <v>0</v>
      </c>
      <c r="S31" s="202">
        <v>6</v>
      </c>
      <c r="T31" s="213">
        <v>0</v>
      </c>
      <c r="U31" s="214">
        <v>7</v>
      </c>
      <c r="V31" s="206">
        <v>0</v>
      </c>
      <c r="W31" s="202">
        <v>2</v>
      </c>
      <c r="X31" s="213">
        <v>0</v>
      </c>
    </row>
    <row r="32" spans="1:24" ht="15.75" customHeight="1">
      <c r="A32" s="26">
        <v>30</v>
      </c>
      <c r="B32" s="27" t="s">
        <v>176</v>
      </c>
      <c r="C32" s="221" t="s">
        <v>177</v>
      </c>
      <c r="D32" s="28" t="s">
        <v>31</v>
      </c>
      <c r="E32" s="29"/>
      <c r="F32" s="53">
        <v>8</v>
      </c>
      <c r="G32" s="28">
        <v>0</v>
      </c>
      <c r="H32" s="29">
        <v>0</v>
      </c>
      <c r="I32" s="53">
        <v>7</v>
      </c>
      <c r="J32" s="55">
        <v>1</v>
      </c>
      <c r="K32" s="202">
        <v>0</v>
      </c>
      <c r="L32" s="206">
        <v>0</v>
      </c>
      <c r="M32" s="83">
        <v>6</v>
      </c>
      <c r="N32" s="84">
        <v>0</v>
      </c>
      <c r="O32" s="88">
        <v>5</v>
      </c>
      <c r="P32" s="105">
        <v>0</v>
      </c>
      <c r="Q32" s="202">
        <v>0</v>
      </c>
      <c r="R32" s="206">
        <v>0</v>
      </c>
      <c r="S32" s="202">
        <v>6</v>
      </c>
      <c r="T32" s="213">
        <v>1</v>
      </c>
      <c r="U32" s="214">
        <v>7</v>
      </c>
      <c r="V32" s="206">
        <v>0</v>
      </c>
      <c r="W32" s="202">
        <v>0</v>
      </c>
      <c r="X32" s="213">
        <v>0</v>
      </c>
    </row>
    <row r="33" spans="1:24" ht="15.75" customHeight="1">
      <c r="A33" s="26">
        <v>31</v>
      </c>
      <c r="B33" s="27" t="s">
        <v>178</v>
      </c>
      <c r="C33" s="221" t="s">
        <v>179</v>
      </c>
      <c r="D33" s="28" t="s">
        <v>31</v>
      </c>
      <c r="E33" s="29"/>
      <c r="F33" s="53">
        <v>6</v>
      </c>
      <c r="G33" s="28">
        <v>1</v>
      </c>
      <c r="H33" s="29">
        <v>1</v>
      </c>
      <c r="I33" s="53">
        <v>8</v>
      </c>
      <c r="J33" s="55">
        <v>0</v>
      </c>
      <c r="K33" s="202">
        <v>0</v>
      </c>
      <c r="L33" s="206">
        <v>0</v>
      </c>
      <c r="M33" s="83">
        <v>6</v>
      </c>
      <c r="N33" s="84">
        <v>0</v>
      </c>
      <c r="O33" s="88">
        <v>2</v>
      </c>
      <c r="P33" s="105">
        <v>3</v>
      </c>
      <c r="Q33" s="202">
        <v>0</v>
      </c>
      <c r="R33" s="206">
        <v>0</v>
      </c>
      <c r="S33" s="202">
        <v>2</v>
      </c>
      <c r="T33" s="213">
        <v>3</v>
      </c>
      <c r="U33" s="214">
        <v>1</v>
      </c>
      <c r="V33" s="206">
        <v>5</v>
      </c>
      <c r="W33" s="202">
        <v>0</v>
      </c>
      <c r="X33" s="213">
        <v>0</v>
      </c>
    </row>
    <row r="34" spans="1:24" ht="15.75" customHeight="1">
      <c r="A34" s="26">
        <v>32</v>
      </c>
      <c r="B34" s="27" t="s">
        <v>180</v>
      </c>
      <c r="C34" s="221" t="s">
        <v>181</v>
      </c>
      <c r="D34" s="28" t="s">
        <v>31</v>
      </c>
      <c r="E34" s="29"/>
      <c r="F34" s="53">
        <v>8</v>
      </c>
      <c r="G34" s="28">
        <v>0</v>
      </c>
      <c r="H34" s="29">
        <v>0</v>
      </c>
      <c r="I34" s="53">
        <v>8</v>
      </c>
      <c r="J34" s="55">
        <v>0</v>
      </c>
      <c r="K34" s="202">
        <v>0</v>
      </c>
      <c r="L34" s="206">
        <v>0</v>
      </c>
      <c r="M34" s="83">
        <v>6</v>
      </c>
      <c r="N34" s="84">
        <v>0</v>
      </c>
      <c r="O34" s="88">
        <v>7</v>
      </c>
      <c r="P34" s="105">
        <v>0</v>
      </c>
      <c r="Q34" s="202">
        <v>0</v>
      </c>
      <c r="R34" s="206">
        <v>0</v>
      </c>
      <c r="S34" s="202">
        <v>6</v>
      </c>
      <c r="T34" s="213">
        <v>0</v>
      </c>
      <c r="U34" s="214">
        <v>7</v>
      </c>
      <c r="V34" s="206">
        <v>0</v>
      </c>
      <c r="W34" s="202">
        <v>2</v>
      </c>
      <c r="X34" s="213">
        <v>0</v>
      </c>
    </row>
    <row r="35" spans="1:24" ht="15.75" customHeight="1">
      <c r="A35" s="26">
        <v>33</v>
      </c>
      <c r="B35" s="27" t="s">
        <v>182</v>
      </c>
      <c r="C35" s="221" t="s">
        <v>183</v>
      </c>
      <c r="D35" s="28" t="s">
        <v>48</v>
      </c>
      <c r="E35" s="29" t="s">
        <v>457</v>
      </c>
      <c r="F35" s="53">
        <v>8</v>
      </c>
      <c r="G35" s="28">
        <v>0</v>
      </c>
      <c r="H35" s="29">
        <v>0</v>
      </c>
      <c r="I35" s="53">
        <v>8</v>
      </c>
      <c r="J35" s="55">
        <v>0</v>
      </c>
      <c r="K35" s="202">
        <v>0</v>
      </c>
      <c r="L35" s="206">
        <v>0</v>
      </c>
      <c r="M35" s="83">
        <v>3</v>
      </c>
      <c r="N35" s="84">
        <v>3</v>
      </c>
      <c r="O35" s="88">
        <v>0</v>
      </c>
      <c r="P35" s="105">
        <v>0</v>
      </c>
      <c r="Q35" s="202">
        <v>0</v>
      </c>
      <c r="R35" s="206">
        <v>0</v>
      </c>
      <c r="S35" s="202">
        <v>0</v>
      </c>
      <c r="T35" s="213">
        <v>0</v>
      </c>
      <c r="U35" s="214">
        <v>0</v>
      </c>
      <c r="V35" s="206">
        <v>0</v>
      </c>
      <c r="W35" s="202">
        <v>0</v>
      </c>
      <c r="X35" s="213">
        <v>0</v>
      </c>
    </row>
    <row r="36" spans="1:24" ht="15.75" customHeight="1">
      <c r="A36" s="26">
        <v>34</v>
      </c>
      <c r="B36" s="27" t="s">
        <v>184</v>
      </c>
      <c r="C36" s="221" t="s">
        <v>185</v>
      </c>
      <c r="D36" s="28" t="s">
        <v>31</v>
      </c>
      <c r="E36" s="29"/>
      <c r="F36" s="53">
        <v>8</v>
      </c>
      <c r="G36" s="28">
        <v>0</v>
      </c>
      <c r="H36" s="29">
        <v>0</v>
      </c>
      <c r="I36" s="53">
        <v>8</v>
      </c>
      <c r="J36" s="55">
        <v>0</v>
      </c>
      <c r="K36" s="202">
        <v>0</v>
      </c>
      <c r="L36" s="206">
        <v>0</v>
      </c>
      <c r="M36" s="83">
        <v>6</v>
      </c>
      <c r="N36" s="84">
        <v>0</v>
      </c>
      <c r="O36" s="88">
        <v>6</v>
      </c>
      <c r="P36" s="105">
        <v>0</v>
      </c>
      <c r="Q36" s="202">
        <v>0</v>
      </c>
      <c r="R36" s="206">
        <v>0</v>
      </c>
      <c r="S36" s="202">
        <v>6</v>
      </c>
      <c r="T36" s="213">
        <v>0</v>
      </c>
      <c r="U36" s="214">
        <v>7</v>
      </c>
      <c r="V36" s="206">
        <v>0</v>
      </c>
      <c r="W36" s="202">
        <v>2</v>
      </c>
      <c r="X36" s="213">
        <v>0</v>
      </c>
    </row>
    <row r="37" spans="1:24" ht="15.75" customHeight="1" thickBot="1">
      <c r="A37" s="34">
        <v>35</v>
      </c>
      <c r="B37" s="35" t="s">
        <v>186</v>
      </c>
      <c r="C37" s="259" t="s">
        <v>187</v>
      </c>
      <c r="D37" s="36" t="s">
        <v>31</v>
      </c>
      <c r="E37" s="37"/>
      <c r="F37" s="54">
        <v>8</v>
      </c>
      <c r="G37" s="36">
        <v>0</v>
      </c>
      <c r="H37" s="37">
        <v>0</v>
      </c>
      <c r="I37" s="54">
        <v>8</v>
      </c>
      <c r="J37" s="59">
        <v>0</v>
      </c>
      <c r="K37" s="204">
        <v>0</v>
      </c>
      <c r="L37" s="208">
        <v>0</v>
      </c>
      <c r="M37" s="85">
        <v>6</v>
      </c>
      <c r="N37" s="86">
        <v>0</v>
      </c>
      <c r="O37" s="89">
        <v>7</v>
      </c>
      <c r="P37" s="106">
        <v>0</v>
      </c>
      <c r="Q37" s="204">
        <v>0</v>
      </c>
      <c r="R37" s="208">
        <v>0</v>
      </c>
      <c r="S37" s="204">
        <v>6</v>
      </c>
      <c r="T37" s="215">
        <v>0</v>
      </c>
      <c r="U37" s="216">
        <v>7</v>
      </c>
      <c r="V37" s="208">
        <v>0</v>
      </c>
      <c r="W37" s="204">
        <v>0</v>
      </c>
      <c r="X37" s="215">
        <v>0</v>
      </c>
    </row>
    <row r="38" spans="1:24" ht="15.75" customHeight="1">
      <c r="F38" s="33">
        <f t="shared" ref="F38:X38" si="0">SUM(F3:F37)</f>
        <v>223</v>
      </c>
      <c r="G38" s="33">
        <f t="shared" si="0"/>
        <v>33</v>
      </c>
      <c r="H38" s="33">
        <f t="shared" si="0"/>
        <v>24</v>
      </c>
      <c r="I38" s="33">
        <f t="shared" si="0"/>
        <v>194</v>
      </c>
      <c r="J38" s="33">
        <f t="shared" si="0"/>
        <v>27</v>
      </c>
      <c r="K38" s="33">
        <f>SUM(K3:K37)</f>
        <v>0</v>
      </c>
      <c r="L38" s="33">
        <f>SUM(L3:L37)</f>
        <v>0</v>
      </c>
      <c r="M38" s="33">
        <f t="shared" si="0"/>
        <v>125</v>
      </c>
      <c r="N38" s="33">
        <f t="shared" si="0"/>
        <v>31</v>
      </c>
      <c r="O38" s="33">
        <f t="shared" si="0"/>
        <v>117</v>
      </c>
      <c r="P38" s="33">
        <f t="shared" si="0"/>
        <v>24</v>
      </c>
      <c r="Q38" s="33">
        <f t="shared" si="0"/>
        <v>0</v>
      </c>
      <c r="R38" s="33">
        <f t="shared" si="0"/>
        <v>0</v>
      </c>
      <c r="S38" s="33">
        <f t="shared" si="0"/>
        <v>101</v>
      </c>
      <c r="T38" s="33">
        <f t="shared" si="0"/>
        <v>24</v>
      </c>
      <c r="U38" s="33">
        <f t="shared" si="0"/>
        <v>120</v>
      </c>
      <c r="V38" s="33">
        <f t="shared" si="0"/>
        <v>20</v>
      </c>
      <c r="W38" s="33">
        <f t="shared" si="0"/>
        <v>27</v>
      </c>
      <c r="X38" s="33">
        <f t="shared" si="0"/>
        <v>0</v>
      </c>
    </row>
    <row r="39" spans="1:24" ht="15.75" customHeight="1">
      <c r="F39" s="33"/>
      <c r="G39" s="33"/>
    </row>
    <row r="40" spans="1:24" ht="15.75" customHeight="1">
      <c r="F40" s="33"/>
      <c r="G40" s="33"/>
    </row>
    <row r="41" spans="1:24" ht="15.75" customHeight="1">
      <c r="F41" s="33"/>
      <c r="G41" s="33"/>
    </row>
    <row r="42" spans="1:24" ht="15.75" customHeight="1">
      <c r="F42" s="33"/>
      <c r="G42" s="33"/>
    </row>
    <row r="43" spans="1:24" ht="15.75" customHeight="1">
      <c r="F43" s="33"/>
      <c r="G43" s="33"/>
    </row>
    <row r="44" spans="1:24" ht="15.75" customHeight="1">
      <c r="F44" s="33"/>
      <c r="G44" s="33"/>
    </row>
    <row r="45" spans="1:24" ht="15.75" customHeight="1">
      <c r="F45" s="33"/>
      <c r="G45" s="33"/>
    </row>
    <row r="46" spans="1:24" ht="15.75" customHeight="1">
      <c r="F46" s="33"/>
      <c r="G46" s="33"/>
    </row>
    <row r="47" spans="1:24" ht="15.75" customHeight="1">
      <c r="F47" s="33"/>
      <c r="G47" s="33"/>
    </row>
    <row r="48" spans="1:24" ht="15.75" customHeight="1">
      <c r="F48" s="33"/>
      <c r="G48" s="33"/>
    </row>
    <row r="49" spans="6:7" ht="15.75" customHeight="1">
      <c r="F49" s="33"/>
      <c r="G49" s="33"/>
    </row>
    <row r="50" spans="6:7" ht="15.75" customHeight="1">
      <c r="F50" s="33"/>
      <c r="G50" s="33"/>
    </row>
    <row r="51" spans="6:7" ht="15.75" customHeight="1">
      <c r="F51" s="33"/>
      <c r="G51" s="33"/>
    </row>
    <row r="52" spans="6:7" ht="15.75" customHeight="1">
      <c r="F52" s="33"/>
      <c r="G52" s="33"/>
    </row>
    <row r="53" spans="6:7" ht="15.75" customHeight="1">
      <c r="F53" s="33"/>
      <c r="G53" s="33"/>
    </row>
    <row r="54" spans="6:7" ht="15.75" customHeight="1">
      <c r="F54" s="33"/>
      <c r="G54" s="33"/>
    </row>
    <row r="55" spans="6:7" ht="15.75" customHeight="1">
      <c r="F55" s="33"/>
      <c r="G55" s="33"/>
    </row>
    <row r="56" spans="6:7" ht="15.75" customHeight="1">
      <c r="F56" s="33"/>
      <c r="G56" s="33"/>
    </row>
    <row r="57" spans="6:7" ht="15.75" customHeight="1">
      <c r="F57" s="33"/>
      <c r="G57" s="33"/>
    </row>
    <row r="58" spans="6:7" ht="15.75" customHeight="1">
      <c r="F58" s="33"/>
      <c r="G58" s="33"/>
    </row>
    <row r="59" spans="6:7" ht="15.75" customHeight="1">
      <c r="F59" s="33"/>
      <c r="G59" s="33"/>
    </row>
    <row r="60" spans="6:7" ht="15.75" customHeight="1">
      <c r="F60" s="33"/>
      <c r="G60" s="33"/>
    </row>
    <row r="61" spans="6:7" ht="15.75" customHeight="1">
      <c r="F61" s="33"/>
      <c r="G61" s="33"/>
    </row>
    <row r="62" spans="6:7" ht="15.75" customHeight="1">
      <c r="F62" s="33"/>
      <c r="G62" s="33"/>
    </row>
    <row r="63" spans="6:7" ht="15.75" customHeight="1">
      <c r="F63" s="33"/>
      <c r="G63" s="33"/>
    </row>
    <row r="64" spans="6:7" ht="15.75" customHeight="1">
      <c r="F64" s="33"/>
      <c r="G64" s="33"/>
    </row>
    <row r="65" spans="6:7" ht="15.75" customHeight="1">
      <c r="F65" s="33"/>
      <c r="G65" s="33"/>
    </row>
    <row r="66" spans="6:7" ht="15.75" customHeight="1">
      <c r="F66" s="33"/>
      <c r="G66" s="33"/>
    </row>
    <row r="67" spans="6:7" ht="15.75" customHeight="1">
      <c r="F67" s="33"/>
      <c r="G67" s="33"/>
    </row>
    <row r="68" spans="6:7" ht="15.75" customHeight="1">
      <c r="F68" s="33"/>
      <c r="G68" s="33"/>
    </row>
    <row r="69" spans="6:7" ht="15.75" customHeight="1">
      <c r="F69" s="33"/>
      <c r="G69" s="33"/>
    </row>
    <row r="70" spans="6:7" ht="15.75" customHeight="1">
      <c r="F70" s="33"/>
      <c r="G70" s="33"/>
    </row>
    <row r="71" spans="6:7" ht="15.75" customHeight="1">
      <c r="F71" s="33"/>
      <c r="G71" s="33"/>
    </row>
    <row r="72" spans="6:7" ht="15.75" customHeight="1">
      <c r="F72" s="33"/>
      <c r="G72" s="33"/>
    </row>
    <row r="73" spans="6:7" ht="15.75" customHeight="1">
      <c r="F73" s="33"/>
      <c r="G73" s="33"/>
    </row>
    <row r="74" spans="6:7" ht="15.75" customHeight="1">
      <c r="F74" s="33"/>
      <c r="G74" s="33"/>
    </row>
    <row r="75" spans="6:7" ht="15.75" customHeight="1">
      <c r="F75" s="33"/>
      <c r="G75" s="33"/>
    </row>
    <row r="76" spans="6:7" ht="15.75" customHeight="1">
      <c r="F76" s="33"/>
      <c r="G76" s="33"/>
    </row>
    <row r="77" spans="6:7" ht="15.75" customHeight="1">
      <c r="F77" s="33"/>
      <c r="G77" s="33"/>
    </row>
    <row r="78" spans="6:7" ht="15.75" customHeight="1">
      <c r="F78" s="33"/>
      <c r="G78" s="33"/>
    </row>
    <row r="79" spans="6:7" ht="15.75" customHeight="1">
      <c r="F79" s="33"/>
      <c r="G79" s="33"/>
    </row>
    <row r="80" spans="6:7" ht="15.75" customHeight="1">
      <c r="F80" s="33"/>
      <c r="G80" s="33"/>
    </row>
    <row r="81" spans="6:7" ht="15.75" customHeight="1">
      <c r="F81" s="33"/>
      <c r="G81" s="33"/>
    </row>
    <row r="82" spans="6:7" ht="15.75" customHeight="1">
      <c r="F82" s="33"/>
      <c r="G82" s="33"/>
    </row>
    <row r="83" spans="6:7" ht="15.75" customHeight="1">
      <c r="F83" s="33"/>
      <c r="G83" s="33"/>
    </row>
    <row r="84" spans="6:7" ht="15.75" customHeight="1">
      <c r="F84" s="33"/>
      <c r="G84" s="33"/>
    </row>
    <row r="85" spans="6:7" ht="15.75" customHeight="1">
      <c r="F85" s="33"/>
      <c r="G85" s="33"/>
    </row>
    <row r="86" spans="6:7" ht="15.75" customHeight="1">
      <c r="F86" s="33"/>
      <c r="G86" s="33"/>
    </row>
    <row r="87" spans="6:7" ht="15.75" customHeight="1">
      <c r="F87" s="33"/>
      <c r="G87" s="33"/>
    </row>
    <row r="88" spans="6:7" ht="15.75" customHeight="1">
      <c r="F88" s="33"/>
      <c r="G88" s="33"/>
    </row>
    <row r="89" spans="6:7" ht="15.75" customHeight="1">
      <c r="F89" s="33"/>
      <c r="G89" s="33"/>
    </row>
    <row r="90" spans="6:7" ht="15.75" customHeight="1">
      <c r="F90" s="33"/>
      <c r="G90" s="33"/>
    </row>
    <row r="91" spans="6:7" ht="15.75" customHeight="1">
      <c r="F91" s="33"/>
      <c r="G91" s="33"/>
    </row>
    <row r="92" spans="6:7" ht="15.75" customHeight="1">
      <c r="F92" s="33"/>
      <c r="G92" s="33"/>
    </row>
    <row r="93" spans="6:7" ht="15.75" customHeight="1">
      <c r="F93" s="33"/>
      <c r="G93" s="33"/>
    </row>
    <row r="94" spans="6:7" ht="15.75" customHeight="1">
      <c r="F94" s="33"/>
      <c r="G94" s="33"/>
    </row>
    <row r="95" spans="6:7" ht="15.75" customHeight="1">
      <c r="F95" s="33"/>
      <c r="G95" s="33"/>
    </row>
    <row r="96" spans="6:7" ht="15.75" customHeight="1">
      <c r="F96" s="33"/>
      <c r="G96" s="33"/>
    </row>
    <row r="97" spans="6:7" ht="15.75" customHeight="1">
      <c r="F97" s="33"/>
      <c r="G97" s="33"/>
    </row>
    <row r="98" spans="6:7" ht="15.75" customHeight="1">
      <c r="F98" s="33"/>
      <c r="G98" s="33"/>
    </row>
    <row r="99" spans="6:7" ht="15.75" customHeight="1">
      <c r="F99" s="33"/>
      <c r="G99" s="33"/>
    </row>
    <row r="100" spans="6:7" ht="15.75" customHeight="1">
      <c r="F100" s="33"/>
      <c r="G100" s="33"/>
    </row>
    <row r="101" spans="6:7" ht="15.75" customHeight="1">
      <c r="F101" s="33"/>
      <c r="G101" s="33"/>
    </row>
    <row r="102" spans="6:7" ht="15.75" customHeight="1">
      <c r="F102" s="33"/>
      <c r="G102" s="33"/>
    </row>
    <row r="103" spans="6:7" ht="15.75" customHeight="1">
      <c r="F103" s="33"/>
      <c r="G103" s="33"/>
    </row>
    <row r="104" spans="6:7" ht="15.75" customHeight="1">
      <c r="F104" s="33"/>
      <c r="G104" s="33"/>
    </row>
    <row r="105" spans="6:7" ht="15.75" customHeight="1">
      <c r="F105" s="33"/>
      <c r="G105" s="33"/>
    </row>
    <row r="106" spans="6:7" ht="15.75" customHeight="1">
      <c r="F106" s="33"/>
      <c r="G106" s="33"/>
    </row>
    <row r="107" spans="6:7" ht="15.75" customHeight="1">
      <c r="F107" s="33"/>
      <c r="G107" s="33"/>
    </row>
    <row r="108" spans="6:7" ht="15.75" customHeight="1">
      <c r="F108" s="33"/>
      <c r="G108" s="33"/>
    </row>
    <row r="109" spans="6:7" ht="15.75" customHeight="1">
      <c r="F109" s="33"/>
      <c r="G109" s="33"/>
    </row>
    <row r="110" spans="6:7" ht="15.75" customHeight="1">
      <c r="F110" s="33"/>
      <c r="G110" s="33"/>
    </row>
    <row r="111" spans="6:7" ht="15.75" customHeight="1">
      <c r="F111" s="33"/>
      <c r="G111" s="33"/>
    </row>
    <row r="112" spans="6:7" ht="15.75" customHeight="1">
      <c r="F112" s="33"/>
      <c r="G112" s="33"/>
    </row>
    <row r="113" spans="6:7" ht="15.75" customHeight="1">
      <c r="F113" s="33"/>
      <c r="G113" s="33"/>
    </row>
    <row r="114" spans="6:7" ht="15.75" customHeight="1">
      <c r="F114" s="33"/>
      <c r="G114" s="33"/>
    </row>
    <row r="115" spans="6:7" ht="15.75" customHeight="1">
      <c r="F115" s="33"/>
      <c r="G115" s="33"/>
    </row>
    <row r="116" spans="6:7" ht="15.75" customHeight="1">
      <c r="F116" s="33"/>
      <c r="G116" s="33"/>
    </row>
    <row r="117" spans="6:7" ht="15.75" customHeight="1">
      <c r="F117" s="33"/>
      <c r="G117" s="33"/>
    </row>
    <row r="118" spans="6:7" ht="15.75" customHeight="1">
      <c r="F118" s="33"/>
      <c r="G118" s="33"/>
    </row>
    <row r="119" spans="6:7" ht="15.75" customHeight="1">
      <c r="F119" s="33"/>
      <c r="G119" s="33"/>
    </row>
    <row r="120" spans="6:7" ht="15.75" customHeight="1">
      <c r="F120" s="33"/>
      <c r="G120" s="33"/>
    </row>
    <row r="121" spans="6:7" ht="15.75" customHeight="1">
      <c r="F121" s="33"/>
      <c r="G121" s="33"/>
    </row>
    <row r="122" spans="6:7" ht="15.75" customHeight="1">
      <c r="F122" s="33"/>
      <c r="G122" s="33"/>
    </row>
    <row r="123" spans="6:7" ht="15.75" customHeight="1">
      <c r="F123" s="33"/>
      <c r="G123" s="33"/>
    </row>
    <row r="124" spans="6:7" ht="15.75" customHeight="1">
      <c r="F124" s="33"/>
      <c r="G124" s="33"/>
    </row>
    <row r="125" spans="6:7" ht="15.75" customHeight="1">
      <c r="F125" s="33"/>
      <c r="G125" s="33"/>
    </row>
    <row r="126" spans="6:7" ht="15.75" customHeight="1">
      <c r="F126" s="33"/>
      <c r="G126" s="33"/>
    </row>
    <row r="127" spans="6:7" ht="15.75" customHeight="1">
      <c r="F127" s="33"/>
      <c r="G127" s="33"/>
    </row>
    <row r="128" spans="6:7" ht="15.75" customHeight="1">
      <c r="F128" s="33"/>
      <c r="G128" s="33"/>
    </row>
    <row r="129" spans="6:7" ht="15.75" customHeight="1">
      <c r="F129" s="33"/>
      <c r="G129" s="33"/>
    </row>
    <row r="130" spans="6:7" ht="15.75" customHeight="1">
      <c r="F130" s="33"/>
      <c r="G130" s="33"/>
    </row>
    <row r="131" spans="6:7" ht="15.75" customHeight="1">
      <c r="F131" s="33"/>
      <c r="G131" s="33"/>
    </row>
    <row r="132" spans="6:7" ht="15.75" customHeight="1">
      <c r="F132" s="33"/>
      <c r="G132" s="33"/>
    </row>
    <row r="133" spans="6:7" ht="15.75" customHeight="1">
      <c r="F133" s="33"/>
      <c r="G133" s="33"/>
    </row>
    <row r="134" spans="6:7" ht="15.75" customHeight="1">
      <c r="F134" s="33"/>
      <c r="G134" s="33"/>
    </row>
    <row r="135" spans="6:7" ht="15.75" customHeight="1">
      <c r="F135" s="33"/>
      <c r="G135" s="33"/>
    </row>
    <row r="136" spans="6:7" ht="15.75" customHeight="1">
      <c r="F136" s="33"/>
      <c r="G136" s="33"/>
    </row>
    <row r="137" spans="6:7" ht="15.75" customHeight="1">
      <c r="F137" s="33"/>
      <c r="G137" s="33"/>
    </row>
    <row r="138" spans="6:7" ht="15.75" customHeight="1">
      <c r="F138" s="33"/>
      <c r="G138" s="33"/>
    </row>
    <row r="139" spans="6:7" ht="15.75" customHeight="1">
      <c r="F139" s="33"/>
      <c r="G139" s="33"/>
    </row>
    <row r="140" spans="6:7" ht="15.75" customHeight="1">
      <c r="F140" s="33"/>
      <c r="G140" s="33"/>
    </row>
    <row r="141" spans="6:7" ht="15.75" customHeight="1">
      <c r="F141" s="33"/>
      <c r="G141" s="33"/>
    </row>
    <row r="142" spans="6:7" ht="15.75" customHeight="1">
      <c r="F142" s="33"/>
      <c r="G142" s="33"/>
    </row>
    <row r="143" spans="6:7" ht="15.75" customHeight="1">
      <c r="F143" s="33"/>
      <c r="G143" s="33"/>
    </row>
    <row r="144" spans="6:7" ht="15.75" customHeight="1">
      <c r="F144" s="33"/>
      <c r="G144" s="33"/>
    </row>
    <row r="145" spans="6:7" ht="15.75" customHeight="1">
      <c r="F145" s="33"/>
      <c r="G145" s="33"/>
    </row>
    <row r="146" spans="6:7" ht="15.75" customHeight="1">
      <c r="F146" s="33"/>
      <c r="G146" s="33"/>
    </row>
    <row r="147" spans="6:7" ht="15.75" customHeight="1">
      <c r="F147" s="33"/>
      <c r="G147" s="33"/>
    </row>
    <row r="148" spans="6:7" ht="15.75" customHeight="1">
      <c r="F148" s="33"/>
      <c r="G148" s="33"/>
    </row>
    <row r="149" spans="6:7" ht="15.75" customHeight="1">
      <c r="F149" s="33"/>
      <c r="G149" s="33"/>
    </row>
    <row r="150" spans="6:7" ht="15.75" customHeight="1">
      <c r="F150" s="33"/>
      <c r="G150" s="33"/>
    </row>
    <row r="151" spans="6:7" ht="15.75" customHeight="1">
      <c r="F151" s="33"/>
      <c r="G151" s="33"/>
    </row>
    <row r="152" spans="6:7" ht="15.75" customHeight="1">
      <c r="F152" s="33"/>
      <c r="G152" s="33"/>
    </row>
    <row r="153" spans="6:7" ht="15.75" customHeight="1">
      <c r="F153" s="33"/>
      <c r="G153" s="33"/>
    </row>
    <row r="154" spans="6:7" ht="15.75" customHeight="1">
      <c r="F154" s="33"/>
      <c r="G154" s="33"/>
    </row>
    <row r="155" spans="6:7" ht="15.75" customHeight="1">
      <c r="F155" s="33"/>
      <c r="G155" s="33"/>
    </row>
    <row r="156" spans="6:7" ht="15.75" customHeight="1">
      <c r="F156" s="33"/>
      <c r="G156" s="33"/>
    </row>
    <row r="157" spans="6:7" ht="15.75" customHeight="1">
      <c r="F157" s="33"/>
      <c r="G157" s="33"/>
    </row>
    <row r="158" spans="6:7" ht="15.75" customHeight="1">
      <c r="F158" s="33"/>
      <c r="G158" s="33"/>
    </row>
    <row r="159" spans="6:7" ht="15.75" customHeight="1">
      <c r="F159" s="33"/>
      <c r="G159" s="33"/>
    </row>
    <row r="160" spans="6:7" ht="15.75" customHeight="1">
      <c r="F160" s="33"/>
      <c r="G160" s="33"/>
    </row>
    <row r="161" spans="6:7" ht="15.75" customHeight="1">
      <c r="F161" s="33"/>
      <c r="G161" s="33"/>
    </row>
    <row r="162" spans="6:7" ht="15.75" customHeight="1">
      <c r="F162" s="33"/>
      <c r="G162" s="33"/>
    </row>
    <row r="163" spans="6:7" ht="15.75" customHeight="1">
      <c r="F163" s="33"/>
      <c r="G163" s="33"/>
    </row>
    <row r="164" spans="6:7" ht="15.75" customHeight="1">
      <c r="F164" s="33"/>
      <c r="G164" s="33"/>
    </row>
    <row r="165" spans="6:7" ht="15.75" customHeight="1">
      <c r="F165" s="33"/>
      <c r="G165" s="33"/>
    </row>
    <row r="166" spans="6:7" ht="15.75" customHeight="1">
      <c r="F166" s="33"/>
      <c r="G166" s="33"/>
    </row>
    <row r="167" spans="6:7" ht="15.75" customHeight="1">
      <c r="F167" s="33"/>
      <c r="G167" s="33"/>
    </row>
    <row r="168" spans="6:7" ht="15.75" customHeight="1">
      <c r="F168" s="33"/>
      <c r="G168" s="33"/>
    </row>
    <row r="169" spans="6:7" ht="15.75" customHeight="1">
      <c r="F169" s="33"/>
      <c r="G169" s="33"/>
    </row>
    <row r="170" spans="6:7" ht="15.75" customHeight="1">
      <c r="F170" s="33"/>
      <c r="G170" s="33"/>
    </row>
    <row r="171" spans="6:7" ht="15.75" customHeight="1">
      <c r="F171" s="33"/>
      <c r="G171" s="33"/>
    </row>
    <row r="172" spans="6:7" ht="15.75" customHeight="1">
      <c r="F172" s="33"/>
      <c r="G172" s="33"/>
    </row>
    <row r="173" spans="6:7" ht="15.75" customHeight="1">
      <c r="F173" s="33"/>
      <c r="G173" s="33"/>
    </row>
    <row r="174" spans="6:7" ht="15.75" customHeight="1">
      <c r="F174" s="33"/>
      <c r="G174" s="33"/>
    </row>
    <row r="175" spans="6:7" ht="15.75" customHeight="1">
      <c r="F175" s="33"/>
      <c r="G175" s="33"/>
    </row>
    <row r="176" spans="6:7" ht="15.75" customHeight="1">
      <c r="F176" s="33"/>
      <c r="G176" s="33"/>
    </row>
    <row r="177" spans="6:7" ht="15.75" customHeight="1">
      <c r="F177" s="33"/>
      <c r="G177" s="33"/>
    </row>
    <row r="178" spans="6:7" ht="15.75" customHeight="1">
      <c r="F178" s="33"/>
      <c r="G178" s="33"/>
    </row>
    <row r="179" spans="6:7" ht="15.75" customHeight="1">
      <c r="F179" s="33"/>
      <c r="G179" s="33"/>
    </row>
    <row r="180" spans="6:7" ht="15.75" customHeight="1">
      <c r="F180" s="33"/>
      <c r="G180" s="33"/>
    </row>
    <row r="181" spans="6:7" ht="15.75" customHeight="1">
      <c r="F181" s="33"/>
      <c r="G181" s="33"/>
    </row>
    <row r="182" spans="6:7" ht="15.75" customHeight="1">
      <c r="F182" s="33"/>
      <c r="G182" s="33"/>
    </row>
    <row r="183" spans="6:7" ht="15.75" customHeight="1">
      <c r="F183" s="33"/>
      <c r="G183" s="33"/>
    </row>
    <row r="184" spans="6:7" ht="15.75" customHeight="1">
      <c r="F184" s="33"/>
      <c r="G184" s="33"/>
    </row>
    <row r="185" spans="6:7" ht="15.75" customHeight="1">
      <c r="F185" s="33"/>
      <c r="G185" s="33"/>
    </row>
    <row r="186" spans="6:7" ht="15.75" customHeight="1">
      <c r="F186" s="33"/>
      <c r="G186" s="33"/>
    </row>
    <row r="187" spans="6:7" ht="15.75" customHeight="1">
      <c r="F187" s="33"/>
      <c r="G187" s="33"/>
    </row>
    <row r="188" spans="6:7" ht="15.75" customHeight="1">
      <c r="F188" s="33"/>
      <c r="G188" s="33"/>
    </row>
    <row r="189" spans="6:7" ht="15.75" customHeight="1">
      <c r="F189" s="33"/>
      <c r="G189" s="33"/>
    </row>
    <row r="190" spans="6:7" ht="15.75" customHeight="1">
      <c r="F190" s="33"/>
      <c r="G190" s="33"/>
    </row>
    <row r="191" spans="6:7" ht="15.75" customHeight="1">
      <c r="F191" s="33"/>
      <c r="G191" s="33"/>
    </row>
    <row r="192" spans="6:7" ht="15.75" customHeight="1">
      <c r="F192" s="33"/>
      <c r="G192" s="33"/>
    </row>
    <row r="193" spans="6:7" ht="15.75" customHeight="1">
      <c r="F193" s="33"/>
      <c r="G193" s="33"/>
    </row>
    <row r="194" spans="6:7" ht="15.75" customHeight="1">
      <c r="F194" s="33"/>
      <c r="G194" s="33"/>
    </row>
    <row r="195" spans="6:7" ht="15.75" customHeight="1">
      <c r="F195" s="33"/>
      <c r="G195" s="33"/>
    </row>
    <row r="196" spans="6:7" ht="15.75" customHeight="1">
      <c r="F196" s="33"/>
      <c r="G196" s="33"/>
    </row>
    <row r="197" spans="6:7" ht="15.75" customHeight="1">
      <c r="F197" s="33"/>
      <c r="G197" s="33"/>
    </row>
    <row r="198" spans="6:7" ht="15.75" customHeight="1">
      <c r="F198" s="33"/>
      <c r="G198" s="33"/>
    </row>
    <row r="199" spans="6:7" ht="15.75" customHeight="1">
      <c r="F199" s="33"/>
      <c r="G199" s="33"/>
    </row>
    <row r="200" spans="6:7" ht="15.75" customHeight="1">
      <c r="F200" s="33"/>
      <c r="G200" s="33"/>
    </row>
    <row r="201" spans="6:7" ht="15.75" customHeight="1">
      <c r="F201" s="33"/>
      <c r="G201" s="33"/>
    </row>
    <row r="202" spans="6:7" ht="15.75" customHeight="1">
      <c r="F202" s="33"/>
      <c r="G202" s="33"/>
    </row>
    <row r="203" spans="6:7" ht="15.75" customHeight="1">
      <c r="F203" s="33"/>
      <c r="G203" s="33"/>
    </row>
    <row r="204" spans="6:7" ht="15.75" customHeight="1">
      <c r="F204" s="33"/>
      <c r="G204" s="33"/>
    </row>
    <row r="205" spans="6:7" ht="15.75" customHeight="1">
      <c r="F205" s="33"/>
      <c r="G205" s="33"/>
    </row>
    <row r="206" spans="6:7" ht="15.75" customHeight="1">
      <c r="F206" s="33"/>
      <c r="G206" s="33"/>
    </row>
    <row r="207" spans="6:7" ht="15.75" customHeight="1">
      <c r="F207" s="33"/>
      <c r="G207" s="33"/>
    </row>
    <row r="208" spans="6:7" ht="15.75" customHeight="1">
      <c r="F208" s="33"/>
      <c r="G208" s="33"/>
    </row>
    <row r="209" spans="6:7" ht="15.75" customHeight="1">
      <c r="F209" s="33"/>
      <c r="G209" s="33"/>
    </row>
    <row r="210" spans="6:7" ht="15.75" customHeight="1">
      <c r="F210" s="33"/>
      <c r="G210" s="33"/>
    </row>
    <row r="211" spans="6:7" ht="15.75" customHeight="1">
      <c r="F211" s="33"/>
      <c r="G211" s="33"/>
    </row>
    <row r="212" spans="6:7" ht="15.75" customHeight="1">
      <c r="F212" s="33"/>
      <c r="G212" s="33"/>
    </row>
    <row r="213" spans="6:7" ht="15.75" customHeight="1">
      <c r="F213" s="33"/>
      <c r="G213" s="33"/>
    </row>
    <row r="214" spans="6:7" ht="15.75" customHeight="1">
      <c r="F214" s="33"/>
      <c r="G214" s="33"/>
    </row>
    <row r="215" spans="6:7" ht="15.75" customHeight="1">
      <c r="F215" s="33"/>
      <c r="G215" s="33"/>
    </row>
    <row r="216" spans="6:7" ht="15.75" customHeight="1">
      <c r="F216" s="33"/>
      <c r="G216" s="33"/>
    </row>
    <row r="217" spans="6:7" ht="15.75" customHeight="1">
      <c r="F217" s="33"/>
      <c r="G217" s="33"/>
    </row>
    <row r="218" spans="6:7" ht="15.75" customHeight="1">
      <c r="F218" s="33"/>
      <c r="G218" s="33"/>
    </row>
    <row r="219" spans="6:7" ht="15.75" customHeight="1">
      <c r="F219" s="33"/>
      <c r="G219" s="33"/>
    </row>
    <row r="220" spans="6:7" ht="15.75" customHeight="1">
      <c r="F220" s="33"/>
      <c r="G220" s="33"/>
    </row>
    <row r="221" spans="6:7" ht="15.75" customHeight="1">
      <c r="F221" s="33"/>
      <c r="G221" s="33"/>
    </row>
    <row r="222" spans="6:7" ht="15.75" customHeight="1">
      <c r="F222" s="33"/>
      <c r="G222" s="33"/>
    </row>
    <row r="223" spans="6:7" ht="15.75" customHeight="1">
      <c r="F223" s="33"/>
      <c r="G223" s="33"/>
    </row>
    <row r="224" spans="6:7" ht="15.75" customHeight="1">
      <c r="F224" s="33"/>
      <c r="G224" s="33"/>
    </row>
    <row r="225" spans="6:7" ht="15.75" customHeight="1">
      <c r="F225" s="33"/>
      <c r="G225" s="33"/>
    </row>
    <row r="226" spans="6:7" ht="15.75" customHeight="1">
      <c r="F226" s="33"/>
      <c r="G226" s="33"/>
    </row>
    <row r="227" spans="6:7" ht="15.75" customHeight="1">
      <c r="F227" s="33"/>
      <c r="G227" s="33"/>
    </row>
    <row r="228" spans="6:7" ht="15.75" customHeight="1">
      <c r="F228" s="33"/>
      <c r="G228" s="33"/>
    </row>
    <row r="229" spans="6:7" ht="15.75" customHeight="1">
      <c r="F229" s="33"/>
      <c r="G229" s="33"/>
    </row>
    <row r="230" spans="6:7" ht="15.75" customHeight="1">
      <c r="F230" s="33"/>
      <c r="G230" s="33"/>
    </row>
    <row r="231" spans="6:7" ht="15.75" customHeight="1">
      <c r="F231" s="33"/>
      <c r="G231" s="33"/>
    </row>
    <row r="232" spans="6:7" ht="15.75" customHeight="1">
      <c r="F232" s="33"/>
      <c r="G232" s="33"/>
    </row>
    <row r="233" spans="6:7" ht="15.75" customHeight="1">
      <c r="F233" s="33"/>
      <c r="G233" s="33"/>
    </row>
    <row r="234" spans="6:7" ht="15.75" customHeight="1">
      <c r="F234" s="33"/>
      <c r="G234" s="33"/>
    </row>
    <row r="235" spans="6:7" ht="15.75" customHeight="1">
      <c r="F235" s="33"/>
      <c r="G235" s="33"/>
    </row>
    <row r="236" spans="6:7" ht="15.75" customHeight="1">
      <c r="F236" s="33"/>
      <c r="G236" s="33"/>
    </row>
    <row r="237" spans="6:7" ht="15.75" customHeight="1">
      <c r="F237" s="33"/>
      <c r="G237" s="33"/>
    </row>
    <row r="238" spans="6:7" ht="15.75" customHeight="1">
      <c r="F238" s="33"/>
      <c r="G238" s="33"/>
    </row>
    <row r="239" spans="6:7" ht="15.75" customHeight="1">
      <c r="F239" s="33"/>
      <c r="G239" s="33"/>
    </row>
    <row r="240" spans="6:7" ht="15.75" customHeight="1">
      <c r="F240" s="33"/>
      <c r="G240" s="33"/>
    </row>
    <row r="241" spans="6:7" ht="15.75" customHeight="1">
      <c r="F241" s="33"/>
      <c r="G241" s="33"/>
    </row>
    <row r="242" spans="6:7" ht="15.75" customHeight="1">
      <c r="F242" s="33"/>
      <c r="G242" s="33"/>
    </row>
    <row r="243" spans="6:7" ht="15.75" customHeight="1">
      <c r="F243" s="33"/>
      <c r="G243" s="33"/>
    </row>
    <row r="244" spans="6:7" ht="15.75" customHeight="1">
      <c r="F244" s="33"/>
      <c r="G244" s="33"/>
    </row>
    <row r="245" spans="6:7" ht="15.75" customHeight="1">
      <c r="F245" s="33"/>
      <c r="G245" s="33"/>
    </row>
    <row r="246" spans="6:7" ht="15.75" customHeight="1">
      <c r="F246" s="33"/>
      <c r="G246" s="33"/>
    </row>
    <row r="247" spans="6:7" ht="15.75" customHeight="1">
      <c r="F247" s="33"/>
      <c r="G247" s="33"/>
    </row>
    <row r="248" spans="6:7" ht="15.75" customHeight="1">
      <c r="F248" s="33"/>
      <c r="G248" s="33"/>
    </row>
    <row r="249" spans="6:7" ht="15.75" customHeight="1">
      <c r="F249" s="33"/>
      <c r="G249" s="33"/>
    </row>
    <row r="250" spans="6:7" ht="15.75" customHeight="1">
      <c r="F250" s="33"/>
      <c r="G250" s="33"/>
    </row>
    <row r="251" spans="6:7" ht="15.75" customHeight="1">
      <c r="F251" s="33"/>
      <c r="G251" s="33"/>
    </row>
    <row r="252" spans="6:7" ht="15.75" customHeight="1">
      <c r="F252" s="33"/>
      <c r="G252" s="33"/>
    </row>
    <row r="253" spans="6:7" ht="15.75" customHeight="1">
      <c r="F253" s="33"/>
      <c r="G253" s="33"/>
    </row>
    <row r="254" spans="6:7" ht="15.75" customHeight="1">
      <c r="F254" s="33"/>
      <c r="G254" s="33"/>
    </row>
    <row r="255" spans="6:7" ht="15.75" customHeight="1">
      <c r="F255" s="33"/>
      <c r="G255" s="33"/>
    </row>
    <row r="256" spans="6:7" ht="15.75" customHeight="1">
      <c r="F256" s="33"/>
      <c r="G256" s="33"/>
    </row>
    <row r="257" spans="6:7" ht="15.75" customHeight="1">
      <c r="F257" s="33"/>
      <c r="G257" s="33"/>
    </row>
    <row r="258" spans="6:7" ht="15.75" customHeight="1">
      <c r="F258" s="33"/>
      <c r="G258" s="33"/>
    </row>
    <row r="259" spans="6:7" ht="15.75" customHeight="1">
      <c r="F259" s="33"/>
      <c r="G259" s="33"/>
    </row>
    <row r="260" spans="6:7" ht="15.75" customHeight="1">
      <c r="F260" s="33"/>
      <c r="G260" s="33"/>
    </row>
    <row r="261" spans="6:7" ht="15.75" customHeight="1">
      <c r="F261" s="33"/>
      <c r="G261" s="33"/>
    </row>
    <row r="262" spans="6:7" ht="15.75" customHeight="1">
      <c r="F262" s="33"/>
      <c r="G262" s="33"/>
    </row>
    <row r="263" spans="6:7" ht="15.75" customHeight="1">
      <c r="F263" s="33"/>
      <c r="G263" s="33"/>
    </row>
    <row r="264" spans="6:7" ht="15.75" customHeight="1">
      <c r="F264" s="33"/>
      <c r="G264" s="33"/>
    </row>
    <row r="265" spans="6:7" ht="15.75" customHeight="1">
      <c r="F265" s="33"/>
      <c r="G265" s="33"/>
    </row>
    <row r="266" spans="6:7" ht="15.75" customHeight="1">
      <c r="F266" s="33"/>
      <c r="G266" s="33"/>
    </row>
    <row r="267" spans="6:7" ht="15.75" customHeight="1">
      <c r="F267" s="33"/>
      <c r="G267" s="33"/>
    </row>
    <row r="268" spans="6:7" ht="15.75" customHeight="1">
      <c r="F268" s="33"/>
      <c r="G268" s="33"/>
    </row>
    <row r="269" spans="6:7" ht="15.75" customHeight="1">
      <c r="F269" s="33"/>
      <c r="G269" s="33"/>
    </row>
    <row r="270" spans="6:7" ht="15.75" customHeight="1">
      <c r="F270" s="33"/>
      <c r="G270" s="33"/>
    </row>
    <row r="271" spans="6:7" ht="15.75" customHeight="1">
      <c r="F271" s="33"/>
      <c r="G271" s="33"/>
    </row>
    <row r="272" spans="6:7" ht="15.75" customHeight="1">
      <c r="F272" s="33"/>
      <c r="G272" s="33"/>
    </row>
    <row r="273" spans="6:7" ht="15.75" customHeight="1">
      <c r="F273" s="33"/>
      <c r="G273" s="33"/>
    </row>
    <row r="274" spans="6:7" ht="15.75" customHeight="1">
      <c r="F274" s="33"/>
      <c r="G274" s="33"/>
    </row>
    <row r="275" spans="6:7" ht="15.75" customHeight="1">
      <c r="F275" s="33"/>
      <c r="G275" s="33"/>
    </row>
    <row r="276" spans="6:7" ht="15.75" customHeight="1">
      <c r="F276" s="33"/>
      <c r="G276" s="33"/>
    </row>
    <row r="277" spans="6:7" ht="15.75" customHeight="1">
      <c r="F277" s="33"/>
      <c r="G277" s="33"/>
    </row>
    <row r="278" spans="6:7" ht="15.75" customHeight="1">
      <c r="F278" s="33"/>
      <c r="G278" s="33"/>
    </row>
    <row r="279" spans="6:7" ht="15.75" customHeight="1">
      <c r="F279" s="33"/>
      <c r="G279" s="33"/>
    </row>
    <row r="280" spans="6:7" ht="15.75" customHeight="1">
      <c r="F280" s="33"/>
      <c r="G280" s="33"/>
    </row>
    <row r="281" spans="6:7" ht="15.75" customHeight="1">
      <c r="F281" s="33"/>
      <c r="G281" s="33"/>
    </row>
    <row r="282" spans="6:7" ht="15.75" customHeight="1">
      <c r="F282" s="33"/>
      <c r="G282" s="33"/>
    </row>
    <row r="283" spans="6:7" ht="15.75" customHeight="1">
      <c r="F283" s="33"/>
      <c r="G283" s="33"/>
    </row>
    <row r="284" spans="6:7" ht="15.75" customHeight="1">
      <c r="F284" s="33"/>
      <c r="G284" s="33"/>
    </row>
    <row r="285" spans="6:7" ht="15.75" customHeight="1">
      <c r="F285" s="33"/>
      <c r="G285" s="33"/>
    </row>
    <row r="286" spans="6:7" ht="15.75" customHeight="1">
      <c r="F286" s="33"/>
      <c r="G286" s="33"/>
    </row>
    <row r="287" spans="6:7" ht="15.75" customHeight="1">
      <c r="F287" s="33"/>
      <c r="G287" s="33"/>
    </row>
    <row r="288" spans="6:7" ht="15.75" customHeight="1">
      <c r="F288" s="33"/>
      <c r="G288" s="33"/>
    </row>
    <row r="289" spans="6:7" ht="15.75" customHeight="1">
      <c r="F289" s="33"/>
      <c r="G289" s="33"/>
    </row>
    <row r="290" spans="6:7" ht="15.75" customHeight="1">
      <c r="F290" s="33"/>
      <c r="G290" s="33"/>
    </row>
    <row r="291" spans="6:7" ht="15.75" customHeight="1">
      <c r="F291" s="33"/>
      <c r="G291" s="33"/>
    </row>
    <row r="292" spans="6:7" ht="15.75" customHeight="1">
      <c r="F292" s="33"/>
      <c r="G292" s="33"/>
    </row>
    <row r="293" spans="6:7" ht="15.75" customHeight="1">
      <c r="F293" s="33"/>
      <c r="G293" s="33"/>
    </row>
    <row r="294" spans="6:7" ht="15.75" customHeight="1">
      <c r="F294" s="33"/>
      <c r="G294" s="33"/>
    </row>
    <row r="295" spans="6:7" ht="15.75" customHeight="1">
      <c r="F295" s="33"/>
      <c r="G295" s="33"/>
    </row>
    <row r="296" spans="6:7" ht="15.75" customHeight="1">
      <c r="F296" s="33"/>
      <c r="G296" s="33"/>
    </row>
    <row r="297" spans="6:7" ht="15.75" customHeight="1">
      <c r="F297" s="33"/>
      <c r="G297" s="33"/>
    </row>
    <row r="298" spans="6:7" ht="15.75" customHeight="1">
      <c r="F298" s="33"/>
      <c r="G298" s="33"/>
    </row>
    <row r="299" spans="6:7" ht="15.75" customHeight="1">
      <c r="F299" s="33"/>
      <c r="G299" s="33"/>
    </row>
    <row r="300" spans="6:7" ht="15.75" customHeight="1">
      <c r="F300" s="33"/>
      <c r="G300" s="33"/>
    </row>
    <row r="301" spans="6:7" ht="15.75" customHeight="1">
      <c r="F301" s="33"/>
      <c r="G301" s="33"/>
    </row>
    <row r="302" spans="6:7" ht="15.75" customHeight="1">
      <c r="F302" s="33"/>
      <c r="G302" s="33"/>
    </row>
    <row r="303" spans="6:7" ht="15.75" customHeight="1">
      <c r="F303" s="33"/>
      <c r="G303" s="33"/>
    </row>
    <row r="304" spans="6:7" ht="15.75" customHeight="1">
      <c r="F304" s="33"/>
      <c r="G304" s="33"/>
    </row>
    <row r="305" spans="6:7" ht="15.75" customHeight="1">
      <c r="F305" s="33"/>
      <c r="G305" s="33"/>
    </row>
    <row r="306" spans="6:7" ht="15.75" customHeight="1">
      <c r="F306" s="33"/>
      <c r="G306" s="33"/>
    </row>
    <row r="307" spans="6:7" ht="15.75" customHeight="1">
      <c r="F307" s="33"/>
      <c r="G307" s="33"/>
    </row>
    <row r="308" spans="6:7" ht="15.75" customHeight="1">
      <c r="F308" s="33"/>
      <c r="G308" s="33"/>
    </row>
    <row r="309" spans="6:7" ht="15.75" customHeight="1">
      <c r="F309" s="33"/>
      <c r="G309" s="33"/>
    </row>
    <row r="310" spans="6:7" ht="15.75" customHeight="1">
      <c r="F310" s="33"/>
      <c r="G310" s="33"/>
    </row>
    <row r="311" spans="6:7" ht="15.75" customHeight="1">
      <c r="F311" s="33"/>
      <c r="G311" s="33"/>
    </row>
    <row r="312" spans="6:7" ht="15.75" customHeight="1">
      <c r="F312" s="33"/>
      <c r="G312" s="33"/>
    </row>
    <row r="313" spans="6:7" ht="15.75" customHeight="1">
      <c r="F313" s="33"/>
      <c r="G313" s="33"/>
    </row>
    <row r="314" spans="6:7" ht="15.75" customHeight="1">
      <c r="F314" s="33"/>
      <c r="G314" s="33"/>
    </row>
    <row r="315" spans="6:7" ht="15.75" customHeight="1">
      <c r="F315" s="33"/>
      <c r="G315" s="33"/>
    </row>
    <row r="316" spans="6:7" ht="15.75" customHeight="1">
      <c r="F316" s="33"/>
      <c r="G316" s="33"/>
    </row>
    <row r="317" spans="6:7" ht="15.75" customHeight="1">
      <c r="F317" s="33"/>
      <c r="G317" s="33"/>
    </row>
    <row r="318" spans="6:7" ht="15.75" customHeight="1">
      <c r="F318" s="33"/>
      <c r="G318" s="33"/>
    </row>
    <row r="319" spans="6:7" ht="15.75" customHeight="1">
      <c r="F319" s="33"/>
      <c r="G319" s="33"/>
    </row>
    <row r="320" spans="6:7" ht="15.75" customHeight="1">
      <c r="F320" s="33"/>
      <c r="G320" s="33"/>
    </row>
    <row r="321" spans="6:7" ht="15.75" customHeight="1">
      <c r="F321" s="33"/>
      <c r="G321" s="33"/>
    </row>
    <row r="322" spans="6:7" ht="15.75" customHeight="1">
      <c r="F322" s="33"/>
      <c r="G322" s="33"/>
    </row>
    <row r="323" spans="6:7" ht="15.75" customHeight="1">
      <c r="F323" s="33"/>
      <c r="G323" s="33"/>
    </row>
    <row r="324" spans="6:7" ht="15.75" customHeight="1">
      <c r="F324" s="33"/>
      <c r="G324" s="33"/>
    </row>
    <row r="325" spans="6:7" ht="15.75" customHeight="1">
      <c r="F325" s="33"/>
      <c r="G325" s="33"/>
    </row>
    <row r="326" spans="6:7" ht="15.75" customHeight="1">
      <c r="F326" s="33"/>
      <c r="G326" s="33"/>
    </row>
    <row r="327" spans="6:7" ht="15.75" customHeight="1">
      <c r="F327" s="33"/>
      <c r="G327" s="33"/>
    </row>
    <row r="328" spans="6:7" ht="15.75" customHeight="1">
      <c r="F328" s="33"/>
      <c r="G328" s="33"/>
    </row>
    <row r="329" spans="6:7" ht="15.75" customHeight="1">
      <c r="F329" s="33"/>
      <c r="G329" s="33"/>
    </row>
    <row r="330" spans="6:7" ht="15.75" customHeight="1">
      <c r="F330" s="33"/>
      <c r="G330" s="33"/>
    </row>
    <row r="331" spans="6:7" ht="15.75" customHeight="1">
      <c r="F331" s="33"/>
      <c r="G331" s="33"/>
    </row>
    <row r="332" spans="6:7" ht="15.75" customHeight="1">
      <c r="F332" s="33"/>
      <c r="G332" s="33"/>
    </row>
    <row r="333" spans="6:7" ht="15.75" customHeight="1">
      <c r="F333" s="33"/>
      <c r="G333" s="33"/>
    </row>
    <row r="334" spans="6:7" ht="15.75" customHeight="1">
      <c r="F334" s="33"/>
      <c r="G334" s="33"/>
    </row>
    <row r="335" spans="6:7" ht="15.75" customHeight="1">
      <c r="F335" s="33"/>
      <c r="G335" s="33"/>
    </row>
    <row r="336" spans="6:7" ht="15.75" customHeight="1">
      <c r="F336" s="33"/>
      <c r="G336" s="33"/>
    </row>
    <row r="337" spans="6:7" ht="15.75" customHeight="1">
      <c r="F337" s="33"/>
      <c r="G337" s="33"/>
    </row>
    <row r="338" spans="6:7" ht="15.75" customHeight="1">
      <c r="F338" s="33"/>
      <c r="G338" s="33"/>
    </row>
    <row r="339" spans="6:7" ht="15.75" customHeight="1">
      <c r="F339" s="33"/>
      <c r="G339" s="33"/>
    </row>
    <row r="340" spans="6:7" ht="15.75" customHeight="1">
      <c r="F340" s="33"/>
      <c r="G340" s="33"/>
    </row>
    <row r="341" spans="6:7" ht="15.75" customHeight="1">
      <c r="F341" s="33"/>
      <c r="G341" s="33"/>
    </row>
    <row r="342" spans="6:7" ht="15.75" customHeight="1">
      <c r="F342" s="33"/>
      <c r="G342" s="33"/>
    </row>
    <row r="343" spans="6:7" ht="15.75" customHeight="1">
      <c r="F343" s="33"/>
      <c r="G343" s="33"/>
    </row>
    <row r="344" spans="6:7" ht="15.75" customHeight="1">
      <c r="F344" s="33"/>
      <c r="G344" s="33"/>
    </row>
    <row r="345" spans="6:7" ht="15.75" customHeight="1">
      <c r="F345" s="33"/>
      <c r="G345" s="33"/>
    </row>
    <row r="346" spans="6:7" ht="15.75" customHeight="1">
      <c r="F346" s="33"/>
      <c r="G346" s="33"/>
    </row>
    <row r="347" spans="6:7" ht="15.75" customHeight="1">
      <c r="F347" s="33"/>
      <c r="G347" s="33"/>
    </row>
    <row r="348" spans="6:7" ht="15.75" customHeight="1">
      <c r="F348" s="33"/>
      <c r="G348" s="33"/>
    </row>
    <row r="349" spans="6:7" ht="15.75" customHeight="1">
      <c r="F349" s="33"/>
      <c r="G349" s="33"/>
    </row>
    <row r="350" spans="6:7" ht="15.75" customHeight="1">
      <c r="F350" s="33"/>
      <c r="G350" s="33"/>
    </row>
    <row r="351" spans="6:7" ht="15.75" customHeight="1">
      <c r="F351" s="33"/>
      <c r="G351" s="33"/>
    </row>
    <row r="352" spans="6:7" ht="15.75" customHeight="1">
      <c r="F352" s="33"/>
      <c r="G352" s="33"/>
    </row>
    <row r="353" spans="6:7" ht="15.75" customHeight="1">
      <c r="F353" s="33"/>
      <c r="G353" s="33"/>
    </row>
    <row r="354" spans="6:7" ht="15.75" customHeight="1">
      <c r="F354" s="33"/>
      <c r="G354" s="33"/>
    </row>
    <row r="355" spans="6:7" ht="15.75" customHeight="1">
      <c r="F355" s="33"/>
      <c r="G355" s="33"/>
    </row>
    <row r="356" spans="6:7" ht="15.75" customHeight="1">
      <c r="F356" s="33"/>
      <c r="G356" s="33"/>
    </row>
    <row r="357" spans="6:7" ht="15.75" customHeight="1">
      <c r="F357" s="33"/>
      <c r="G357" s="33"/>
    </row>
    <row r="358" spans="6:7" ht="15.75" customHeight="1">
      <c r="F358" s="33"/>
      <c r="G358" s="33"/>
    </row>
    <row r="359" spans="6:7" ht="15.75" customHeight="1">
      <c r="F359" s="33"/>
      <c r="G359" s="33"/>
    </row>
    <row r="360" spans="6:7" ht="15.75" customHeight="1">
      <c r="F360" s="33"/>
      <c r="G360" s="33"/>
    </row>
    <row r="361" spans="6:7" ht="15.75" customHeight="1">
      <c r="F361" s="33"/>
      <c r="G361" s="33"/>
    </row>
    <row r="362" spans="6:7" ht="15.75" customHeight="1">
      <c r="F362" s="33"/>
      <c r="G362" s="33"/>
    </row>
    <row r="363" spans="6:7" ht="15.75" customHeight="1">
      <c r="F363" s="33"/>
      <c r="G363" s="33"/>
    </row>
    <row r="364" spans="6:7" ht="15.75" customHeight="1">
      <c r="F364" s="33"/>
      <c r="G364" s="33"/>
    </row>
    <row r="365" spans="6:7" ht="15.75" customHeight="1">
      <c r="F365" s="33"/>
      <c r="G365" s="33"/>
    </row>
    <row r="366" spans="6:7" ht="15.75" customHeight="1">
      <c r="F366" s="33"/>
      <c r="G366" s="33"/>
    </row>
    <row r="367" spans="6:7" ht="15.75" customHeight="1">
      <c r="F367" s="33"/>
      <c r="G367" s="33"/>
    </row>
    <row r="368" spans="6:7" ht="15.75" customHeight="1">
      <c r="F368" s="33"/>
      <c r="G368" s="33"/>
    </row>
    <row r="369" spans="6:7" ht="15.75" customHeight="1">
      <c r="F369" s="33"/>
      <c r="G369" s="33"/>
    </row>
    <row r="370" spans="6:7" ht="15.75" customHeight="1">
      <c r="F370" s="33"/>
      <c r="G370" s="33"/>
    </row>
    <row r="371" spans="6:7" ht="15.75" customHeight="1">
      <c r="F371" s="33"/>
      <c r="G371" s="33"/>
    </row>
    <row r="372" spans="6:7" ht="15.75" customHeight="1">
      <c r="F372" s="33"/>
      <c r="G372" s="33"/>
    </row>
    <row r="373" spans="6:7" ht="15.75" customHeight="1">
      <c r="F373" s="33"/>
      <c r="G373" s="33"/>
    </row>
    <row r="374" spans="6:7" ht="15.75" customHeight="1">
      <c r="F374" s="33"/>
      <c r="G374" s="33"/>
    </row>
    <row r="375" spans="6:7" ht="15.75" customHeight="1">
      <c r="F375" s="33"/>
      <c r="G375" s="33"/>
    </row>
    <row r="376" spans="6:7" ht="15.75" customHeight="1">
      <c r="F376" s="33"/>
      <c r="G376" s="33"/>
    </row>
    <row r="377" spans="6:7" ht="15.75" customHeight="1">
      <c r="F377" s="33"/>
      <c r="G377" s="33"/>
    </row>
    <row r="378" spans="6:7" ht="15.75" customHeight="1">
      <c r="F378" s="33"/>
      <c r="G378" s="33"/>
    </row>
    <row r="379" spans="6:7" ht="15.75" customHeight="1">
      <c r="F379" s="33"/>
      <c r="G379" s="33"/>
    </row>
    <row r="380" spans="6:7" ht="15.75" customHeight="1">
      <c r="F380" s="33"/>
      <c r="G380" s="33"/>
    </row>
    <row r="381" spans="6:7" ht="15.75" customHeight="1">
      <c r="F381" s="33"/>
      <c r="G381" s="33"/>
    </row>
    <row r="382" spans="6:7" ht="15.75" customHeight="1">
      <c r="F382" s="33"/>
      <c r="G382" s="33"/>
    </row>
    <row r="383" spans="6:7" ht="15.75" customHeight="1">
      <c r="F383" s="33"/>
      <c r="G383" s="33"/>
    </row>
    <row r="384" spans="6:7" ht="15.75" customHeight="1">
      <c r="F384" s="33"/>
      <c r="G384" s="33"/>
    </row>
    <row r="385" spans="6:7" ht="15.75" customHeight="1">
      <c r="F385" s="33"/>
      <c r="G385" s="33"/>
    </row>
    <row r="386" spans="6:7" ht="15.75" customHeight="1">
      <c r="F386" s="33"/>
      <c r="G386" s="33"/>
    </row>
    <row r="387" spans="6:7" ht="15.75" customHeight="1">
      <c r="F387" s="33"/>
      <c r="G387" s="33"/>
    </row>
    <row r="388" spans="6:7" ht="15.75" customHeight="1">
      <c r="F388" s="33"/>
      <c r="G388" s="33"/>
    </row>
    <row r="389" spans="6:7" ht="15.75" customHeight="1">
      <c r="F389" s="33"/>
      <c r="G389" s="33"/>
    </row>
    <row r="390" spans="6:7" ht="15.75" customHeight="1">
      <c r="F390" s="33"/>
      <c r="G390" s="33"/>
    </row>
    <row r="391" spans="6:7" ht="15.75" customHeight="1">
      <c r="F391" s="33"/>
      <c r="G391" s="33"/>
    </row>
    <row r="392" spans="6:7" ht="15.75" customHeight="1">
      <c r="F392" s="33"/>
      <c r="G392" s="33"/>
    </row>
    <row r="393" spans="6:7" ht="15.75" customHeight="1">
      <c r="F393" s="33"/>
      <c r="G393" s="33"/>
    </row>
    <row r="394" spans="6:7" ht="15.75" customHeight="1">
      <c r="F394" s="33"/>
      <c r="G394" s="33"/>
    </row>
    <row r="395" spans="6:7" ht="15.75" customHeight="1">
      <c r="F395" s="33"/>
      <c r="G395" s="33"/>
    </row>
    <row r="396" spans="6:7" ht="15.75" customHeight="1">
      <c r="F396" s="33"/>
      <c r="G396" s="33"/>
    </row>
    <row r="397" spans="6:7" ht="15.75" customHeight="1">
      <c r="F397" s="33"/>
      <c r="G397" s="33"/>
    </row>
    <row r="398" spans="6:7" ht="15.75" customHeight="1">
      <c r="F398" s="33"/>
      <c r="G398" s="33"/>
    </row>
    <row r="399" spans="6:7" ht="15.75" customHeight="1">
      <c r="F399" s="33"/>
      <c r="G399" s="33"/>
    </row>
    <row r="400" spans="6:7" ht="15.75" customHeight="1">
      <c r="F400" s="33"/>
      <c r="G400" s="33"/>
    </row>
    <row r="401" spans="6:7" ht="15.75" customHeight="1">
      <c r="F401" s="33"/>
      <c r="G401" s="33"/>
    </row>
    <row r="402" spans="6:7" ht="15.75" customHeight="1">
      <c r="F402" s="33"/>
      <c r="G402" s="33"/>
    </row>
    <row r="403" spans="6:7" ht="15.75" customHeight="1">
      <c r="F403" s="33"/>
      <c r="G403" s="33"/>
    </row>
    <row r="404" spans="6:7" ht="15.75" customHeight="1">
      <c r="F404" s="33"/>
      <c r="G404" s="33"/>
    </row>
    <row r="405" spans="6:7" ht="15.75" customHeight="1">
      <c r="F405" s="33"/>
      <c r="G405" s="33"/>
    </row>
    <row r="406" spans="6:7" ht="15.75" customHeight="1">
      <c r="F406" s="33"/>
      <c r="G406" s="33"/>
    </row>
    <row r="407" spans="6:7" ht="15.75" customHeight="1">
      <c r="F407" s="33"/>
      <c r="G407" s="33"/>
    </row>
    <row r="408" spans="6:7" ht="15.75" customHeight="1">
      <c r="F408" s="33"/>
      <c r="G408" s="33"/>
    </row>
    <row r="409" spans="6:7" ht="15.75" customHeight="1">
      <c r="F409" s="33"/>
      <c r="G409" s="33"/>
    </row>
    <row r="410" spans="6:7" ht="15.75" customHeight="1">
      <c r="F410" s="33"/>
      <c r="G410" s="33"/>
    </row>
    <row r="411" spans="6:7" ht="15.75" customHeight="1">
      <c r="F411" s="33"/>
      <c r="G411" s="33"/>
    </row>
    <row r="412" spans="6:7" ht="15.75" customHeight="1">
      <c r="F412" s="33"/>
      <c r="G412" s="33"/>
    </row>
    <row r="413" spans="6:7" ht="15.75" customHeight="1">
      <c r="F413" s="33"/>
      <c r="G413" s="33"/>
    </row>
    <row r="414" spans="6:7" ht="15.75" customHeight="1">
      <c r="F414" s="33"/>
      <c r="G414" s="33"/>
    </row>
    <row r="415" spans="6:7" ht="15.75" customHeight="1">
      <c r="F415" s="33"/>
      <c r="G415" s="33"/>
    </row>
    <row r="416" spans="6:7" ht="15.75" customHeight="1">
      <c r="F416" s="33"/>
      <c r="G416" s="33"/>
    </row>
    <row r="417" spans="6:7" ht="15.75" customHeight="1">
      <c r="F417" s="33"/>
      <c r="G417" s="33"/>
    </row>
    <row r="418" spans="6:7" ht="15.75" customHeight="1">
      <c r="F418" s="33"/>
      <c r="G418" s="33"/>
    </row>
    <row r="419" spans="6:7" ht="15.75" customHeight="1">
      <c r="F419" s="33"/>
      <c r="G419" s="33"/>
    </row>
    <row r="420" spans="6:7" ht="15.75" customHeight="1">
      <c r="F420" s="33"/>
      <c r="G420" s="33"/>
    </row>
    <row r="421" spans="6:7" ht="15.75" customHeight="1">
      <c r="F421" s="33"/>
      <c r="G421" s="33"/>
    </row>
    <row r="422" spans="6:7" ht="15.75" customHeight="1">
      <c r="F422" s="33"/>
      <c r="G422" s="33"/>
    </row>
    <row r="423" spans="6:7" ht="15.75" customHeight="1">
      <c r="F423" s="33"/>
      <c r="G423" s="33"/>
    </row>
    <row r="424" spans="6:7" ht="15.75" customHeight="1">
      <c r="F424" s="33"/>
      <c r="G424" s="33"/>
    </row>
    <row r="425" spans="6:7" ht="15.75" customHeight="1">
      <c r="F425" s="33"/>
      <c r="G425" s="33"/>
    </row>
    <row r="426" spans="6:7" ht="15.75" customHeight="1">
      <c r="F426" s="33"/>
      <c r="G426" s="33"/>
    </row>
    <row r="427" spans="6:7" ht="15.75" customHeight="1">
      <c r="F427" s="33"/>
      <c r="G427" s="33"/>
    </row>
    <row r="428" spans="6:7" ht="15.75" customHeight="1">
      <c r="F428" s="33"/>
      <c r="G428" s="33"/>
    </row>
    <row r="429" spans="6:7" ht="15.75" customHeight="1">
      <c r="F429" s="33"/>
      <c r="G429" s="33"/>
    </row>
    <row r="430" spans="6:7" ht="15.75" customHeight="1">
      <c r="F430" s="33"/>
      <c r="G430" s="33"/>
    </row>
    <row r="431" spans="6:7" ht="15.75" customHeight="1">
      <c r="F431" s="33"/>
      <c r="G431" s="33"/>
    </row>
    <row r="432" spans="6:7" ht="15.75" customHeight="1">
      <c r="F432" s="33"/>
      <c r="G432" s="33"/>
    </row>
    <row r="433" spans="6:7" ht="15.75" customHeight="1">
      <c r="F433" s="33"/>
      <c r="G433" s="33"/>
    </row>
    <row r="434" spans="6:7" ht="15.75" customHeight="1">
      <c r="F434" s="33"/>
      <c r="G434" s="33"/>
    </row>
    <row r="435" spans="6:7" ht="15.75" customHeight="1">
      <c r="F435" s="33"/>
      <c r="G435" s="33"/>
    </row>
    <row r="436" spans="6:7" ht="15.75" customHeight="1">
      <c r="F436" s="33"/>
      <c r="G436" s="33"/>
    </row>
    <row r="437" spans="6:7" ht="15.75" customHeight="1">
      <c r="F437" s="33"/>
      <c r="G437" s="33"/>
    </row>
    <row r="438" spans="6:7" ht="15.75" customHeight="1">
      <c r="F438" s="33"/>
      <c r="G438" s="33"/>
    </row>
    <row r="439" spans="6:7" ht="15.75" customHeight="1">
      <c r="F439" s="33"/>
      <c r="G439" s="33"/>
    </row>
    <row r="440" spans="6:7" ht="15.75" customHeight="1">
      <c r="F440" s="33"/>
      <c r="G440" s="33"/>
    </row>
    <row r="441" spans="6:7" ht="15.75" customHeight="1">
      <c r="F441" s="33"/>
      <c r="G441" s="33"/>
    </row>
    <row r="442" spans="6:7" ht="15.75" customHeight="1">
      <c r="F442" s="33"/>
      <c r="G442" s="33"/>
    </row>
    <row r="443" spans="6:7" ht="15.75" customHeight="1">
      <c r="F443" s="33"/>
      <c r="G443" s="33"/>
    </row>
    <row r="444" spans="6:7" ht="15.75" customHeight="1">
      <c r="F444" s="33"/>
      <c r="G444" s="33"/>
    </row>
    <row r="445" spans="6:7" ht="15.75" customHeight="1">
      <c r="F445" s="33"/>
      <c r="G445" s="33"/>
    </row>
    <row r="446" spans="6:7" ht="15.75" customHeight="1">
      <c r="F446" s="33"/>
      <c r="G446" s="33"/>
    </row>
    <row r="447" spans="6:7" ht="15.75" customHeight="1">
      <c r="F447" s="33"/>
      <c r="G447" s="33"/>
    </row>
    <row r="448" spans="6:7" ht="15.75" customHeight="1">
      <c r="F448" s="33"/>
      <c r="G448" s="33"/>
    </row>
    <row r="449" spans="6:7" ht="15.75" customHeight="1">
      <c r="F449" s="33"/>
      <c r="G449" s="33"/>
    </row>
    <row r="450" spans="6:7" ht="15.75" customHeight="1">
      <c r="F450" s="33"/>
      <c r="G450" s="33"/>
    </row>
    <row r="451" spans="6:7" ht="15.75" customHeight="1">
      <c r="F451" s="33"/>
      <c r="G451" s="33"/>
    </row>
    <row r="452" spans="6:7" ht="15.75" customHeight="1">
      <c r="F452" s="33"/>
      <c r="G452" s="33"/>
    </row>
    <row r="453" spans="6:7" ht="15.75" customHeight="1">
      <c r="F453" s="33"/>
      <c r="G453" s="33"/>
    </row>
    <row r="454" spans="6:7" ht="15.75" customHeight="1">
      <c r="F454" s="33"/>
      <c r="G454" s="33"/>
    </row>
    <row r="455" spans="6:7" ht="15.75" customHeight="1">
      <c r="F455" s="33"/>
      <c r="G455" s="33"/>
    </row>
    <row r="456" spans="6:7" ht="15.75" customHeight="1">
      <c r="F456" s="33"/>
      <c r="G456" s="33"/>
    </row>
    <row r="457" spans="6:7" ht="15.75" customHeight="1">
      <c r="F457" s="33"/>
      <c r="G457" s="33"/>
    </row>
    <row r="458" spans="6:7" ht="15.75" customHeight="1">
      <c r="F458" s="33"/>
      <c r="G458" s="33"/>
    </row>
    <row r="459" spans="6:7" ht="15.75" customHeight="1">
      <c r="F459" s="33"/>
      <c r="G459" s="33"/>
    </row>
    <row r="460" spans="6:7" ht="15.75" customHeight="1">
      <c r="F460" s="33"/>
      <c r="G460" s="33"/>
    </row>
    <row r="461" spans="6:7" ht="15.75" customHeight="1">
      <c r="F461" s="33"/>
      <c r="G461" s="33"/>
    </row>
    <row r="462" spans="6:7" ht="15.75" customHeight="1">
      <c r="F462" s="33"/>
      <c r="G462" s="33"/>
    </row>
    <row r="463" spans="6:7" ht="15.75" customHeight="1">
      <c r="F463" s="33"/>
      <c r="G463" s="33"/>
    </row>
    <row r="464" spans="6:7" ht="15.75" customHeight="1">
      <c r="F464" s="33"/>
      <c r="G464" s="33"/>
    </row>
    <row r="465" spans="6:7" ht="15.75" customHeight="1">
      <c r="F465" s="33"/>
      <c r="G465" s="33"/>
    </row>
    <row r="466" spans="6:7" ht="15.75" customHeight="1">
      <c r="F466" s="33"/>
      <c r="G466" s="33"/>
    </row>
    <row r="467" spans="6:7" ht="15.75" customHeight="1">
      <c r="F467" s="33"/>
      <c r="G467" s="33"/>
    </row>
    <row r="468" spans="6:7" ht="15.75" customHeight="1">
      <c r="F468" s="33"/>
      <c r="G468" s="33"/>
    </row>
    <row r="469" spans="6:7" ht="15.75" customHeight="1">
      <c r="F469" s="33"/>
      <c r="G469" s="33"/>
    </row>
    <row r="470" spans="6:7" ht="15.75" customHeight="1">
      <c r="F470" s="33"/>
      <c r="G470" s="33"/>
    </row>
    <row r="471" spans="6:7" ht="15.75" customHeight="1">
      <c r="F471" s="33"/>
      <c r="G471" s="33"/>
    </row>
    <row r="472" spans="6:7" ht="15.75" customHeight="1">
      <c r="F472" s="33"/>
      <c r="G472" s="33"/>
    </row>
    <row r="473" spans="6:7" ht="15.75" customHeight="1">
      <c r="F473" s="33"/>
      <c r="G473" s="33"/>
    </row>
    <row r="474" spans="6:7" ht="15.75" customHeight="1">
      <c r="F474" s="33"/>
      <c r="G474" s="33"/>
    </row>
    <row r="475" spans="6:7" ht="15.75" customHeight="1">
      <c r="F475" s="33"/>
      <c r="G475" s="33"/>
    </row>
    <row r="476" spans="6:7" ht="15.75" customHeight="1">
      <c r="F476" s="33"/>
      <c r="G476" s="33"/>
    </row>
    <row r="477" spans="6:7" ht="15.75" customHeight="1">
      <c r="F477" s="33"/>
      <c r="G477" s="33"/>
    </row>
    <row r="478" spans="6:7" ht="15.75" customHeight="1">
      <c r="F478" s="33"/>
      <c r="G478" s="33"/>
    </row>
    <row r="479" spans="6:7" ht="15.75" customHeight="1">
      <c r="F479" s="33"/>
      <c r="G479" s="33"/>
    </row>
    <row r="480" spans="6:7" ht="15.75" customHeight="1">
      <c r="F480" s="33"/>
      <c r="G480" s="33"/>
    </row>
    <row r="481" spans="6:7" ht="15.75" customHeight="1">
      <c r="F481" s="33"/>
      <c r="G481" s="33"/>
    </row>
    <row r="482" spans="6:7" ht="15.75" customHeight="1">
      <c r="F482" s="33"/>
      <c r="G482" s="33"/>
    </row>
    <row r="483" spans="6:7" ht="15.75" customHeight="1">
      <c r="F483" s="33"/>
      <c r="G483" s="33"/>
    </row>
    <row r="484" spans="6:7" ht="15.75" customHeight="1">
      <c r="F484" s="33"/>
      <c r="G484" s="33"/>
    </row>
    <row r="485" spans="6:7" ht="15.75" customHeight="1">
      <c r="F485" s="33"/>
      <c r="G485" s="33"/>
    </row>
    <row r="486" spans="6:7" ht="15.75" customHeight="1">
      <c r="F486" s="33"/>
      <c r="G486" s="33"/>
    </row>
    <row r="487" spans="6:7" ht="15.75" customHeight="1">
      <c r="F487" s="33"/>
      <c r="G487" s="33"/>
    </row>
    <row r="488" spans="6:7" ht="15.75" customHeight="1">
      <c r="F488" s="33"/>
      <c r="G488" s="33"/>
    </row>
    <row r="489" spans="6:7" ht="15.75" customHeight="1">
      <c r="F489" s="33"/>
      <c r="G489" s="33"/>
    </row>
    <row r="490" spans="6:7" ht="15.75" customHeight="1">
      <c r="F490" s="33"/>
      <c r="G490" s="33"/>
    </row>
    <row r="491" spans="6:7" ht="15.75" customHeight="1">
      <c r="F491" s="33"/>
      <c r="G491" s="33"/>
    </row>
    <row r="492" spans="6:7" ht="15.75" customHeight="1">
      <c r="F492" s="33"/>
      <c r="G492" s="33"/>
    </row>
    <row r="493" spans="6:7" ht="15.75" customHeight="1">
      <c r="F493" s="33"/>
      <c r="G493" s="33"/>
    </row>
    <row r="494" spans="6:7" ht="15.75" customHeight="1">
      <c r="F494" s="33"/>
      <c r="G494" s="33"/>
    </row>
    <row r="495" spans="6:7" ht="15.75" customHeight="1">
      <c r="F495" s="33"/>
      <c r="G495" s="33"/>
    </row>
    <row r="496" spans="6:7" ht="15.75" customHeight="1">
      <c r="F496" s="33"/>
      <c r="G496" s="33"/>
    </row>
    <row r="497" spans="6:7" ht="15.75" customHeight="1">
      <c r="F497" s="33"/>
      <c r="G497" s="33"/>
    </row>
    <row r="498" spans="6:7" ht="15.75" customHeight="1">
      <c r="F498" s="33"/>
      <c r="G498" s="33"/>
    </row>
    <row r="499" spans="6:7" ht="15.75" customHeight="1">
      <c r="F499" s="33"/>
      <c r="G499" s="33"/>
    </row>
    <row r="500" spans="6:7" ht="15.75" customHeight="1">
      <c r="F500" s="33"/>
      <c r="G500" s="33"/>
    </row>
    <row r="501" spans="6:7" ht="15.75" customHeight="1">
      <c r="F501" s="33"/>
      <c r="G501" s="33"/>
    </row>
    <row r="502" spans="6:7" ht="15.75" customHeight="1">
      <c r="F502" s="33"/>
      <c r="G502" s="33"/>
    </row>
    <row r="503" spans="6:7" ht="15.75" customHeight="1">
      <c r="F503" s="33"/>
      <c r="G503" s="33"/>
    </row>
    <row r="504" spans="6:7" ht="15.75" customHeight="1">
      <c r="F504" s="33"/>
      <c r="G504" s="33"/>
    </row>
    <row r="505" spans="6:7" ht="15.75" customHeight="1">
      <c r="F505" s="33"/>
      <c r="G505" s="33"/>
    </row>
    <row r="506" spans="6:7" ht="15.75" customHeight="1">
      <c r="F506" s="33"/>
      <c r="G506" s="33"/>
    </row>
    <row r="507" spans="6:7" ht="15.75" customHeight="1">
      <c r="F507" s="33"/>
      <c r="G507" s="33"/>
    </row>
    <row r="508" spans="6:7" ht="15.75" customHeight="1">
      <c r="F508" s="33"/>
      <c r="G508" s="33"/>
    </row>
    <row r="509" spans="6:7" ht="15.75" customHeight="1">
      <c r="F509" s="33"/>
      <c r="G509" s="33"/>
    </row>
    <row r="510" spans="6:7" ht="15.75" customHeight="1">
      <c r="F510" s="33"/>
      <c r="G510" s="33"/>
    </row>
    <row r="511" spans="6:7" ht="15.75" customHeight="1">
      <c r="F511" s="33"/>
      <c r="G511" s="33"/>
    </row>
    <row r="512" spans="6:7" ht="15.75" customHeight="1">
      <c r="F512" s="33"/>
      <c r="G512" s="33"/>
    </row>
    <row r="513" spans="6:7" ht="15.75" customHeight="1">
      <c r="F513" s="33"/>
      <c r="G513" s="33"/>
    </row>
    <row r="514" spans="6:7" ht="15.75" customHeight="1">
      <c r="F514" s="33"/>
      <c r="G514" s="33"/>
    </row>
    <row r="515" spans="6:7" ht="15.75" customHeight="1">
      <c r="F515" s="33"/>
      <c r="G515" s="33"/>
    </row>
    <row r="516" spans="6:7" ht="15.75" customHeight="1">
      <c r="F516" s="33"/>
      <c r="G516" s="33"/>
    </row>
    <row r="517" spans="6:7" ht="15.75" customHeight="1">
      <c r="F517" s="33"/>
      <c r="G517" s="33"/>
    </row>
    <row r="518" spans="6:7" ht="15.75" customHeight="1">
      <c r="F518" s="33"/>
      <c r="G518" s="33"/>
    </row>
    <row r="519" spans="6:7" ht="15.75" customHeight="1">
      <c r="F519" s="33"/>
      <c r="G519" s="33"/>
    </row>
    <row r="520" spans="6:7" ht="15.75" customHeight="1">
      <c r="F520" s="33"/>
      <c r="G520" s="33"/>
    </row>
    <row r="521" spans="6:7" ht="15.75" customHeight="1">
      <c r="F521" s="33"/>
      <c r="G521" s="33"/>
    </row>
    <row r="522" spans="6:7" ht="15.75" customHeight="1">
      <c r="F522" s="33"/>
      <c r="G522" s="33"/>
    </row>
    <row r="523" spans="6:7" ht="15.75" customHeight="1">
      <c r="F523" s="33"/>
      <c r="G523" s="33"/>
    </row>
    <row r="524" spans="6:7" ht="15.75" customHeight="1">
      <c r="F524" s="33"/>
      <c r="G524" s="33"/>
    </row>
    <row r="525" spans="6:7" ht="15.75" customHeight="1">
      <c r="F525" s="33"/>
      <c r="G525" s="33"/>
    </row>
    <row r="526" spans="6:7" ht="15.75" customHeight="1">
      <c r="F526" s="33"/>
      <c r="G526" s="33"/>
    </row>
    <row r="527" spans="6:7" ht="15.75" customHeight="1">
      <c r="F527" s="33"/>
      <c r="G527" s="33"/>
    </row>
    <row r="528" spans="6:7" ht="15.75" customHeight="1">
      <c r="F528" s="33"/>
      <c r="G528" s="33"/>
    </row>
    <row r="529" spans="6:7" ht="15.75" customHeight="1">
      <c r="F529" s="33"/>
      <c r="G529" s="33"/>
    </row>
    <row r="530" spans="6:7" ht="15.75" customHeight="1">
      <c r="F530" s="33"/>
      <c r="G530" s="33"/>
    </row>
    <row r="531" spans="6:7" ht="15.75" customHeight="1">
      <c r="F531" s="33"/>
      <c r="G531" s="33"/>
    </row>
    <row r="532" spans="6:7" ht="15.75" customHeight="1">
      <c r="F532" s="33"/>
      <c r="G532" s="33"/>
    </row>
    <row r="533" spans="6:7" ht="15.75" customHeight="1">
      <c r="F533" s="33"/>
      <c r="G533" s="33"/>
    </row>
    <row r="534" spans="6:7" ht="15.75" customHeight="1">
      <c r="F534" s="33"/>
      <c r="G534" s="33"/>
    </row>
    <row r="535" spans="6:7" ht="15.75" customHeight="1">
      <c r="F535" s="33"/>
      <c r="G535" s="33"/>
    </row>
    <row r="536" spans="6:7" ht="15.75" customHeight="1">
      <c r="F536" s="33"/>
      <c r="G536" s="33"/>
    </row>
    <row r="537" spans="6:7" ht="15.75" customHeight="1">
      <c r="F537" s="33"/>
      <c r="G537" s="33"/>
    </row>
    <row r="538" spans="6:7" ht="15.75" customHeight="1">
      <c r="F538" s="33"/>
      <c r="G538" s="33"/>
    </row>
    <row r="539" spans="6:7" ht="15.75" customHeight="1">
      <c r="F539" s="33"/>
      <c r="G539" s="33"/>
    </row>
    <row r="540" spans="6:7" ht="15.75" customHeight="1">
      <c r="F540" s="33"/>
      <c r="G540" s="33"/>
    </row>
    <row r="541" spans="6:7" ht="15.75" customHeight="1">
      <c r="F541" s="33"/>
      <c r="G541" s="33"/>
    </row>
    <row r="542" spans="6:7" ht="15.75" customHeight="1">
      <c r="F542" s="33"/>
      <c r="G542" s="33"/>
    </row>
    <row r="543" spans="6:7" ht="15.75" customHeight="1">
      <c r="F543" s="33"/>
      <c r="G543" s="33"/>
    </row>
    <row r="544" spans="6:7" ht="15.75" customHeight="1">
      <c r="F544" s="33"/>
      <c r="G544" s="33"/>
    </row>
    <row r="545" spans="6:7" ht="15.75" customHeight="1">
      <c r="F545" s="33"/>
      <c r="G545" s="33"/>
    </row>
    <row r="546" spans="6:7" ht="15.75" customHeight="1">
      <c r="F546" s="33"/>
      <c r="G546" s="33"/>
    </row>
    <row r="547" spans="6:7" ht="15.75" customHeight="1">
      <c r="F547" s="33"/>
      <c r="G547" s="33"/>
    </row>
    <row r="548" spans="6:7" ht="15.75" customHeight="1">
      <c r="F548" s="33"/>
      <c r="G548" s="33"/>
    </row>
    <row r="549" spans="6:7" ht="15.75" customHeight="1">
      <c r="F549" s="33"/>
      <c r="G549" s="33"/>
    </row>
    <row r="550" spans="6:7" ht="15.75" customHeight="1">
      <c r="F550" s="33"/>
      <c r="G550" s="33"/>
    </row>
    <row r="551" spans="6:7" ht="15.75" customHeight="1">
      <c r="F551" s="33"/>
      <c r="G551" s="33"/>
    </row>
    <row r="552" spans="6:7" ht="15.75" customHeight="1">
      <c r="F552" s="33"/>
      <c r="G552" s="33"/>
    </row>
    <row r="553" spans="6:7" ht="15.75" customHeight="1">
      <c r="F553" s="33"/>
      <c r="G553" s="33"/>
    </row>
    <row r="554" spans="6:7" ht="15.75" customHeight="1">
      <c r="F554" s="33"/>
      <c r="G554" s="33"/>
    </row>
    <row r="555" spans="6:7" ht="15.75" customHeight="1">
      <c r="F555" s="33"/>
      <c r="G555" s="33"/>
    </row>
    <row r="556" spans="6:7" ht="15.75" customHeight="1">
      <c r="F556" s="33"/>
      <c r="G556" s="33"/>
    </row>
    <row r="557" spans="6:7" ht="15.75" customHeight="1">
      <c r="F557" s="33"/>
      <c r="G557" s="33"/>
    </row>
    <row r="558" spans="6:7" ht="15.75" customHeight="1">
      <c r="F558" s="33"/>
      <c r="G558" s="33"/>
    </row>
    <row r="559" spans="6:7" ht="15.75" customHeight="1">
      <c r="F559" s="33"/>
      <c r="G559" s="33"/>
    </row>
    <row r="560" spans="6:7" ht="15.75" customHeight="1">
      <c r="F560" s="33"/>
      <c r="G560" s="33"/>
    </row>
    <row r="561" spans="6:7" ht="15.75" customHeight="1">
      <c r="F561" s="33"/>
      <c r="G561" s="33"/>
    </row>
    <row r="562" spans="6:7" ht="15.75" customHeight="1">
      <c r="F562" s="33"/>
      <c r="G562" s="33"/>
    </row>
    <row r="563" spans="6:7" ht="15.75" customHeight="1">
      <c r="F563" s="33"/>
      <c r="G563" s="33"/>
    </row>
    <row r="564" spans="6:7" ht="15.75" customHeight="1">
      <c r="F564" s="33"/>
      <c r="G564" s="33"/>
    </row>
    <row r="565" spans="6:7" ht="15.75" customHeight="1">
      <c r="F565" s="33"/>
      <c r="G565" s="33"/>
    </row>
    <row r="566" spans="6:7" ht="15.75" customHeight="1">
      <c r="F566" s="33"/>
      <c r="G566" s="33"/>
    </row>
    <row r="567" spans="6:7" ht="15.75" customHeight="1">
      <c r="F567" s="33"/>
      <c r="G567" s="33"/>
    </row>
    <row r="568" spans="6:7" ht="15.75" customHeight="1">
      <c r="F568" s="33"/>
      <c r="G568" s="33"/>
    </row>
    <row r="569" spans="6:7" ht="15.75" customHeight="1">
      <c r="F569" s="33"/>
      <c r="G569" s="33"/>
    </row>
    <row r="570" spans="6:7" ht="15.75" customHeight="1">
      <c r="F570" s="33"/>
      <c r="G570" s="33"/>
    </row>
    <row r="571" spans="6:7" ht="15.75" customHeight="1">
      <c r="F571" s="33"/>
      <c r="G571" s="33"/>
    </row>
    <row r="572" spans="6:7" ht="15.75" customHeight="1">
      <c r="F572" s="33"/>
      <c r="G572" s="33"/>
    </row>
    <row r="573" spans="6:7" ht="15.75" customHeight="1">
      <c r="F573" s="33"/>
      <c r="G573" s="33"/>
    </row>
    <row r="574" spans="6:7" ht="15.75" customHeight="1">
      <c r="F574" s="33"/>
      <c r="G574" s="33"/>
    </row>
    <row r="575" spans="6:7" ht="15.75" customHeight="1">
      <c r="F575" s="33"/>
      <c r="G575" s="33"/>
    </row>
    <row r="576" spans="6:7" ht="15.75" customHeight="1">
      <c r="F576" s="33"/>
      <c r="G576" s="33"/>
    </row>
    <row r="577" spans="6:7" ht="15.75" customHeight="1">
      <c r="F577" s="33"/>
      <c r="G577" s="33"/>
    </row>
    <row r="578" spans="6:7" ht="15.75" customHeight="1">
      <c r="F578" s="33"/>
      <c r="G578" s="33"/>
    </row>
    <row r="579" spans="6:7" ht="15.75" customHeight="1">
      <c r="F579" s="33"/>
      <c r="G579" s="33"/>
    </row>
    <row r="580" spans="6:7" ht="15.75" customHeight="1">
      <c r="F580" s="33"/>
      <c r="G580" s="33"/>
    </row>
    <row r="581" spans="6:7" ht="15.75" customHeight="1">
      <c r="F581" s="33"/>
      <c r="G581" s="33"/>
    </row>
    <row r="582" spans="6:7" ht="15.75" customHeight="1">
      <c r="F582" s="33"/>
      <c r="G582" s="33"/>
    </row>
    <row r="583" spans="6:7" ht="15.75" customHeight="1">
      <c r="F583" s="33"/>
      <c r="G583" s="33"/>
    </row>
    <row r="584" spans="6:7" ht="15.75" customHeight="1">
      <c r="F584" s="33"/>
      <c r="G584" s="33"/>
    </row>
    <row r="585" spans="6:7" ht="15.75" customHeight="1">
      <c r="F585" s="33"/>
      <c r="G585" s="33"/>
    </row>
    <row r="586" spans="6:7" ht="15.75" customHeight="1">
      <c r="F586" s="33"/>
      <c r="G586" s="33"/>
    </row>
    <row r="587" spans="6:7" ht="15.75" customHeight="1">
      <c r="F587" s="33"/>
      <c r="G587" s="33"/>
    </row>
    <row r="588" spans="6:7" ht="15.75" customHeight="1">
      <c r="F588" s="33"/>
      <c r="G588" s="33"/>
    </row>
    <row r="589" spans="6:7" ht="15.75" customHeight="1">
      <c r="F589" s="33"/>
      <c r="G589" s="33"/>
    </row>
    <row r="590" spans="6:7" ht="15.75" customHeight="1">
      <c r="F590" s="33"/>
      <c r="G590" s="33"/>
    </row>
    <row r="591" spans="6:7" ht="15.75" customHeight="1">
      <c r="F591" s="33"/>
      <c r="G591" s="33"/>
    </row>
    <row r="592" spans="6:7" ht="15.75" customHeight="1">
      <c r="F592" s="33"/>
      <c r="G592" s="33"/>
    </row>
    <row r="593" spans="6:7" ht="15.75" customHeight="1">
      <c r="F593" s="33"/>
      <c r="G593" s="33"/>
    </row>
    <row r="594" spans="6:7" ht="15.75" customHeight="1">
      <c r="F594" s="33"/>
      <c r="G594" s="33"/>
    </row>
    <row r="595" spans="6:7" ht="15.75" customHeight="1">
      <c r="F595" s="33"/>
      <c r="G595" s="33"/>
    </row>
    <row r="596" spans="6:7" ht="15.75" customHeight="1">
      <c r="F596" s="33"/>
      <c r="G596" s="33"/>
    </row>
    <row r="597" spans="6:7" ht="15.75" customHeight="1">
      <c r="F597" s="33"/>
      <c r="G597" s="33"/>
    </row>
    <row r="598" spans="6:7" ht="15.75" customHeight="1">
      <c r="F598" s="33"/>
      <c r="G598" s="33"/>
    </row>
    <row r="599" spans="6:7" ht="15.75" customHeight="1">
      <c r="F599" s="33"/>
      <c r="G599" s="33"/>
    </row>
    <row r="600" spans="6:7" ht="15.75" customHeight="1">
      <c r="F600" s="33"/>
      <c r="G600" s="33"/>
    </row>
    <row r="601" spans="6:7" ht="15.75" customHeight="1">
      <c r="F601" s="33"/>
      <c r="G601" s="33"/>
    </row>
    <row r="602" spans="6:7" ht="15.75" customHeight="1">
      <c r="F602" s="33"/>
      <c r="G602" s="33"/>
    </row>
    <row r="603" spans="6:7" ht="15.75" customHeight="1">
      <c r="F603" s="33"/>
      <c r="G603" s="33"/>
    </row>
    <row r="604" spans="6:7" ht="15.75" customHeight="1">
      <c r="F604" s="33"/>
      <c r="G604" s="33"/>
    </row>
    <row r="605" spans="6:7" ht="15.75" customHeight="1">
      <c r="F605" s="33"/>
      <c r="G605" s="33"/>
    </row>
    <row r="606" spans="6:7" ht="15.75" customHeight="1">
      <c r="F606" s="33"/>
      <c r="G606" s="33"/>
    </row>
    <row r="607" spans="6:7" ht="15.75" customHeight="1">
      <c r="F607" s="33"/>
      <c r="G607" s="33"/>
    </row>
    <row r="608" spans="6:7" ht="15.75" customHeight="1">
      <c r="F608" s="33"/>
      <c r="G608" s="33"/>
    </row>
    <row r="609" spans="6:7" ht="15.75" customHeight="1">
      <c r="F609" s="33"/>
      <c r="G609" s="33"/>
    </row>
    <row r="610" spans="6:7" ht="15.75" customHeight="1">
      <c r="F610" s="33"/>
      <c r="G610" s="33"/>
    </row>
    <row r="611" spans="6:7" ht="15.75" customHeight="1">
      <c r="F611" s="33"/>
      <c r="G611" s="33"/>
    </row>
    <row r="612" spans="6:7" ht="15.75" customHeight="1">
      <c r="F612" s="33"/>
      <c r="G612" s="33"/>
    </row>
    <row r="613" spans="6:7" ht="15.75" customHeight="1">
      <c r="F613" s="33"/>
      <c r="G613" s="33"/>
    </row>
    <row r="614" spans="6:7" ht="15.75" customHeight="1">
      <c r="F614" s="33"/>
      <c r="G614" s="33"/>
    </row>
    <row r="615" spans="6:7" ht="15.75" customHeight="1">
      <c r="F615" s="33"/>
      <c r="G615" s="33"/>
    </row>
    <row r="616" spans="6:7" ht="15.75" customHeight="1">
      <c r="F616" s="33"/>
      <c r="G616" s="33"/>
    </row>
    <row r="617" spans="6:7" ht="15.75" customHeight="1">
      <c r="F617" s="33"/>
      <c r="G617" s="33"/>
    </row>
    <row r="618" spans="6:7" ht="15.75" customHeight="1">
      <c r="F618" s="33"/>
      <c r="G618" s="33"/>
    </row>
    <row r="619" spans="6:7" ht="15.75" customHeight="1">
      <c r="F619" s="33"/>
      <c r="G619" s="33"/>
    </row>
    <row r="620" spans="6:7" ht="15.75" customHeight="1">
      <c r="F620" s="33"/>
      <c r="G620" s="33"/>
    </row>
    <row r="621" spans="6:7" ht="15.75" customHeight="1">
      <c r="F621" s="33"/>
      <c r="G621" s="33"/>
    </row>
    <row r="622" spans="6:7" ht="15.75" customHeight="1">
      <c r="F622" s="33"/>
      <c r="G622" s="33"/>
    </row>
    <row r="623" spans="6:7" ht="15.75" customHeight="1">
      <c r="F623" s="33"/>
      <c r="G623" s="33"/>
    </row>
    <row r="624" spans="6:7" ht="15.75" customHeight="1">
      <c r="F624" s="33"/>
      <c r="G624" s="33"/>
    </row>
    <row r="625" spans="6:7" ht="15.75" customHeight="1">
      <c r="F625" s="33"/>
      <c r="G625" s="33"/>
    </row>
    <row r="626" spans="6:7" ht="15.75" customHeight="1">
      <c r="F626" s="33"/>
      <c r="G626" s="33"/>
    </row>
    <row r="627" spans="6:7" ht="15.75" customHeight="1">
      <c r="F627" s="33"/>
      <c r="G627" s="33"/>
    </row>
    <row r="628" spans="6:7" ht="15.75" customHeight="1">
      <c r="F628" s="33"/>
      <c r="G628" s="33"/>
    </row>
    <row r="629" spans="6:7" ht="15.75" customHeight="1">
      <c r="F629" s="33"/>
      <c r="G629" s="33"/>
    </row>
    <row r="630" spans="6:7" ht="15.75" customHeight="1">
      <c r="F630" s="33"/>
      <c r="G630" s="33"/>
    </row>
    <row r="631" spans="6:7" ht="15.75" customHeight="1">
      <c r="F631" s="33"/>
      <c r="G631" s="33"/>
    </row>
    <row r="632" spans="6:7" ht="15.75" customHeight="1">
      <c r="F632" s="33"/>
      <c r="G632" s="33"/>
    </row>
    <row r="633" spans="6:7" ht="15.75" customHeight="1">
      <c r="F633" s="33"/>
      <c r="G633" s="33"/>
    </row>
    <row r="634" spans="6:7" ht="15.75" customHeight="1">
      <c r="F634" s="33"/>
      <c r="G634" s="33"/>
    </row>
    <row r="635" spans="6:7" ht="15.75" customHeight="1">
      <c r="F635" s="33"/>
      <c r="G635" s="33"/>
    </row>
    <row r="636" spans="6:7" ht="15.75" customHeight="1">
      <c r="F636" s="33"/>
      <c r="G636" s="33"/>
    </row>
    <row r="637" spans="6:7" ht="15.75" customHeight="1">
      <c r="F637" s="33"/>
      <c r="G637" s="33"/>
    </row>
    <row r="638" spans="6:7" ht="15.75" customHeight="1">
      <c r="F638" s="33"/>
      <c r="G638" s="33"/>
    </row>
    <row r="639" spans="6:7" ht="15.75" customHeight="1">
      <c r="F639" s="33"/>
      <c r="G639" s="33"/>
    </row>
    <row r="640" spans="6:7" ht="15.75" customHeight="1">
      <c r="F640" s="33"/>
      <c r="G640" s="33"/>
    </row>
    <row r="641" spans="6:7" ht="15.75" customHeight="1">
      <c r="F641" s="33"/>
      <c r="G641" s="33"/>
    </row>
    <row r="642" spans="6:7" ht="15.75" customHeight="1">
      <c r="F642" s="33"/>
      <c r="G642" s="33"/>
    </row>
    <row r="643" spans="6:7" ht="15.75" customHeight="1">
      <c r="F643" s="33"/>
      <c r="G643" s="33"/>
    </row>
    <row r="644" spans="6:7" ht="15.75" customHeight="1">
      <c r="F644" s="33"/>
      <c r="G644" s="33"/>
    </row>
    <row r="645" spans="6:7" ht="15.75" customHeight="1">
      <c r="F645" s="33"/>
      <c r="G645" s="33"/>
    </row>
    <row r="646" spans="6:7" ht="15.75" customHeight="1">
      <c r="F646" s="33"/>
      <c r="G646" s="33"/>
    </row>
    <row r="647" spans="6:7" ht="15.75" customHeight="1">
      <c r="F647" s="33"/>
      <c r="G647" s="33"/>
    </row>
    <row r="648" spans="6:7" ht="15.75" customHeight="1">
      <c r="F648" s="33"/>
      <c r="G648" s="33"/>
    </row>
    <row r="649" spans="6:7" ht="15.75" customHeight="1">
      <c r="F649" s="33"/>
      <c r="G649" s="33"/>
    </row>
    <row r="650" spans="6:7" ht="15.75" customHeight="1">
      <c r="F650" s="33"/>
      <c r="G650" s="33"/>
    </row>
    <row r="651" spans="6:7" ht="15.75" customHeight="1">
      <c r="F651" s="33"/>
      <c r="G651" s="33"/>
    </row>
    <row r="652" spans="6:7" ht="15.75" customHeight="1">
      <c r="F652" s="33"/>
      <c r="G652" s="33"/>
    </row>
    <row r="653" spans="6:7" ht="15.75" customHeight="1">
      <c r="F653" s="33"/>
      <c r="G653" s="33"/>
    </row>
    <row r="654" spans="6:7" ht="15.75" customHeight="1">
      <c r="F654" s="33"/>
      <c r="G654" s="33"/>
    </row>
    <row r="655" spans="6:7" ht="15.75" customHeight="1">
      <c r="F655" s="33"/>
      <c r="G655" s="33"/>
    </row>
    <row r="656" spans="6:7" ht="15.75" customHeight="1">
      <c r="F656" s="33"/>
      <c r="G656" s="33"/>
    </row>
    <row r="657" spans="6:7" ht="15.75" customHeight="1">
      <c r="F657" s="33"/>
      <c r="G657" s="33"/>
    </row>
    <row r="658" spans="6:7" ht="15.75" customHeight="1">
      <c r="F658" s="33"/>
      <c r="G658" s="33"/>
    </row>
    <row r="659" spans="6:7" ht="15.75" customHeight="1">
      <c r="F659" s="33"/>
      <c r="G659" s="33"/>
    </row>
    <row r="660" spans="6:7" ht="15.75" customHeight="1">
      <c r="F660" s="33"/>
      <c r="G660" s="33"/>
    </row>
    <row r="661" spans="6:7" ht="15.75" customHeight="1">
      <c r="F661" s="33"/>
      <c r="G661" s="33"/>
    </row>
    <row r="662" spans="6:7" ht="15.75" customHeight="1">
      <c r="F662" s="33"/>
      <c r="G662" s="33"/>
    </row>
    <row r="663" spans="6:7" ht="15.75" customHeight="1">
      <c r="F663" s="33"/>
      <c r="G663" s="33"/>
    </row>
    <row r="664" spans="6:7" ht="15.75" customHeight="1">
      <c r="F664" s="33"/>
      <c r="G664" s="33"/>
    </row>
    <row r="665" spans="6:7" ht="15.75" customHeight="1">
      <c r="F665" s="33"/>
      <c r="G665" s="33"/>
    </row>
    <row r="666" spans="6:7" ht="15.75" customHeight="1">
      <c r="F666" s="33"/>
      <c r="G666" s="33"/>
    </row>
    <row r="667" spans="6:7" ht="15.75" customHeight="1">
      <c r="F667" s="33"/>
      <c r="G667" s="33"/>
    </row>
    <row r="668" spans="6:7" ht="15.75" customHeight="1">
      <c r="F668" s="33"/>
      <c r="G668" s="33"/>
    </row>
    <row r="669" spans="6:7" ht="15.75" customHeight="1">
      <c r="F669" s="33"/>
      <c r="G669" s="33"/>
    </row>
    <row r="670" spans="6:7" ht="15.75" customHeight="1">
      <c r="F670" s="33"/>
      <c r="G670" s="33"/>
    </row>
    <row r="671" spans="6:7" ht="15.75" customHeight="1">
      <c r="F671" s="33"/>
      <c r="G671" s="33"/>
    </row>
    <row r="672" spans="6:7" ht="15.75" customHeight="1">
      <c r="F672" s="33"/>
      <c r="G672" s="33"/>
    </row>
    <row r="673" spans="6:7" ht="15.75" customHeight="1">
      <c r="F673" s="33"/>
      <c r="G673" s="33"/>
    </row>
    <row r="674" spans="6:7" ht="15.75" customHeight="1">
      <c r="F674" s="33"/>
      <c r="G674" s="33"/>
    </row>
    <row r="675" spans="6:7" ht="15.75" customHeight="1">
      <c r="F675" s="33"/>
      <c r="G675" s="33"/>
    </row>
    <row r="676" spans="6:7" ht="15.75" customHeight="1">
      <c r="F676" s="33"/>
      <c r="G676" s="33"/>
    </row>
    <row r="677" spans="6:7" ht="15.75" customHeight="1">
      <c r="F677" s="33"/>
      <c r="G677" s="33"/>
    </row>
    <row r="678" spans="6:7" ht="15.75" customHeight="1">
      <c r="F678" s="33"/>
      <c r="G678" s="33"/>
    </row>
    <row r="679" spans="6:7" ht="15.75" customHeight="1">
      <c r="F679" s="33"/>
      <c r="G679" s="33"/>
    </row>
    <row r="680" spans="6:7" ht="15.75" customHeight="1">
      <c r="F680" s="33"/>
      <c r="G680" s="33"/>
    </row>
    <row r="681" spans="6:7" ht="15.75" customHeight="1">
      <c r="F681" s="33"/>
      <c r="G681" s="33"/>
    </row>
    <row r="682" spans="6:7" ht="15.75" customHeight="1">
      <c r="F682" s="33"/>
      <c r="G682" s="33"/>
    </row>
    <row r="683" spans="6:7" ht="15.75" customHeight="1">
      <c r="F683" s="33"/>
      <c r="G683" s="33"/>
    </row>
    <row r="684" spans="6:7" ht="15.75" customHeight="1">
      <c r="F684" s="33"/>
      <c r="G684" s="33"/>
    </row>
    <row r="685" spans="6:7" ht="15.75" customHeight="1">
      <c r="F685" s="33"/>
      <c r="G685" s="33"/>
    </row>
    <row r="686" spans="6:7" ht="15.75" customHeight="1">
      <c r="F686" s="33"/>
      <c r="G686" s="33"/>
    </row>
    <row r="687" spans="6:7" ht="15.75" customHeight="1">
      <c r="F687" s="33"/>
      <c r="G687" s="33"/>
    </row>
    <row r="688" spans="6:7" ht="15.75" customHeight="1">
      <c r="F688" s="33"/>
      <c r="G688" s="33"/>
    </row>
    <row r="689" spans="6:7" ht="15.75" customHeight="1">
      <c r="F689" s="33"/>
      <c r="G689" s="33"/>
    </row>
    <row r="690" spans="6:7" ht="15.75" customHeight="1">
      <c r="F690" s="33"/>
      <c r="G690" s="33"/>
    </row>
    <row r="691" spans="6:7" ht="15.75" customHeight="1">
      <c r="F691" s="33"/>
      <c r="G691" s="33"/>
    </row>
    <row r="692" spans="6:7" ht="15.75" customHeight="1">
      <c r="F692" s="33"/>
      <c r="G692" s="33"/>
    </row>
    <row r="693" spans="6:7" ht="15.75" customHeight="1">
      <c r="F693" s="33"/>
      <c r="G693" s="33"/>
    </row>
    <row r="694" spans="6:7" ht="15.75" customHeight="1">
      <c r="F694" s="33"/>
      <c r="G694" s="33"/>
    </row>
    <row r="695" spans="6:7" ht="15.75" customHeight="1">
      <c r="F695" s="33"/>
      <c r="G695" s="33"/>
    </row>
    <row r="696" spans="6:7" ht="15.75" customHeight="1">
      <c r="F696" s="33"/>
      <c r="G696" s="33"/>
    </row>
    <row r="697" spans="6:7" ht="15.75" customHeight="1">
      <c r="F697" s="33"/>
      <c r="G697" s="33"/>
    </row>
    <row r="698" spans="6:7" ht="15.75" customHeight="1">
      <c r="F698" s="33"/>
      <c r="G698" s="33"/>
    </row>
    <row r="699" spans="6:7" ht="15.75" customHeight="1">
      <c r="F699" s="33"/>
      <c r="G699" s="33"/>
    </row>
    <row r="700" spans="6:7" ht="15.75" customHeight="1">
      <c r="F700" s="33"/>
      <c r="G700" s="33"/>
    </row>
    <row r="701" spans="6:7" ht="15.75" customHeight="1">
      <c r="F701" s="33"/>
      <c r="G701" s="33"/>
    </row>
    <row r="702" spans="6:7" ht="15.75" customHeight="1">
      <c r="F702" s="33"/>
      <c r="G702" s="33"/>
    </row>
    <row r="703" spans="6:7" ht="15.75" customHeight="1">
      <c r="F703" s="33"/>
      <c r="G703" s="33"/>
    </row>
    <row r="704" spans="6:7" ht="15.75" customHeight="1">
      <c r="F704" s="33"/>
      <c r="G704" s="33"/>
    </row>
    <row r="705" spans="6:7" ht="15.75" customHeight="1">
      <c r="F705" s="33"/>
      <c r="G705" s="33"/>
    </row>
    <row r="706" spans="6:7" ht="15.75" customHeight="1">
      <c r="F706" s="33"/>
      <c r="G706" s="33"/>
    </row>
    <row r="707" spans="6:7" ht="15.75" customHeight="1">
      <c r="F707" s="33"/>
      <c r="G707" s="33"/>
    </row>
    <row r="708" spans="6:7" ht="15.75" customHeight="1">
      <c r="F708" s="33"/>
      <c r="G708" s="33"/>
    </row>
    <row r="709" spans="6:7" ht="15.75" customHeight="1">
      <c r="F709" s="33"/>
      <c r="G709" s="33"/>
    </row>
    <row r="710" spans="6:7" ht="15.75" customHeight="1">
      <c r="F710" s="33"/>
      <c r="G710" s="33"/>
    </row>
    <row r="711" spans="6:7" ht="15.75" customHeight="1">
      <c r="F711" s="33"/>
      <c r="G711" s="33"/>
    </row>
    <row r="712" spans="6:7" ht="15.75" customHeight="1">
      <c r="F712" s="33"/>
      <c r="G712" s="33"/>
    </row>
    <row r="713" spans="6:7" ht="15.75" customHeight="1">
      <c r="F713" s="33"/>
      <c r="G713" s="33"/>
    </row>
    <row r="714" spans="6:7" ht="15.75" customHeight="1">
      <c r="F714" s="33"/>
      <c r="G714" s="33"/>
    </row>
    <row r="715" spans="6:7" ht="15.75" customHeight="1">
      <c r="F715" s="33"/>
      <c r="G715" s="33"/>
    </row>
    <row r="716" spans="6:7" ht="15.75" customHeight="1">
      <c r="F716" s="33"/>
      <c r="G716" s="33"/>
    </row>
    <row r="717" spans="6:7" ht="15.75" customHeight="1">
      <c r="F717" s="33"/>
      <c r="G717" s="33"/>
    </row>
    <row r="718" spans="6:7" ht="15.75" customHeight="1">
      <c r="F718" s="33"/>
      <c r="G718" s="33"/>
    </row>
    <row r="719" spans="6:7" ht="15.75" customHeight="1">
      <c r="F719" s="33"/>
      <c r="G719" s="33"/>
    </row>
    <row r="720" spans="6:7" ht="15.75" customHeight="1">
      <c r="F720" s="33"/>
      <c r="G720" s="33"/>
    </row>
    <row r="721" spans="6:7" ht="15.75" customHeight="1">
      <c r="F721" s="33"/>
      <c r="G721" s="33"/>
    </row>
    <row r="722" spans="6:7" ht="15.75" customHeight="1">
      <c r="F722" s="33"/>
      <c r="G722" s="33"/>
    </row>
    <row r="723" spans="6:7" ht="15.75" customHeight="1">
      <c r="F723" s="33"/>
      <c r="G723" s="33"/>
    </row>
    <row r="724" spans="6:7" ht="15.75" customHeight="1">
      <c r="F724" s="33"/>
      <c r="G724" s="33"/>
    </row>
    <row r="725" spans="6:7" ht="15.75" customHeight="1">
      <c r="F725" s="33"/>
      <c r="G725" s="33"/>
    </row>
    <row r="726" spans="6:7" ht="15.75" customHeight="1">
      <c r="F726" s="33"/>
      <c r="G726" s="33"/>
    </row>
    <row r="727" spans="6:7" ht="15.75" customHeight="1">
      <c r="F727" s="33"/>
      <c r="G727" s="33"/>
    </row>
    <row r="728" spans="6:7" ht="15.75" customHeight="1">
      <c r="F728" s="33"/>
      <c r="G728" s="33"/>
    </row>
    <row r="729" spans="6:7" ht="15.75" customHeight="1">
      <c r="F729" s="33"/>
      <c r="G729" s="33"/>
    </row>
    <row r="730" spans="6:7" ht="15.75" customHeight="1">
      <c r="F730" s="33"/>
      <c r="G730" s="33"/>
    </row>
    <row r="731" spans="6:7" ht="15.75" customHeight="1">
      <c r="F731" s="33"/>
      <c r="G731" s="33"/>
    </row>
    <row r="732" spans="6:7" ht="15.75" customHeight="1">
      <c r="F732" s="33"/>
      <c r="G732" s="33"/>
    </row>
    <row r="733" spans="6:7" ht="15.75" customHeight="1">
      <c r="F733" s="33"/>
      <c r="G733" s="33"/>
    </row>
    <row r="734" spans="6:7" ht="15.75" customHeight="1">
      <c r="F734" s="33"/>
      <c r="G734" s="33"/>
    </row>
    <row r="735" spans="6:7" ht="15.75" customHeight="1">
      <c r="F735" s="33"/>
      <c r="G735" s="33"/>
    </row>
    <row r="736" spans="6:7" ht="15.75" customHeight="1">
      <c r="F736" s="33"/>
      <c r="G736" s="33"/>
    </row>
    <row r="737" spans="6:7" ht="15.75" customHeight="1">
      <c r="F737" s="33"/>
      <c r="G737" s="33"/>
    </row>
    <row r="738" spans="6:7" ht="15.75" customHeight="1">
      <c r="F738" s="33"/>
      <c r="G738" s="33"/>
    </row>
    <row r="739" spans="6:7" ht="15.75" customHeight="1">
      <c r="F739" s="33"/>
      <c r="G739" s="33"/>
    </row>
    <row r="740" spans="6:7" ht="15.75" customHeight="1">
      <c r="F740" s="33"/>
      <c r="G740" s="33"/>
    </row>
    <row r="741" spans="6:7" ht="15.75" customHeight="1">
      <c r="F741" s="33"/>
      <c r="G741" s="33"/>
    </row>
    <row r="742" spans="6:7" ht="15.75" customHeight="1">
      <c r="F742" s="33"/>
      <c r="G742" s="33"/>
    </row>
    <row r="743" spans="6:7" ht="15.75" customHeight="1">
      <c r="F743" s="33"/>
      <c r="G743" s="33"/>
    </row>
    <row r="744" spans="6:7" ht="15.75" customHeight="1">
      <c r="F744" s="33"/>
      <c r="G744" s="33"/>
    </row>
    <row r="745" spans="6:7" ht="15.75" customHeight="1">
      <c r="F745" s="33"/>
      <c r="G745" s="33"/>
    </row>
    <row r="746" spans="6:7" ht="15.75" customHeight="1">
      <c r="F746" s="33"/>
      <c r="G746" s="33"/>
    </row>
    <row r="747" spans="6:7" ht="15.75" customHeight="1">
      <c r="F747" s="33"/>
      <c r="G747" s="33"/>
    </row>
    <row r="748" spans="6:7" ht="15.75" customHeight="1">
      <c r="F748" s="33"/>
      <c r="G748" s="33"/>
    </row>
    <row r="749" spans="6:7" ht="15.75" customHeight="1">
      <c r="F749" s="33"/>
      <c r="G749" s="33"/>
    </row>
    <row r="750" spans="6:7" ht="15.75" customHeight="1">
      <c r="F750" s="33"/>
      <c r="G750" s="33"/>
    </row>
    <row r="751" spans="6:7" ht="15.75" customHeight="1">
      <c r="F751" s="33"/>
      <c r="G751" s="33"/>
    </row>
    <row r="752" spans="6:7" ht="15.75" customHeight="1">
      <c r="F752" s="33"/>
      <c r="G752" s="33"/>
    </row>
    <row r="753" spans="6:7" ht="15.75" customHeight="1">
      <c r="F753" s="33"/>
      <c r="G753" s="33"/>
    </row>
    <row r="754" spans="6:7" ht="15.75" customHeight="1">
      <c r="F754" s="33"/>
      <c r="G754" s="33"/>
    </row>
    <row r="755" spans="6:7" ht="15.75" customHeight="1">
      <c r="F755" s="33"/>
      <c r="G755" s="33"/>
    </row>
    <row r="756" spans="6:7" ht="15.75" customHeight="1">
      <c r="F756" s="33"/>
      <c r="G756" s="33"/>
    </row>
    <row r="757" spans="6:7" ht="15.75" customHeight="1">
      <c r="F757" s="33"/>
      <c r="G757" s="33"/>
    </row>
    <row r="758" spans="6:7" ht="15.75" customHeight="1">
      <c r="F758" s="33"/>
      <c r="G758" s="33"/>
    </row>
    <row r="759" spans="6:7" ht="15.75" customHeight="1">
      <c r="F759" s="33"/>
      <c r="G759" s="33"/>
    </row>
    <row r="760" spans="6:7" ht="15.75" customHeight="1">
      <c r="F760" s="33"/>
      <c r="G760" s="33"/>
    </row>
    <row r="761" spans="6:7" ht="15.75" customHeight="1">
      <c r="F761" s="33"/>
      <c r="G761" s="33"/>
    </row>
    <row r="762" spans="6:7" ht="15.75" customHeight="1">
      <c r="F762" s="33"/>
      <c r="G762" s="33"/>
    </row>
    <row r="763" spans="6:7" ht="15.75" customHeight="1">
      <c r="F763" s="33"/>
      <c r="G763" s="33"/>
    </row>
    <row r="764" spans="6:7" ht="15.75" customHeight="1">
      <c r="F764" s="33"/>
      <c r="G764" s="33"/>
    </row>
    <row r="765" spans="6:7" ht="15.75" customHeight="1">
      <c r="F765" s="33"/>
      <c r="G765" s="33"/>
    </row>
    <row r="766" spans="6:7" ht="15.75" customHeight="1">
      <c r="F766" s="33"/>
      <c r="G766" s="33"/>
    </row>
    <row r="767" spans="6:7" ht="15.75" customHeight="1">
      <c r="F767" s="33"/>
      <c r="G767" s="33"/>
    </row>
    <row r="768" spans="6:7" ht="15.75" customHeight="1">
      <c r="F768" s="33"/>
      <c r="G768" s="33"/>
    </row>
    <row r="769" spans="6:7" ht="15.75" customHeight="1">
      <c r="F769" s="33"/>
      <c r="G769" s="33"/>
    </row>
    <row r="770" spans="6:7" ht="15.75" customHeight="1">
      <c r="F770" s="33"/>
      <c r="G770" s="33"/>
    </row>
    <row r="771" spans="6:7" ht="15.75" customHeight="1">
      <c r="F771" s="33"/>
      <c r="G771" s="33"/>
    </row>
    <row r="772" spans="6:7" ht="15.75" customHeight="1">
      <c r="F772" s="33"/>
      <c r="G772" s="33"/>
    </row>
    <row r="773" spans="6:7" ht="15.75" customHeight="1">
      <c r="F773" s="33"/>
      <c r="G773" s="33"/>
    </row>
    <row r="774" spans="6:7" ht="15.75" customHeight="1">
      <c r="F774" s="33"/>
      <c r="G774" s="33"/>
    </row>
    <row r="775" spans="6:7" ht="15.75" customHeight="1">
      <c r="F775" s="33"/>
      <c r="G775" s="33"/>
    </row>
    <row r="776" spans="6:7" ht="15.75" customHeight="1">
      <c r="F776" s="33"/>
      <c r="G776" s="33"/>
    </row>
    <row r="777" spans="6:7" ht="15.75" customHeight="1">
      <c r="F777" s="33"/>
      <c r="G777" s="33"/>
    </row>
    <row r="778" spans="6:7" ht="15.75" customHeight="1">
      <c r="F778" s="33"/>
      <c r="G778" s="33"/>
    </row>
    <row r="779" spans="6:7" ht="15.75" customHeight="1">
      <c r="F779" s="33"/>
      <c r="G779" s="33"/>
    </row>
    <row r="780" spans="6:7" ht="15.75" customHeight="1">
      <c r="F780" s="33"/>
      <c r="G780" s="33"/>
    </row>
    <row r="781" spans="6:7" ht="15.75" customHeight="1">
      <c r="F781" s="33"/>
      <c r="G781" s="33"/>
    </row>
    <row r="782" spans="6:7" ht="15.75" customHeight="1">
      <c r="F782" s="33"/>
      <c r="G782" s="33"/>
    </row>
    <row r="783" spans="6:7" ht="15.75" customHeight="1">
      <c r="F783" s="33"/>
      <c r="G783" s="33"/>
    </row>
    <row r="784" spans="6:7" ht="15.75" customHeight="1">
      <c r="F784" s="33"/>
      <c r="G784" s="33"/>
    </row>
    <row r="785" spans="6:7" ht="15.75" customHeight="1">
      <c r="F785" s="33"/>
      <c r="G785" s="33"/>
    </row>
    <row r="786" spans="6:7" ht="15.75" customHeight="1">
      <c r="F786" s="33"/>
      <c r="G786" s="33"/>
    </row>
    <row r="787" spans="6:7" ht="15.75" customHeight="1">
      <c r="F787" s="33"/>
      <c r="G787" s="33"/>
    </row>
    <row r="788" spans="6:7" ht="15.75" customHeight="1">
      <c r="F788" s="33"/>
      <c r="G788" s="33"/>
    </row>
    <row r="789" spans="6:7" ht="15.75" customHeight="1">
      <c r="F789" s="33"/>
      <c r="G789" s="33"/>
    </row>
    <row r="790" spans="6:7" ht="15.75" customHeight="1">
      <c r="F790" s="33"/>
      <c r="G790" s="33"/>
    </row>
    <row r="791" spans="6:7" ht="15.75" customHeight="1">
      <c r="F791" s="33"/>
      <c r="G791" s="33"/>
    </row>
    <row r="792" spans="6:7" ht="15.75" customHeight="1">
      <c r="F792" s="33"/>
      <c r="G792" s="33"/>
    </row>
    <row r="793" spans="6:7" ht="15.75" customHeight="1">
      <c r="F793" s="33"/>
      <c r="G793" s="33"/>
    </row>
    <row r="794" spans="6:7" ht="15.75" customHeight="1">
      <c r="F794" s="33"/>
      <c r="G794" s="33"/>
    </row>
    <row r="795" spans="6:7" ht="15.75" customHeight="1">
      <c r="F795" s="33"/>
      <c r="G795" s="33"/>
    </row>
    <row r="796" spans="6:7" ht="15.75" customHeight="1">
      <c r="F796" s="33"/>
      <c r="G796" s="33"/>
    </row>
    <row r="797" spans="6:7" ht="15.75" customHeight="1">
      <c r="F797" s="33"/>
      <c r="G797" s="33"/>
    </row>
    <row r="798" spans="6:7" ht="15.75" customHeight="1">
      <c r="F798" s="33"/>
      <c r="G798" s="33"/>
    </row>
    <row r="799" spans="6:7" ht="15.75" customHeight="1">
      <c r="F799" s="33"/>
      <c r="G799" s="33"/>
    </row>
    <row r="800" spans="6:7" ht="15.75" customHeight="1">
      <c r="F800" s="33"/>
      <c r="G800" s="33"/>
    </row>
    <row r="801" spans="6:7" ht="15.75" customHeight="1">
      <c r="F801" s="33"/>
      <c r="G801" s="33"/>
    </row>
    <row r="802" spans="6:7" ht="15.75" customHeight="1">
      <c r="F802" s="33"/>
      <c r="G802" s="33"/>
    </row>
    <row r="803" spans="6:7" ht="15.75" customHeight="1">
      <c r="F803" s="33"/>
      <c r="G803" s="33"/>
    </row>
    <row r="804" spans="6:7" ht="15.75" customHeight="1">
      <c r="F804" s="33"/>
      <c r="G804" s="33"/>
    </row>
    <row r="805" spans="6:7" ht="15.75" customHeight="1">
      <c r="F805" s="33"/>
      <c r="G805" s="33"/>
    </row>
    <row r="806" spans="6:7" ht="15.75" customHeight="1">
      <c r="F806" s="33"/>
      <c r="G806" s="33"/>
    </row>
    <row r="807" spans="6:7" ht="15.75" customHeight="1">
      <c r="F807" s="33"/>
      <c r="G807" s="33"/>
    </row>
    <row r="808" spans="6:7" ht="15.75" customHeight="1">
      <c r="F808" s="33"/>
      <c r="G808" s="33"/>
    </row>
    <row r="809" spans="6:7" ht="15.75" customHeight="1">
      <c r="F809" s="33"/>
      <c r="G809" s="33"/>
    </row>
    <row r="810" spans="6:7" ht="15.75" customHeight="1">
      <c r="F810" s="33"/>
      <c r="G810" s="33"/>
    </row>
    <row r="811" spans="6:7" ht="15.75" customHeight="1">
      <c r="F811" s="33"/>
      <c r="G811" s="33"/>
    </row>
    <row r="812" spans="6:7" ht="15.75" customHeight="1">
      <c r="F812" s="33"/>
      <c r="G812" s="33"/>
    </row>
    <row r="813" spans="6:7" ht="15.75" customHeight="1">
      <c r="F813" s="33"/>
      <c r="G813" s="33"/>
    </row>
    <row r="814" spans="6:7" ht="15.75" customHeight="1">
      <c r="F814" s="33"/>
      <c r="G814" s="33"/>
    </row>
    <row r="815" spans="6:7" ht="15.75" customHeight="1">
      <c r="F815" s="33"/>
      <c r="G815" s="33"/>
    </row>
    <row r="816" spans="6:7" ht="15.75" customHeight="1">
      <c r="F816" s="33"/>
      <c r="G816" s="33"/>
    </row>
    <row r="817" spans="6:7" ht="15.75" customHeight="1">
      <c r="F817" s="33"/>
      <c r="G817" s="33"/>
    </row>
    <row r="818" spans="6:7" ht="15.75" customHeight="1">
      <c r="F818" s="33"/>
      <c r="G818" s="33"/>
    </row>
    <row r="819" spans="6:7" ht="15.75" customHeight="1">
      <c r="F819" s="33"/>
      <c r="G819" s="33"/>
    </row>
    <row r="820" spans="6:7" ht="15.75" customHeight="1">
      <c r="F820" s="33"/>
      <c r="G820" s="33"/>
    </row>
    <row r="821" spans="6:7" ht="15.75" customHeight="1">
      <c r="F821" s="33"/>
      <c r="G821" s="33"/>
    </row>
    <row r="822" spans="6:7" ht="15.75" customHeight="1">
      <c r="F822" s="33"/>
      <c r="G822" s="33"/>
    </row>
    <row r="823" spans="6:7" ht="15.75" customHeight="1">
      <c r="F823" s="33"/>
      <c r="G823" s="33"/>
    </row>
    <row r="824" spans="6:7" ht="15.75" customHeight="1">
      <c r="F824" s="33"/>
      <c r="G824" s="33"/>
    </row>
    <row r="825" spans="6:7" ht="15.75" customHeight="1">
      <c r="F825" s="33"/>
      <c r="G825" s="33"/>
    </row>
    <row r="826" spans="6:7" ht="15.75" customHeight="1">
      <c r="F826" s="33"/>
      <c r="G826" s="33"/>
    </row>
    <row r="827" spans="6:7" ht="15.75" customHeight="1">
      <c r="F827" s="33"/>
      <c r="G827" s="33"/>
    </row>
    <row r="828" spans="6:7" ht="15.75" customHeight="1">
      <c r="F828" s="33"/>
      <c r="G828" s="33"/>
    </row>
    <row r="829" spans="6:7" ht="15.75" customHeight="1">
      <c r="F829" s="33"/>
      <c r="G829" s="33"/>
    </row>
    <row r="830" spans="6:7" ht="15.75" customHeight="1">
      <c r="F830" s="33"/>
      <c r="G830" s="33"/>
    </row>
    <row r="831" spans="6:7" ht="15.75" customHeight="1">
      <c r="F831" s="33"/>
      <c r="G831" s="33"/>
    </row>
    <row r="832" spans="6:7" ht="15.75" customHeight="1">
      <c r="F832" s="33"/>
      <c r="G832" s="33"/>
    </row>
    <row r="833" spans="6:7" ht="15.75" customHeight="1">
      <c r="F833" s="33"/>
      <c r="G833" s="33"/>
    </row>
    <row r="834" spans="6:7" ht="15.75" customHeight="1">
      <c r="F834" s="33"/>
      <c r="G834" s="33"/>
    </row>
    <row r="835" spans="6:7" ht="15.75" customHeight="1">
      <c r="F835" s="33"/>
      <c r="G835" s="33"/>
    </row>
    <row r="836" spans="6:7" ht="15.75" customHeight="1">
      <c r="F836" s="33"/>
      <c r="G836" s="33"/>
    </row>
    <row r="837" spans="6:7" ht="15.75" customHeight="1">
      <c r="F837" s="33"/>
      <c r="G837" s="33"/>
    </row>
    <row r="838" spans="6:7" ht="15.75" customHeight="1">
      <c r="F838" s="33"/>
      <c r="G838" s="33"/>
    </row>
    <row r="839" spans="6:7" ht="15.75" customHeight="1">
      <c r="F839" s="33"/>
      <c r="G839" s="33"/>
    </row>
    <row r="840" spans="6:7" ht="15.75" customHeight="1">
      <c r="F840" s="33"/>
      <c r="G840" s="33"/>
    </row>
    <row r="841" spans="6:7" ht="15.75" customHeight="1">
      <c r="F841" s="33"/>
      <c r="G841" s="33"/>
    </row>
    <row r="842" spans="6:7" ht="15.75" customHeight="1">
      <c r="F842" s="33"/>
      <c r="G842" s="33"/>
    </row>
    <row r="843" spans="6:7" ht="15.75" customHeight="1">
      <c r="F843" s="33"/>
      <c r="G843" s="33"/>
    </row>
    <row r="844" spans="6:7" ht="15.75" customHeight="1">
      <c r="F844" s="33"/>
      <c r="G844" s="33"/>
    </row>
    <row r="845" spans="6:7" ht="15.75" customHeight="1">
      <c r="F845" s="33"/>
      <c r="G845" s="33"/>
    </row>
    <row r="846" spans="6:7" ht="15.75" customHeight="1">
      <c r="F846" s="33"/>
      <c r="G846" s="33"/>
    </row>
    <row r="847" spans="6:7" ht="15.75" customHeight="1">
      <c r="F847" s="33"/>
      <c r="G847" s="33"/>
    </row>
    <row r="848" spans="6:7" ht="15.75" customHeight="1">
      <c r="F848" s="33"/>
      <c r="G848" s="33"/>
    </row>
    <row r="849" spans="6:7" ht="15.75" customHeight="1">
      <c r="F849" s="33"/>
      <c r="G849" s="33"/>
    </row>
    <row r="850" spans="6:7" ht="15.75" customHeight="1">
      <c r="F850" s="33"/>
      <c r="G850" s="33"/>
    </row>
    <row r="851" spans="6:7" ht="15.75" customHeight="1">
      <c r="F851" s="33"/>
      <c r="G851" s="33"/>
    </row>
    <row r="852" spans="6:7" ht="15.75" customHeight="1">
      <c r="F852" s="33"/>
      <c r="G852" s="33"/>
    </row>
    <row r="853" spans="6:7" ht="15.75" customHeight="1">
      <c r="F853" s="33"/>
      <c r="G853" s="33"/>
    </row>
    <row r="854" spans="6:7" ht="15.75" customHeight="1">
      <c r="F854" s="33"/>
      <c r="G854" s="33"/>
    </row>
    <row r="855" spans="6:7" ht="15.75" customHeight="1">
      <c r="F855" s="33"/>
      <c r="G855" s="33"/>
    </row>
    <row r="856" spans="6:7" ht="15.75" customHeight="1">
      <c r="F856" s="33"/>
      <c r="G856" s="33"/>
    </row>
    <row r="857" spans="6:7" ht="15.75" customHeight="1">
      <c r="F857" s="33"/>
      <c r="G857" s="33"/>
    </row>
    <row r="858" spans="6:7" ht="15.75" customHeight="1">
      <c r="F858" s="33"/>
      <c r="G858" s="33"/>
    </row>
    <row r="859" spans="6:7" ht="15.75" customHeight="1">
      <c r="F859" s="33"/>
      <c r="G859" s="33"/>
    </row>
    <row r="860" spans="6:7" ht="15.75" customHeight="1">
      <c r="F860" s="33"/>
      <c r="G860" s="33"/>
    </row>
    <row r="861" spans="6:7" ht="15.75" customHeight="1">
      <c r="F861" s="33"/>
      <c r="G861" s="33"/>
    </row>
    <row r="862" spans="6:7" ht="15.75" customHeight="1">
      <c r="F862" s="33"/>
      <c r="G862" s="33"/>
    </row>
    <row r="863" spans="6:7" ht="15.75" customHeight="1">
      <c r="F863" s="33"/>
      <c r="G863" s="33"/>
    </row>
    <row r="864" spans="6:7" ht="15.75" customHeight="1">
      <c r="F864" s="33"/>
      <c r="G864" s="33"/>
    </row>
    <row r="865" spans="6:7" ht="15.75" customHeight="1">
      <c r="F865" s="33"/>
      <c r="G865" s="33"/>
    </row>
    <row r="866" spans="6:7" ht="15.75" customHeight="1">
      <c r="F866" s="33"/>
      <c r="G866" s="33"/>
    </row>
    <row r="867" spans="6:7" ht="15.75" customHeight="1">
      <c r="F867" s="33"/>
      <c r="G867" s="33"/>
    </row>
    <row r="868" spans="6:7" ht="15.75" customHeight="1">
      <c r="F868" s="33"/>
      <c r="G868" s="33"/>
    </row>
    <row r="869" spans="6:7" ht="15.75" customHeight="1">
      <c r="F869" s="33"/>
      <c r="G869" s="33"/>
    </row>
    <row r="870" spans="6:7" ht="15.75" customHeight="1">
      <c r="F870" s="33"/>
      <c r="G870" s="33"/>
    </row>
    <row r="871" spans="6:7" ht="15.75" customHeight="1">
      <c r="F871" s="33"/>
      <c r="G871" s="33"/>
    </row>
    <row r="872" spans="6:7" ht="15.75" customHeight="1">
      <c r="F872" s="33"/>
      <c r="G872" s="33"/>
    </row>
    <row r="873" spans="6:7" ht="15.75" customHeight="1">
      <c r="F873" s="33"/>
      <c r="G873" s="33"/>
    </row>
    <row r="874" spans="6:7" ht="15.75" customHeight="1">
      <c r="F874" s="33"/>
      <c r="G874" s="33"/>
    </row>
    <row r="875" spans="6:7" ht="15.75" customHeight="1">
      <c r="F875" s="33"/>
      <c r="G875" s="33"/>
    </row>
    <row r="876" spans="6:7" ht="15.75" customHeight="1">
      <c r="F876" s="33"/>
      <c r="G876" s="33"/>
    </row>
    <row r="877" spans="6:7" ht="15.75" customHeight="1">
      <c r="F877" s="33"/>
      <c r="G877" s="33"/>
    </row>
    <row r="878" spans="6:7" ht="15.75" customHeight="1">
      <c r="F878" s="33"/>
      <c r="G878" s="33"/>
    </row>
    <row r="879" spans="6:7" ht="15.75" customHeight="1">
      <c r="F879" s="33"/>
      <c r="G879" s="33"/>
    </row>
    <row r="880" spans="6:7" ht="15.75" customHeight="1">
      <c r="F880" s="33"/>
      <c r="G880" s="33"/>
    </row>
    <row r="881" spans="6:7" ht="15.75" customHeight="1">
      <c r="F881" s="33"/>
      <c r="G881" s="33"/>
    </row>
    <row r="882" spans="6:7" ht="15.75" customHeight="1">
      <c r="F882" s="33"/>
      <c r="G882" s="33"/>
    </row>
    <row r="883" spans="6:7" ht="15.75" customHeight="1">
      <c r="F883" s="33"/>
      <c r="G883" s="33"/>
    </row>
    <row r="884" spans="6:7" ht="15.75" customHeight="1">
      <c r="F884" s="33"/>
      <c r="G884" s="33"/>
    </row>
    <row r="885" spans="6:7" ht="15.75" customHeight="1">
      <c r="F885" s="33"/>
      <c r="G885" s="33"/>
    </row>
    <row r="886" spans="6:7" ht="15.75" customHeight="1">
      <c r="F886" s="33"/>
      <c r="G886" s="33"/>
    </row>
    <row r="887" spans="6:7" ht="15.75" customHeight="1">
      <c r="F887" s="33"/>
      <c r="G887" s="33"/>
    </row>
    <row r="888" spans="6:7" ht="15.75" customHeight="1">
      <c r="F888" s="33"/>
      <c r="G888" s="33"/>
    </row>
    <row r="889" spans="6:7" ht="15.75" customHeight="1">
      <c r="F889" s="33"/>
      <c r="G889" s="33"/>
    </row>
    <row r="890" spans="6:7" ht="15.75" customHeight="1">
      <c r="F890" s="33"/>
      <c r="G890" s="33"/>
    </row>
    <row r="891" spans="6:7" ht="15.75" customHeight="1">
      <c r="F891" s="33"/>
      <c r="G891" s="33"/>
    </row>
    <row r="892" spans="6:7" ht="15.75" customHeight="1">
      <c r="F892" s="33"/>
      <c r="G892" s="33"/>
    </row>
    <row r="893" spans="6:7" ht="15.75" customHeight="1">
      <c r="F893" s="33"/>
      <c r="G893" s="33"/>
    </row>
    <row r="894" spans="6:7" ht="15.75" customHeight="1">
      <c r="F894" s="33"/>
      <c r="G894" s="33"/>
    </row>
    <row r="895" spans="6:7" ht="15.75" customHeight="1">
      <c r="F895" s="33"/>
      <c r="G895" s="33"/>
    </row>
    <row r="896" spans="6:7" ht="15.75" customHeight="1">
      <c r="F896" s="33"/>
      <c r="G896" s="33"/>
    </row>
    <row r="897" spans="6:7" ht="15.75" customHeight="1">
      <c r="F897" s="33"/>
      <c r="G897" s="33"/>
    </row>
    <row r="898" spans="6:7" ht="15.75" customHeight="1">
      <c r="F898" s="33"/>
      <c r="G898" s="33"/>
    </row>
    <row r="899" spans="6:7" ht="15.75" customHeight="1">
      <c r="F899" s="33"/>
      <c r="G899" s="33"/>
    </row>
    <row r="900" spans="6:7" ht="15.75" customHeight="1">
      <c r="F900" s="33"/>
      <c r="G900" s="33"/>
    </row>
    <row r="901" spans="6:7" ht="15.75" customHeight="1">
      <c r="F901" s="33"/>
      <c r="G901" s="33"/>
    </row>
    <row r="902" spans="6:7" ht="15.75" customHeight="1">
      <c r="F902" s="33"/>
      <c r="G902" s="33"/>
    </row>
    <row r="903" spans="6:7" ht="15.75" customHeight="1">
      <c r="F903" s="33"/>
      <c r="G903" s="33"/>
    </row>
    <row r="904" spans="6:7" ht="15.75" customHeight="1">
      <c r="F904" s="33"/>
      <c r="G904" s="33"/>
    </row>
    <row r="905" spans="6:7" ht="15.75" customHeight="1">
      <c r="F905" s="33"/>
      <c r="G905" s="33"/>
    </row>
    <row r="906" spans="6:7" ht="15.75" customHeight="1">
      <c r="F906" s="33"/>
      <c r="G906" s="33"/>
    </row>
    <row r="907" spans="6:7" ht="15.75" customHeight="1">
      <c r="F907" s="33"/>
      <c r="G907" s="33"/>
    </row>
    <row r="908" spans="6:7" ht="15.75" customHeight="1">
      <c r="F908" s="33"/>
      <c r="G908" s="33"/>
    </row>
    <row r="909" spans="6:7" ht="15.75" customHeight="1">
      <c r="F909" s="33"/>
      <c r="G909" s="33"/>
    </row>
    <row r="910" spans="6:7" ht="15.75" customHeight="1">
      <c r="F910" s="33"/>
      <c r="G910" s="33"/>
    </row>
    <row r="911" spans="6:7" ht="15.75" customHeight="1">
      <c r="F911" s="33"/>
      <c r="G911" s="33"/>
    </row>
    <row r="912" spans="6:7" ht="15.75" customHeight="1">
      <c r="F912" s="33"/>
      <c r="G912" s="33"/>
    </row>
    <row r="913" spans="6:7" ht="15.75" customHeight="1">
      <c r="F913" s="33"/>
      <c r="G913" s="33"/>
    </row>
    <row r="914" spans="6:7" ht="15.75" customHeight="1">
      <c r="F914" s="33"/>
      <c r="G914" s="33"/>
    </row>
    <row r="915" spans="6:7" ht="15.75" customHeight="1">
      <c r="F915" s="33"/>
      <c r="G915" s="33"/>
    </row>
    <row r="916" spans="6:7" ht="15.75" customHeight="1">
      <c r="F916" s="33"/>
      <c r="G916" s="33"/>
    </row>
    <row r="917" spans="6:7" ht="15.75" customHeight="1">
      <c r="F917" s="33"/>
      <c r="G917" s="33"/>
    </row>
    <row r="918" spans="6:7" ht="15.75" customHeight="1">
      <c r="F918" s="33"/>
      <c r="G918" s="33"/>
    </row>
    <row r="919" spans="6:7" ht="15.75" customHeight="1">
      <c r="F919" s="33"/>
      <c r="G919" s="33"/>
    </row>
    <row r="920" spans="6:7" ht="15.75" customHeight="1">
      <c r="F920" s="33"/>
      <c r="G920" s="33"/>
    </row>
    <row r="921" spans="6:7" ht="15.75" customHeight="1">
      <c r="F921" s="33"/>
      <c r="G921" s="33"/>
    </row>
    <row r="922" spans="6:7" ht="15.75" customHeight="1">
      <c r="F922" s="33"/>
      <c r="G922" s="33"/>
    </row>
    <row r="923" spans="6:7" ht="15.75" customHeight="1">
      <c r="F923" s="33"/>
      <c r="G923" s="33"/>
    </row>
    <row r="924" spans="6:7" ht="15.75" customHeight="1">
      <c r="F924" s="33"/>
      <c r="G924" s="33"/>
    </row>
    <row r="925" spans="6:7" ht="15.75" customHeight="1">
      <c r="F925" s="33"/>
      <c r="G925" s="33"/>
    </row>
    <row r="926" spans="6:7" ht="15.75" customHeight="1">
      <c r="F926" s="33"/>
      <c r="G926" s="33"/>
    </row>
    <row r="927" spans="6:7" ht="15.75" customHeight="1">
      <c r="F927" s="33"/>
      <c r="G927" s="33"/>
    </row>
    <row r="928" spans="6:7" ht="15.75" customHeight="1">
      <c r="F928" s="33"/>
      <c r="G928" s="33"/>
    </row>
    <row r="929" spans="6:7" ht="15.75" customHeight="1">
      <c r="F929" s="33"/>
      <c r="G929" s="33"/>
    </row>
    <row r="930" spans="6:7" ht="15.75" customHeight="1">
      <c r="F930" s="33"/>
      <c r="G930" s="33"/>
    </row>
    <row r="931" spans="6:7" ht="15.75" customHeight="1">
      <c r="F931" s="33"/>
      <c r="G931" s="33"/>
    </row>
    <row r="932" spans="6:7" ht="15.75" customHeight="1">
      <c r="F932" s="33"/>
      <c r="G932" s="33"/>
    </row>
    <row r="933" spans="6:7" ht="15.75" customHeight="1">
      <c r="F933" s="33"/>
      <c r="G933" s="33"/>
    </row>
    <row r="934" spans="6:7" ht="15.75" customHeight="1">
      <c r="F934" s="33"/>
      <c r="G934" s="33"/>
    </row>
    <row r="935" spans="6:7" ht="15.75" customHeight="1">
      <c r="F935" s="33"/>
      <c r="G935" s="33"/>
    </row>
    <row r="936" spans="6:7" ht="15.75" customHeight="1">
      <c r="F936" s="33"/>
      <c r="G936" s="33"/>
    </row>
    <row r="937" spans="6:7" ht="15.75" customHeight="1">
      <c r="F937" s="33"/>
      <c r="G937" s="33"/>
    </row>
    <row r="938" spans="6:7" ht="15.75" customHeight="1">
      <c r="F938" s="33"/>
      <c r="G938" s="33"/>
    </row>
    <row r="939" spans="6:7" ht="15.75" customHeight="1">
      <c r="F939" s="33"/>
      <c r="G939" s="33"/>
    </row>
    <row r="940" spans="6:7" ht="15.75" customHeight="1">
      <c r="F940" s="33"/>
      <c r="G940" s="33"/>
    </row>
    <row r="941" spans="6:7" ht="15.75" customHeight="1">
      <c r="F941" s="33"/>
      <c r="G941" s="33"/>
    </row>
    <row r="942" spans="6:7" ht="15.75" customHeight="1">
      <c r="F942" s="33"/>
      <c r="G942" s="33"/>
    </row>
    <row r="943" spans="6:7" ht="15.75" customHeight="1">
      <c r="F943" s="33"/>
      <c r="G943" s="33"/>
    </row>
    <row r="944" spans="6:7" ht="15.75" customHeight="1">
      <c r="F944" s="33"/>
      <c r="G944" s="33"/>
    </row>
    <row r="945" spans="6:7" ht="15.75" customHeight="1">
      <c r="F945" s="33"/>
      <c r="G945" s="33"/>
    </row>
    <row r="946" spans="6:7" ht="15.75" customHeight="1">
      <c r="F946" s="33"/>
      <c r="G946" s="33"/>
    </row>
    <row r="947" spans="6:7" ht="15.75" customHeight="1">
      <c r="F947" s="33"/>
      <c r="G947" s="33"/>
    </row>
    <row r="948" spans="6:7" ht="15.75" customHeight="1">
      <c r="F948" s="33"/>
      <c r="G948" s="33"/>
    </row>
    <row r="949" spans="6:7" ht="15.75" customHeight="1">
      <c r="F949" s="33"/>
      <c r="G949" s="33"/>
    </row>
    <row r="950" spans="6:7" ht="15.75" customHeight="1">
      <c r="F950" s="33"/>
      <c r="G950" s="33"/>
    </row>
    <row r="951" spans="6:7" ht="15.75" customHeight="1">
      <c r="F951" s="33"/>
      <c r="G951" s="33"/>
    </row>
    <row r="952" spans="6:7" ht="15.75" customHeight="1">
      <c r="F952" s="33"/>
      <c r="G952" s="33"/>
    </row>
    <row r="953" spans="6:7" ht="15.75" customHeight="1">
      <c r="F953" s="33"/>
      <c r="G953" s="33"/>
    </row>
    <row r="954" spans="6:7" ht="15.75" customHeight="1">
      <c r="F954" s="33"/>
      <c r="G954" s="33"/>
    </row>
    <row r="955" spans="6:7" ht="15.75" customHeight="1">
      <c r="F955" s="33"/>
      <c r="G955" s="33"/>
    </row>
    <row r="956" spans="6:7" ht="15.75" customHeight="1">
      <c r="F956" s="33"/>
      <c r="G956" s="33"/>
    </row>
    <row r="957" spans="6:7" ht="15.75" customHeight="1">
      <c r="F957" s="33"/>
      <c r="G957" s="33"/>
    </row>
    <row r="958" spans="6:7" ht="15.75" customHeight="1">
      <c r="F958" s="33"/>
      <c r="G958" s="33"/>
    </row>
    <row r="959" spans="6:7" ht="15.75" customHeight="1">
      <c r="F959" s="33"/>
      <c r="G959" s="33"/>
    </row>
    <row r="960" spans="6:7" ht="15.75" customHeight="1">
      <c r="F960" s="33"/>
      <c r="G960" s="33"/>
    </row>
    <row r="961" spans="6:7" ht="15.75" customHeight="1">
      <c r="F961" s="33"/>
      <c r="G961" s="33"/>
    </row>
    <row r="962" spans="6:7" ht="15.75" customHeight="1">
      <c r="F962" s="33"/>
      <c r="G962" s="33"/>
    </row>
    <row r="963" spans="6:7" ht="15.75" customHeight="1">
      <c r="F963" s="33"/>
      <c r="G963" s="33"/>
    </row>
    <row r="964" spans="6:7" ht="15.75" customHeight="1">
      <c r="F964" s="33"/>
      <c r="G964" s="33"/>
    </row>
    <row r="965" spans="6:7" ht="15.75" customHeight="1">
      <c r="F965" s="33"/>
      <c r="G965" s="33"/>
    </row>
    <row r="966" spans="6:7" ht="15.75" customHeight="1">
      <c r="F966" s="33"/>
      <c r="G966" s="33"/>
    </row>
    <row r="967" spans="6:7" ht="15.75" customHeight="1">
      <c r="F967" s="33"/>
      <c r="G967" s="33"/>
    </row>
    <row r="968" spans="6:7" ht="15.75" customHeight="1">
      <c r="F968" s="33"/>
      <c r="G968" s="33"/>
    </row>
    <row r="969" spans="6:7" ht="15.75" customHeight="1">
      <c r="F969" s="33"/>
      <c r="G969" s="33"/>
    </row>
    <row r="970" spans="6:7" ht="15.75" customHeight="1">
      <c r="F970" s="33"/>
      <c r="G970" s="33"/>
    </row>
    <row r="971" spans="6:7" ht="15.75" customHeight="1">
      <c r="F971" s="33"/>
      <c r="G971" s="33"/>
    </row>
    <row r="972" spans="6:7" ht="15.75" customHeight="1">
      <c r="F972" s="33"/>
      <c r="G972" s="33"/>
    </row>
    <row r="973" spans="6:7" ht="15.75" customHeight="1">
      <c r="F973" s="33"/>
      <c r="G973" s="33"/>
    </row>
    <row r="974" spans="6:7" ht="15.75" customHeight="1">
      <c r="F974" s="33"/>
      <c r="G974" s="33"/>
    </row>
    <row r="975" spans="6:7" ht="15.75" customHeight="1">
      <c r="F975" s="33"/>
      <c r="G975" s="33"/>
    </row>
    <row r="976" spans="6:7" ht="15.75" customHeight="1">
      <c r="F976" s="33"/>
      <c r="G976" s="33"/>
    </row>
    <row r="977" spans="6:7" ht="15.75" customHeight="1">
      <c r="F977" s="33"/>
      <c r="G977" s="33"/>
    </row>
    <row r="978" spans="6:7" ht="15.75" customHeight="1">
      <c r="F978" s="33"/>
      <c r="G978" s="33"/>
    </row>
    <row r="979" spans="6:7" ht="15.75" customHeight="1">
      <c r="F979" s="33"/>
      <c r="G979" s="33"/>
    </row>
    <row r="980" spans="6:7" ht="15.75" customHeight="1">
      <c r="F980" s="33"/>
      <c r="G980" s="33"/>
    </row>
    <row r="981" spans="6:7" ht="15.75" customHeight="1">
      <c r="F981" s="33"/>
      <c r="G981" s="33"/>
    </row>
    <row r="982" spans="6:7" ht="15.75" customHeight="1">
      <c r="F982" s="33"/>
      <c r="G982" s="33"/>
    </row>
    <row r="983" spans="6:7" ht="15.75" customHeight="1">
      <c r="F983" s="33"/>
      <c r="G983" s="33"/>
    </row>
    <row r="984" spans="6:7" ht="15.75" customHeight="1">
      <c r="F984" s="33"/>
      <c r="G984" s="33"/>
    </row>
    <row r="985" spans="6:7" ht="15.75" customHeight="1">
      <c r="F985" s="33"/>
      <c r="G985" s="33"/>
    </row>
    <row r="986" spans="6:7" ht="15.75" customHeight="1">
      <c r="F986" s="33"/>
      <c r="G986" s="33"/>
    </row>
    <row r="987" spans="6:7" ht="15.75" customHeight="1">
      <c r="F987" s="33"/>
      <c r="G987" s="33"/>
    </row>
    <row r="988" spans="6:7" ht="15.75" customHeight="1">
      <c r="F988" s="33"/>
      <c r="G988" s="33"/>
    </row>
    <row r="989" spans="6:7" ht="15.75" customHeight="1">
      <c r="F989" s="33"/>
      <c r="G989" s="33"/>
    </row>
    <row r="990" spans="6:7" ht="15.75" customHeight="1">
      <c r="F990" s="33"/>
      <c r="G990" s="33"/>
    </row>
    <row r="991" spans="6:7" ht="15.75" customHeight="1">
      <c r="F991" s="33"/>
      <c r="G991" s="33"/>
    </row>
    <row r="992" spans="6:7" ht="15.75" customHeight="1">
      <c r="F992" s="33"/>
      <c r="G992" s="33"/>
    </row>
    <row r="993" spans="6:7" ht="15.75" customHeight="1">
      <c r="F993" s="33"/>
      <c r="G993" s="33"/>
    </row>
    <row r="994" spans="6:7" ht="15.75" customHeight="1">
      <c r="F994" s="33"/>
      <c r="G994" s="33"/>
    </row>
    <row r="995" spans="6:7" ht="15.75" customHeight="1">
      <c r="F995" s="33"/>
      <c r="G995" s="33"/>
    </row>
    <row r="996" spans="6:7" ht="15.75" customHeight="1">
      <c r="F996" s="33"/>
      <c r="G996" s="33"/>
    </row>
    <row r="997" spans="6:7" ht="15.75" customHeight="1">
      <c r="F997" s="33"/>
      <c r="G997" s="33"/>
    </row>
    <row r="998" spans="6:7" ht="15.75" customHeight="1">
      <c r="F998" s="33"/>
      <c r="G998" s="33"/>
    </row>
    <row r="999" spans="6:7" ht="15.75" customHeight="1">
      <c r="F999" s="33"/>
      <c r="G999" s="33"/>
    </row>
    <row r="1000" spans="6:7" ht="15.75" customHeight="1">
      <c r="F1000" s="33"/>
      <c r="G1000" s="33"/>
    </row>
  </sheetData>
  <autoFilter ref="A2:X38"/>
  <mergeCells count="9">
    <mergeCell ref="Q1:R1"/>
    <mergeCell ref="S1:T1"/>
    <mergeCell ref="U1:V1"/>
    <mergeCell ref="W1:X1"/>
    <mergeCell ref="F1:H1"/>
    <mergeCell ref="I1:J1"/>
    <mergeCell ref="M1:N1"/>
    <mergeCell ref="O1:P1"/>
    <mergeCell ref="K1:L1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7" tint="0.59999389629810485"/>
  </sheetPr>
  <dimension ref="A1:X1000"/>
  <sheetViews>
    <sheetView zoomScale="90" zoomScaleNormal="90" workbookViewId="0">
      <selection activeCell="P26" sqref="P26"/>
    </sheetView>
  </sheetViews>
  <sheetFormatPr baseColWidth="10" defaultColWidth="12.625" defaultRowHeight="15" customHeight="1"/>
  <cols>
    <col min="1" max="1" width="3.5" customWidth="1"/>
    <col min="2" max="2" width="10.875" customWidth="1"/>
    <col min="3" max="3" width="31.125" customWidth="1"/>
    <col min="4" max="4" width="9.375" customWidth="1"/>
    <col min="5" max="5" width="14" customWidth="1"/>
    <col min="6" max="24" width="6.125" customWidth="1"/>
    <col min="25" max="28" width="9.375" customWidth="1"/>
  </cols>
  <sheetData>
    <row r="1" spans="1:24" ht="15.75" thickBot="1">
      <c r="F1" s="482" t="s">
        <v>1</v>
      </c>
      <c r="G1" s="501"/>
      <c r="H1" s="483"/>
      <c r="I1" s="523" t="s">
        <v>2</v>
      </c>
      <c r="J1" s="488"/>
      <c r="K1" s="479" t="s">
        <v>459</v>
      </c>
      <c r="L1" s="480"/>
      <c r="M1" s="521" t="s">
        <v>21</v>
      </c>
      <c r="N1" s="522"/>
      <c r="O1" s="523" t="s">
        <v>41</v>
      </c>
      <c r="P1" s="483"/>
      <c r="Q1" s="491" t="s">
        <v>458</v>
      </c>
      <c r="R1" s="492"/>
      <c r="S1" s="484" t="s">
        <v>427</v>
      </c>
      <c r="T1" s="485"/>
      <c r="U1" s="489" t="s">
        <v>428</v>
      </c>
      <c r="V1" s="490"/>
      <c r="W1" s="491" t="s">
        <v>456</v>
      </c>
      <c r="X1" s="492"/>
    </row>
    <row r="2" spans="1:24" thickBot="1">
      <c r="A2" s="266" t="s">
        <v>24</v>
      </c>
      <c r="B2" s="266" t="s">
        <v>25</v>
      </c>
      <c r="C2" s="267" t="s">
        <v>26</v>
      </c>
      <c r="D2" s="266" t="s">
        <v>27</v>
      </c>
      <c r="E2" s="286" t="s">
        <v>28</v>
      </c>
      <c r="F2" s="229" t="s">
        <v>10</v>
      </c>
      <c r="G2" s="233" t="s">
        <v>11</v>
      </c>
      <c r="H2" s="229" t="s">
        <v>49</v>
      </c>
      <c r="I2" s="233" t="s">
        <v>10</v>
      </c>
      <c r="J2" s="233" t="s">
        <v>11</v>
      </c>
      <c r="K2" s="261" t="s">
        <v>10</v>
      </c>
      <c r="L2" s="223" t="s">
        <v>11</v>
      </c>
      <c r="M2" s="233" t="s">
        <v>10</v>
      </c>
      <c r="N2" s="233" t="s">
        <v>11</v>
      </c>
      <c r="O2" s="233" t="s">
        <v>10</v>
      </c>
      <c r="P2" s="235" t="s">
        <v>11</v>
      </c>
      <c r="Q2" s="261" t="s">
        <v>10</v>
      </c>
      <c r="R2" s="223" t="s">
        <v>11</v>
      </c>
      <c r="S2" s="236" t="s">
        <v>10</v>
      </c>
      <c r="T2" s="236" t="s">
        <v>11</v>
      </c>
      <c r="U2" s="236" t="s">
        <v>10</v>
      </c>
      <c r="V2" s="232" t="s">
        <v>11</v>
      </c>
      <c r="W2" s="223" t="s">
        <v>10</v>
      </c>
      <c r="X2" s="224" t="s">
        <v>11</v>
      </c>
    </row>
    <row r="3" spans="1:24" hidden="1">
      <c r="A3" s="1">
        <v>1</v>
      </c>
      <c r="B3" s="18" t="s">
        <v>188</v>
      </c>
      <c r="C3" s="222" t="s">
        <v>189</v>
      </c>
      <c r="D3" s="19" t="s">
        <v>48</v>
      </c>
      <c r="E3" s="2" t="s">
        <v>1</v>
      </c>
      <c r="F3" s="93">
        <v>2</v>
      </c>
      <c r="G3" s="94">
        <v>3</v>
      </c>
      <c r="H3" s="98">
        <v>3</v>
      </c>
      <c r="I3" s="93">
        <v>0</v>
      </c>
      <c r="J3" s="101">
        <v>0</v>
      </c>
      <c r="K3" s="201">
        <v>0</v>
      </c>
      <c r="L3" s="211">
        <v>0</v>
      </c>
      <c r="M3" s="87">
        <v>0</v>
      </c>
      <c r="N3" s="104">
        <v>0</v>
      </c>
      <c r="O3" s="81">
        <v>0</v>
      </c>
      <c r="P3" s="104">
        <v>0</v>
      </c>
      <c r="Q3" s="201">
        <v>0</v>
      </c>
      <c r="R3" s="205">
        <v>0</v>
      </c>
      <c r="S3" s="81">
        <v>0</v>
      </c>
      <c r="T3" s="82">
        <v>0</v>
      </c>
      <c r="U3" s="87">
        <v>0</v>
      </c>
      <c r="V3" s="104">
        <v>0</v>
      </c>
      <c r="W3" s="81">
        <v>0</v>
      </c>
      <c r="X3" s="82">
        <v>0</v>
      </c>
    </row>
    <row r="4" spans="1:24" hidden="1">
      <c r="A4" s="26">
        <v>2</v>
      </c>
      <c r="B4" s="27" t="s">
        <v>190</v>
      </c>
      <c r="C4" s="221" t="s">
        <v>191</v>
      </c>
      <c r="D4" s="70" t="s">
        <v>48</v>
      </c>
      <c r="E4" s="73" t="s">
        <v>252</v>
      </c>
      <c r="F4" s="95">
        <v>8</v>
      </c>
      <c r="G4" s="92">
        <v>0</v>
      </c>
      <c r="H4" s="99">
        <v>0</v>
      </c>
      <c r="I4" s="95">
        <v>8</v>
      </c>
      <c r="J4" s="102">
        <v>0</v>
      </c>
      <c r="K4" s="202">
        <v>0</v>
      </c>
      <c r="L4" s="213">
        <v>0</v>
      </c>
      <c r="M4" s="88">
        <v>6</v>
      </c>
      <c r="N4" s="105">
        <v>0</v>
      </c>
      <c r="O4" s="83">
        <v>0</v>
      </c>
      <c r="P4" s="105">
        <v>6</v>
      </c>
      <c r="Q4" s="202">
        <v>0</v>
      </c>
      <c r="R4" s="206">
        <v>0</v>
      </c>
      <c r="S4" s="83">
        <v>0</v>
      </c>
      <c r="T4" s="84">
        <v>0</v>
      </c>
      <c r="U4" s="88">
        <v>0</v>
      </c>
      <c r="V4" s="105">
        <v>0</v>
      </c>
      <c r="W4" s="83">
        <v>0</v>
      </c>
      <c r="X4" s="84">
        <v>0</v>
      </c>
    </row>
    <row r="5" spans="1:24">
      <c r="A5" s="26">
        <v>3</v>
      </c>
      <c r="B5" s="27" t="s">
        <v>192</v>
      </c>
      <c r="C5" s="221" t="s">
        <v>193</v>
      </c>
      <c r="D5" s="28" t="s">
        <v>31</v>
      </c>
      <c r="E5" s="55"/>
      <c r="F5" s="95">
        <v>8</v>
      </c>
      <c r="G5" s="92">
        <v>0</v>
      </c>
      <c r="H5" s="99">
        <v>0</v>
      </c>
      <c r="I5" s="95">
        <v>8</v>
      </c>
      <c r="J5" s="102">
        <v>0</v>
      </c>
      <c r="K5" s="202">
        <v>0</v>
      </c>
      <c r="L5" s="213">
        <v>0</v>
      </c>
      <c r="M5" s="88">
        <v>6</v>
      </c>
      <c r="N5" s="105">
        <v>0</v>
      </c>
      <c r="O5" s="83">
        <v>7</v>
      </c>
      <c r="P5" s="105">
        <v>0</v>
      </c>
      <c r="Q5" s="202">
        <v>0</v>
      </c>
      <c r="R5" s="206">
        <v>0</v>
      </c>
      <c r="S5" s="83">
        <v>6</v>
      </c>
      <c r="T5" s="84">
        <v>0</v>
      </c>
      <c r="U5" s="88">
        <v>7</v>
      </c>
      <c r="V5" s="105">
        <v>0</v>
      </c>
      <c r="W5" s="83">
        <v>0</v>
      </c>
      <c r="X5" s="84">
        <v>0</v>
      </c>
    </row>
    <row r="6" spans="1:24" hidden="1">
      <c r="A6" s="26">
        <v>4</v>
      </c>
      <c r="B6" s="27" t="s">
        <v>194</v>
      </c>
      <c r="C6" s="221" t="s">
        <v>195</v>
      </c>
      <c r="D6" s="28" t="s">
        <v>38</v>
      </c>
      <c r="E6" s="55" t="s">
        <v>457</v>
      </c>
      <c r="F6" s="95">
        <v>8</v>
      </c>
      <c r="G6" s="92">
        <v>0</v>
      </c>
      <c r="H6" s="99">
        <v>0</v>
      </c>
      <c r="I6" s="95">
        <v>8</v>
      </c>
      <c r="J6" s="102">
        <v>0</v>
      </c>
      <c r="K6" s="202">
        <v>0</v>
      </c>
      <c r="L6" s="213">
        <v>0</v>
      </c>
      <c r="M6" s="88">
        <v>5</v>
      </c>
      <c r="N6" s="105">
        <v>1</v>
      </c>
      <c r="O6" s="83">
        <v>6</v>
      </c>
      <c r="P6" s="105">
        <v>0</v>
      </c>
      <c r="Q6" s="202">
        <v>0</v>
      </c>
      <c r="R6" s="206">
        <v>0</v>
      </c>
      <c r="S6" s="83">
        <v>2</v>
      </c>
      <c r="T6" s="84">
        <v>4</v>
      </c>
      <c r="U6" s="88">
        <v>0</v>
      </c>
      <c r="V6" s="105">
        <v>0</v>
      </c>
      <c r="W6" s="83">
        <v>0</v>
      </c>
      <c r="X6" s="84">
        <v>0</v>
      </c>
    </row>
    <row r="7" spans="1:24" hidden="1">
      <c r="A7" s="26">
        <v>5</v>
      </c>
      <c r="B7" s="27" t="s">
        <v>196</v>
      </c>
      <c r="C7" s="221" t="s">
        <v>197</v>
      </c>
      <c r="D7" s="28" t="s">
        <v>48</v>
      </c>
      <c r="E7" s="55" t="s">
        <v>427</v>
      </c>
      <c r="F7" s="95">
        <v>5</v>
      </c>
      <c r="G7" s="92">
        <v>3</v>
      </c>
      <c r="H7" s="99">
        <v>0</v>
      </c>
      <c r="I7" s="95">
        <v>0</v>
      </c>
      <c r="J7" s="102">
        <v>7</v>
      </c>
      <c r="K7" s="202">
        <v>0</v>
      </c>
      <c r="L7" s="213">
        <v>0</v>
      </c>
      <c r="M7" s="88">
        <v>0</v>
      </c>
      <c r="N7" s="105">
        <v>0</v>
      </c>
      <c r="O7" s="83">
        <v>0</v>
      </c>
      <c r="P7" s="105">
        <v>0</v>
      </c>
      <c r="Q7" s="202">
        <v>0</v>
      </c>
      <c r="R7" s="206">
        <v>0</v>
      </c>
      <c r="S7" s="83">
        <v>0</v>
      </c>
      <c r="T7" s="84">
        <v>0</v>
      </c>
      <c r="U7" s="88">
        <v>0</v>
      </c>
      <c r="V7" s="105">
        <v>0</v>
      </c>
      <c r="W7" s="83">
        <v>0</v>
      </c>
      <c r="X7" s="84">
        <v>0</v>
      </c>
    </row>
    <row r="8" spans="1:24" hidden="1">
      <c r="A8" s="26">
        <v>6</v>
      </c>
      <c r="B8" s="27" t="s">
        <v>198</v>
      </c>
      <c r="C8" s="221" t="s">
        <v>199</v>
      </c>
      <c r="D8" s="28" t="s">
        <v>48</v>
      </c>
      <c r="E8" s="55" t="s">
        <v>427</v>
      </c>
      <c r="F8" s="95">
        <v>7</v>
      </c>
      <c r="G8" s="92">
        <v>1</v>
      </c>
      <c r="H8" s="99">
        <v>0</v>
      </c>
      <c r="I8" s="95">
        <v>8</v>
      </c>
      <c r="J8" s="102">
        <v>0</v>
      </c>
      <c r="K8" s="202">
        <v>0</v>
      </c>
      <c r="L8" s="213">
        <v>0</v>
      </c>
      <c r="M8" s="88">
        <v>0</v>
      </c>
      <c r="N8" s="105">
        <v>0</v>
      </c>
      <c r="O8" s="83">
        <v>0</v>
      </c>
      <c r="P8" s="105">
        <v>0</v>
      </c>
      <c r="Q8" s="202">
        <v>0</v>
      </c>
      <c r="R8" s="206">
        <v>0</v>
      </c>
      <c r="S8" s="83">
        <v>0</v>
      </c>
      <c r="T8" s="84">
        <v>0</v>
      </c>
      <c r="U8" s="88">
        <v>0</v>
      </c>
      <c r="V8" s="105">
        <v>0</v>
      </c>
      <c r="W8" s="83">
        <v>0</v>
      </c>
      <c r="X8" s="84">
        <v>0</v>
      </c>
    </row>
    <row r="9" spans="1:24" hidden="1">
      <c r="A9" s="26">
        <v>7</v>
      </c>
      <c r="B9" s="27" t="s">
        <v>200</v>
      </c>
      <c r="C9" s="221" t="s">
        <v>201</v>
      </c>
      <c r="D9" s="70" t="s">
        <v>48</v>
      </c>
      <c r="E9" s="71" t="s">
        <v>21</v>
      </c>
      <c r="F9" s="95">
        <v>6</v>
      </c>
      <c r="G9" s="92">
        <v>2</v>
      </c>
      <c r="H9" s="99">
        <v>0</v>
      </c>
      <c r="I9" s="95">
        <v>0</v>
      </c>
      <c r="J9" s="102">
        <v>7</v>
      </c>
      <c r="K9" s="202">
        <v>0</v>
      </c>
      <c r="L9" s="213">
        <v>0</v>
      </c>
      <c r="M9" s="88">
        <v>0</v>
      </c>
      <c r="N9" s="105">
        <v>0</v>
      </c>
      <c r="O9" s="83">
        <v>0</v>
      </c>
      <c r="P9" s="105">
        <v>0</v>
      </c>
      <c r="Q9" s="202">
        <v>0</v>
      </c>
      <c r="R9" s="206">
        <v>0</v>
      </c>
      <c r="S9" s="83">
        <v>0</v>
      </c>
      <c r="T9" s="84">
        <v>0</v>
      </c>
      <c r="U9" s="88">
        <v>0</v>
      </c>
      <c r="V9" s="105">
        <v>0</v>
      </c>
      <c r="W9" s="83">
        <v>0</v>
      </c>
      <c r="X9" s="84">
        <v>0</v>
      </c>
    </row>
    <row r="10" spans="1:24">
      <c r="A10" s="26">
        <v>8</v>
      </c>
      <c r="B10" s="27" t="s">
        <v>202</v>
      </c>
      <c r="C10" s="221" t="s">
        <v>203</v>
      </c>
      <c r="D10" s="28" t="s">
        <v>31</v>
      </c>
      <c r="E10" s="55"/>
      <c r="F10" s="95">
        <v>8</v>
      </c>
      <c r="G10" s="92">
        <v>0</v>
      </c>
      <c r="H10" s="99">
        <v>0</v>
      </c>
      <c r="I10" s="95">
        <v>8</v>
      </c>
      <c r="J10" s="102">
        <v>0</v>
      </c>
      <c r="K10" s="203">
        <v>0</v>
      </c>
      <c r="L10" s="260">
        <v>0</v>
      </c>
      <c r="M10" s="88">
        <v>3</v>
      </c>
      <c r="N10" s="105">
        <v>3</v>
      </c>
      <c r="O10" s="83">
        <v>2</v>
      </c>
      <c r="P10" s="105">
        <v>2</v>
      </c>
      <c r="Q10" s="203">
        <v>1</v>
      </c>
      <c r="R10" s="207">
        <v>0</v>
      </c>
      <c r="S10" s="83">
        <v>4</v>
      </c>
      <c r="T10" s="84">
        <v>1</v>
      </c>
      <c r="U10" s="88">
        <v>2</v>
      </c>
      <c r="V10" s="105">
        <v>5</v>
      </c>
      <c r="W10" s="83">
        <v>1</v>
      </c>
      <c r="X10" s="84">
        <v>0</v>
      </c>
    </row>
    <row r="11" spans="1:24">
      <c r="A11" s="26">
        <v>9</v>
      </c>
      <c r="B11" s="27" t="s">
        <v>204</v>
      </c>
      <c r="C11" s="221" t="s">
        <v>205</v>
      </c>
      <c r="D11" s="28" t="s">
        <v>31</v>
      </c>
      <c r="E11" s="55"/>
      <c r="F11" s="95">
        <v>7</v>
      </c>
      <c r="G11" s="92">
        <v>0</v>
      </c>
      <c r="H11" s="99">
        <v>1</v>
      </c>
      <c r="I11" s="95">
        <v>8</v>
      </c>
      <c r="J11" s="102">
        <v>0</v>
      </c>
      <c r="K11" s="202">
        <v>0</v>
      </c>
      <c r="L11" s="213">
        <v>0</v>
      </c>
      <c r="M11" s="88">
        <v>6</v>
      </c>
      <c r="N11" s="105">
        <v>0</v>
      </c>
      <c r="O11" s="83">
        <v>6</v>
      </c>
      <c r="P11" s="105">
        <v>1</v>
      </c>
      <c r="Q11" s="202">
        <v>0</v>
      </c>
      <c r="R11" s="206">
        <v>0</v>
      </c>
      <c r="S11" s="83">
        <v>2</v>
      </c>
      <c r="T11" s="84">
        <v>4</v>
      </c>
      <c r="U11" s="88">
        <v>4</v>
      </c>
      <c r="V11" s="105">
        <v>1</v>
      </c>
      <c r="W11" s="83">
        <v>0</v>
      </c>
      <c r="X11" s="84">
        <v>0</v>
      </c>
    </row>
    <row r="12" spans="1:24" hidden="1">
      <c r="A12" s="26">
        <v>10</v>
      </c>
      <c r="B12" s="27" t="s">
        <v>206</v>
      </c>
      <c r="C12" s="221" t="s">
        <v>207</v>
      </c>
      <c r="D12" s="28" t="s">
        <v>38</v>
      </c>
      <c r="E12" s="55" t="s">
        <v>427</v>
      </c>
      <c r="F12" s="95">
        <v>8</v>
      </c>
      <c r="G12" s="92">
        <v>0</v>
      </c>
      <c r="H12" s="99">
        <v>0</v>
      </c>
      <c r="I12" s="95">
        <v>8</v>
      </c>
      <c r="J12" s="102">
        <v>0</v>
      </c>
      <c r="K12" s="202">
        <v>0</v>
      </c>
      <c r="L12" s="213">
        <v>0</v>
      </c>
      <c r="M12" s="88">
        <v>6</v>
      </c>
      <c r="N12" s="105">
        <v>0</v>
      </c>
      <c r="O12" s="83">
        <v>0</v>
      </c>
      <c r="P12" s="105">
        <v>7</v>
      </c>
      <c r="Q12" s="202">
        <v>0</v>
      </c>
      <c r="R12" s="206">
        <v>0</v>
      </c>
      <c r="S12" s="83">
        <v>0</v>
      </c>
      <c r="T12" s="84">
        <v>0</v>
      </c>
      <c r="U12" s="88">
        <v>0</v>
      </c>
      <c r="V12" s="105">
        <v>0</v>
      </c>
      <c r="W12" s="83">
        <v>0</v>
      </c>
      <c r="X12" s="84">
        <v>0</v>
      </c>
    </row>
    <row r="13" spans="1:24">
      <c r="A13" s="26">
        <v>11</v>
      </c>
      <c r="B13" s="27" t="s">
        <v>208</v>
      </c>
      <c r="C13" s="221" t="s">
        <v>209</v>
      </c>
      <c r="D13" s="28" t="s">
        <v>31</v>
      </c>
      <c r="E13" s="55"/>
      <c r="F13" s="95">
        <v>7</v>
      </c>
      <c r="G13" s="92">
        <v>1</v>
      </c>
      <c r="H13" s="99">
        <v>0</v>
      </c>
      <c r="I13" s="95">
        <v>8</v>
      </c>
      <c r="J13" s="102">
        <v>0</v>
      </c>
      <c r="K13" s="202">
        <v>0</v>
      </c>
      <c r="L13" s="213">
        <v>0</v>
      </c>
      <c r="M13" s="88">
        <v>5</v>
      </c>
      <c r="N13" s="105">
        <v>2</v>
      </c>
      <c r="O13" s="83">
        <v>5</v>
      </c>
      <c r="P13" s="105">
        <v>1</v>
      </c>
      <c r="Q13" s="202">
        <v>0</v>
      </c>
      <c r="R13" s="206">
        <v>0</v>
      </c>
      <c r="S13" s="83">
        <v>4</v>
      </c>
      <c r="T13" s="84">
        <v>1</v>
      </c>
      <c r="U13" s="88">
        <v>6</v>
      </c>
      <c r="V13" s="105">
        <v>1</v>
      </c>
      <c r="W13" s="83">
        <v>0</v>
      </c>
      <c r="X13" s="84">
        <v>0</v>
      </c>
    </row>
    <row r="14" spans="1:24" hidden="1">
      <c r="A14" s="26">
        <v>12</v>
      </c>
      <c r="B14" s="27" t="s">
        <v>210</v>
      </c>
      <c r="C14" s="221" t="s">
        <v>211</v>
      </c>
      <c r="D14" s="28" t="s">
        <v>48</v>
      </c>
      <c r="E14" s="55" t="s">
        <v>457</v>
      </c>
      <c r="F14" s="95">
        <v>7</v>
      </c>
      <c r="G14" s="92">
        <v>1</v>
      </c>
      <c r="H14" s="99">
        <v>0</v>
      </c>
      <c r="I14" s="95">
        <v>2</v>
      </c>
      <c r="J14" s="102">
        <v>6</v>
      </c>
      <c r="K14" s="202">
        <v>0</v>
      </c>
      <c r="L14" s="213">
        <v>0</v>
      </c>
      <c r="M14" s="88">
        <v>0</v>
      </c>
      <c r="N14" s="105">
        <v>6</v>
      </c>
      <c r="O14" s="83">
        <v>0</v>
      </c>
      <c r="P14" s="105">
        <v>0</v>
      </c>
      <c r="Q14" s="202">
        <v>0</v>
      </c>
      <c r="R14" s="206">
        <v>0</v>
      </c>
      <c r="S14" s="83">
        <v>0</v>
      </c>
      <c r="T14" s="84">
        <v>0</v>
      </c>
      <c r="U14" s="88">
        <v>0</v>
      </c>
      <c r="V14" s="105">
        <v>0</v>
      </c>
      <c r="W14" s="83">
        <v>0</v>
      </c>
      <c r="X14" s="84">
        <v>0</v>
      </c>
    </row>
    <row r="15" spans="1:24">
      <c r="A15" s="26">
        <v>13</v>
      </c>
      <c r="B15" s="27" t="s">
        <v>212</v>
      </c>
      <c r="C15" s="221" t="s">
        <v>213</v>
      </c>
      <c r="D15" s="28" t="s">
        <v>31</v>
      </c>
      <c r="E15" s="55"/>
      <c r="F15" s="95">
        <v>8</v>
      </c>
      <c r="G15" s="92">
        <v>0</v>
      </c>
      <c r="H15" s="99">
        <v>0</v>
      </c>
      <c r="I15" s="95">
        <v>8</v>
      </c>
      <c r="J15" s="102">
        <v>0</v>
      </c>
      <c r="K15" s="202">
        <v>0</v>
      </c>
      <c r="L15" s="213">
        <v>0</v>
      </c>
      <c r="M15" s="88">
        <v>6</v>
      </c>
      <c r="N15" s="105">
        <v>0</v>
      </c>
      <c r="O15" s="83">
        <v>4</v>
      </c>
      <c r="P15" s="105">
        <v>3</v>
      </c>
      <c r="Q15" s="202">
        <v>0</v>
      </c>
      <c r="R15" s="206">
        <v>0</v>
      </c>
      <c r="S15" s="83">
        <v>4</v>
      </c>
      <c r="T15" s="84">
        <v>1</v>
      </c>
      <c r="U15" s="88">
        <v>4</v>
      </c>
      <c r="V15" s="105">
        <v>2</v>
      </c>
      <c r="W15" s="83">
        <v>0</v>
      </c>
      <c r="X15" s="84">
        <v>0</v>
      </c>
    </row>
    <row r="16" spans="1:24">
      <c r="A16" s="26">
        <v>14</v>
      </c>
      <c r="B16" s="27" t="s">
        <v>214</v>
      </c>
      <c r="C16" s="221" t="s">
        <v>215</v>
      </c>
      <c r="D16" s="28" t="s">
        <v>31</v>
      </c>
      <c r="E16" s="55"/>
      <c r="F16" s="95">
        <v>8</v>
      </c>
      <c r="G16" s="92">
        <v>0</v>
      </c>
      <c r="H16" s="99">
        <v>0</v>
      </c>
      <c r="I16" s="95">
        <v>8</v>
      </c>
      <c r="J16" s="102">
        <v>0</v>
      </c>
      <c r="K16" s="202">
        <v>0</v>
      </c>
      <c r="L16" s="213">
        <v>0</v>
      </c>
      <c r="M16" s="88">
        <v>6</v>
      </c>
      <c r="N16" s="105">
        <v>0</v>
      </c>
      <c r="O16" s="83">
        <v>6</v>
      </c>
      <c r="P16" s="105">
        <v>1</v>
      </c>
      <c r="Q16" s="202">
        <v>0</v>
      </c>
      <c r="R16" s="206">
        <v>0</v>
      </c>
      <c r="S16" s="83">
        <v>7</v>
      </c>
      <c r="T16" s="84">
        <v>0</v>
      </c>
      <c r="U16" s="88">
        <v>7</v>
      </c>
      <c r="V16" s="105">
        <v>0</v>
      </c>
      <c r="W16" s="83">
        <v>0</v>
      </c>
      <c r="X16" s="84">
        <v>0</v>
      </c>
    </row>
    <row r="17" spans="1:24" hidden="1">
      <c r="A17" s="26">
        <v>15</v>
      </c>
      <c r="B17" s="27" t="s">
        <v>216</v>
      </c>
      <c r="C17" s="221" t="s">
        <v>217</v>
      </c>
      <c r="D17" s="28" t="s">
        <v>48</v>
      </c>
      <c r="E17" s="73" t="s">
        <v>252</v>
      </c>
      <c r="F17" s="95">
        <v>8</v>
      </c>
      <c r="G17" s="92">
        <v>0</v>
      </c>
      <c r="H17" s="99">
        <v>0</v>
      </c>
      <c r="I17" s="95">
        <v>8</v>
      </c>
      <c r="J17" s="102">
        <v>0</v>
      </c>
      <c r="K17" s="202">
        <v>0</v>
      </c>
      <c r="L17" s="213">
        <v>0</v>
      </c>
      <c r="M17" s="88">
        <v>6</v>
      </c>
      <c r="N17" s="105">
        <v>0</v>
      </c>
      <c r="O17" s="83">
        <v>0</v>
      </c>
      <c r="P17" s="105">
        <v>7</v>
      </c>
      <c r="Q17" s="202">
        <v>0</v>
      </c>
      <c r="R17" s="206">
        <v>0</v>
      </c>
      <c r="S17" s="83">
        <v>0</v>
      </c>
      <c r="T17" s="84">
        <v>0</v>
      </c>
      <c r="U17" s="88">
        <v>0</v>
      </c>
      <c r="V17" s="105">
        <v>0</v>
      </c>
      <c r="W17" s="83">
        <v>0</v>
      </c>
      <c r="X17" s="84">
        <v>0</v>
      </c>
    </row>
    <row r="18" spans="1:24">
      <c r="A18" s="26">
        <v>16</v>
      </c>
      <c r="B18" s="27" t="s">
        <v>218</v>
      </c>
      <c r="C18" s="221" t="s">
        <v>219</v>
      </c>
      <c r="D18" s="28" t="s">
        <v>31</v>
      </c>
      <c r="E18" s="55"/>
      <c r="F18" s="95">
        <v>8</v>
      </c>
      <c r="G18" s="92">
        <v>0</v>
      </c>
      <c r="H18" s="99">
        <v>0</v>
      </c>
      <c r="I18" s="95">
        <v>8</v>
      </c>
      <c r="J18" s="102">
        <v>0</v>
      </c>
      <c r="K18" s="202">
        <v>0</v>
      </c>
      <c r="L18" s="213">
        <v>0</v>
      </c>
      <c r="M18" s="88">
        <v>6</v>
      </c>
      <c r="N18" s="105">
        <v>0</v>
      </c>
      <c r="O18" s="83">
        <v>7</v>
      </c>
      <c r="P18" s="105">
        <v>0</v>
      </c>
      <c r="Q18" s="202">
        <v>0</v>
      </c>
      <c r="R18" s="206">
        <v>0</v>
      </c>
      <c r="S18" s="83">
        <v>6</v>
      </c>
      <c r="T18" s="84">
        <v>0</v>
      </c>
      <c r="U18" s="88">
        <v>7</v>
      </c>
      <c r="V18" s="105">
        <v>0</v>
      </c>
      <c r="W18" s="83">
        <v>2</v>
      </c>
      <c r="X18" s="84">
        <v>0</v>
      </c>
    </row>
    <row r="19" spans="1:24">
      <c r="A19" s="26">
        <v>17</v>
      </c>
      <c r="B19" s="27" t="s">
        <v>220</v>
      </c>
      <c r="C19" s="221" t="s">
        <v>221</v>
      </c>
      <c r="D19" s="28" t="s">
        <v>31</v>
      </c>
      <c r="E19" s="55"/>
      <c r="F19" s="95">
        <v>8</v>
      </c>
      <c r="G19" s="92">
        <v>0</v>
      </c>
      <c r="H19" s="99">
        <v>0</v>
      </c>
      <c r="I19" s="95">
        <v>8</v>
      </c>
      <c r="J19" s="102">
        <v>0</v>
      </c>
      <c r="K19" s="202">
        <v>0</v>
      </c>
      <c r="L19" s="213">
        <v>0</v>
      </c>
      <c r="M19" s="88">
        <v>6</v>
      </c>
      <c r="N19" s="105">
        <v>0</v>
      </c>
      <c r="O19" s="83">
        <v>7</v>
      </c>
      <c r="P19" s="105">
        <v>0</v>
      </c>
      <c r="Q19" s="202">
        <v>0</v>
      </c>
      <c r="R19" s="206">
        <v>0</v>
      </c>
      <c r="S19" s="83">
        <v>6</v>
      </c>
      <c r="T19" s="84">
        <v>0</v>
      </c>
      <c r="U19" s="88">
        <v>7</v>
      </c>
      <c r="V19" s="105">
        <v>0</v>
      </c>
      <c r="W19" s="83">
        <v>2</v>
      </c>
      <c r="X19" s="84">
        <v>0</v>
      </c>
    </row>
    <row r="20" spans="1:24">
      <c r="A20" s="26">
        <v>18</v>
      </c>
      <c r="B20" s="27" t="s">
        <v>222</v>
      </c>
      <c r="C20" s="221" t="s">
        <v>223</v>
      </c>
      <c r="D20" s="28" t="s">
        <v>31</v>
      </c>
      <c r="E20" s="55"/>
      <c r="F20" s="95">
        <v>8</v>
      </c>
      <c r="G20" s="92">
        <v>0</v>
      </c>
      <c r="H20" s="99">
        <v>0</v>
      </c>
      <c r="I20" s="95">
        <v>8</v>
      </c>
      <c r="J20" s="102">
        <v>0</v>
      </c>
      <c r="K20" s="202">
        <v>0</v>
      </c>
      <c r="L20" s="213">
        <v>0</v>
      </c>
      <c r="M20" s="88">
        <v>6</v>
      </c>
      <c r="N20" s="105">
        <v>0</v>
      </c>
      <c r="O20" s="83">
        <v>7</v>
      </c>
      <c r="P20" s="105">
        <v>0</v>
      </c>
      <c r="Q20" s="202">
        <v>0</v>
      </c>
      <c r="R20" s="206">
        <v>0</v>
      </c>
      <c r="S20" s="83">
        <v>6</v>
      </c>
      <c r="T20" s="84">
        <v>0</v>
      </c>
      <c r="U20" s="88">
        <v>7</v>
      </c>
      <c r="V20" s="105">
        <v>0</v>
      </c>
      <c r="W20" s="83">
        <v>0</v>
      </c>
      <c r="X20" s="84">
        <v>0</v>
      </c>
    </row>
    <row r="21" spans="1:24" ht="15.75" customHeight="1">
      <c r="A21" s="26">
        <v>19</v>
      </c>
      <c r="B21" s="27" t="s">
        <v>224</v>
      </c>
      <c r="C21" s="221" t="s">
        <v>225</v>
      </c>
      <c r="D21" s="28" t="s">
        <v>31</v>
      </c>
      <c r="E21" s="55"/>
      <c r="F21" s="95">
        <v>2</v>
      </c>
      <c r="G21" s="92">
        <v>5</v>
      </c>
      <c r="H21" s="99">
        <v>1</v>
      </c>
      <c r="I21" s="95">
        <v>7</v>
      </c>
      <c r="J21" s="102">
        <v>0</v>
      </c>
      <c r="K21" s="203">
        <v>0</v>
      </c>
      <c r="L21" s="260">
        <v>0</v>
      </c>
      <c r="M21" s="88">
        <v>8</v>
      </c>
      <c r="N21" s="105">
        <v>0</v>
      </c>
      <c r="O21" s="83">
        <v>6</v>
      </c>
      <c r="P21" s="105">
        <v>1</v>
      </c>
      <c r="Q21" s="203">
        <v>1</v>
      </c>
      <c r="R21" s="207">
        <v>0</v>
      </c>
      <c r="S21" s="83">
        <v>7</v>
      </c>
      <c r="T21" s="84">
        <v>0</v>
      </c>
      <c r="U21" s="88">
        <v>6</v>
      </c>
      <c r="V21" s="105">
        <v>0</v>
      </c>
      <c r="W21" s="83">
        <v>0</v>
      </c>
      <c r="X21" s="84">
        <v>0</v>
      </c>
    </row>
    <row r="22" spans="1:24" ht="15.75" customHeight="1">
      <c r="A22" s="26">
        <v>20</v>
      </c>
      <c r="B22" s="27" t="s">
        <v>226</v>
      </c>
      <c r="C22" s="221" t="s">
        <v>227</v>
      </c>
      <c r="D22" s="28" t="s">
        <v>31</v>
      </c>
      <c r="E22" s="55"/>
      <c r="F22" s="95">
        <v>8</v>
      </c>
      <c r="G22" s="92">
        <v>0</v>
      </c>
      <c r="H22" s="99">
        <v>0</v>
      </c>
      <c r="I22" s="95">
        <v>8</v>
      </c>
      <c r="J22" s="102">
        <v>0</v>
      </c>
      <c r="K22" s="202">
        <v>0</v>
      </c>
      <c r="L22" s="213">
        <v>0</v>
      </c>
      <c r="M22" s="88">
        <v>6</v>
      </c>
      <c r="N22" s="105">
        <v>0</v>
      </c>
      <c r="O22" s="83">
        <v>7</v>
      </c>
      <c r="P22" s="105">
        <v>0</v>
      </c>
      <c r="Q22" s="202">
        <v>0</v>
      </c>
      <c r="R22" s="206">
        <v>0</v>
      </c>
      <c r="S22" s="83">
        <v>6</v>
      </c>
      <c r="T22" s="84">
        <v>0</v>
      </c>
      <c r="U22" s="88">
        <v>7</v>
      </c>
      <c r="V22" s="105">
        <v>0</v>
      </c>
      <c r="W22" s="83">
        <v>2</v>
      </c>
      <c r="X22" s="84">
        <v>0</v>
      </c>
    </row>
    <row r="23" spans="1:24" ht="15.75" customHeight="1">
      <c r="A23" s="26">
        <v>21</v>
      </c>
      <c r="B23" s="27" t="s">
        <v>228</v>
      </c>
      <c r="C23" s="221" t="s">
        <v>229</v>
      </c>
      <c r="D23" s="28" t="s">
        <v>31</v>
      </c>
      <c r="E23" s="55"/>
      <c r="F23" s="95">
        <v>7</v>
      </c>
      <c r="G23" s="92">
        <v>0</v>
      </c>
      <c r="H23" s="99">
        <v>1</v>
      </c>
      <c r="I23" s="95">
        <v>7</v>
      </c>
      <c r="J23" s="102">
        <v>1</v>
      </c>
      <c r="K23" s="202">
        <v>0</v>
      </c>
      <c r="L23" s="213">
        <v>0</v>
      </c>
      <c r="M23" s="88">
        <v>6</v>
      </c>
      <c r="N23" s="105">
        <v>0</v>
      </c>
      <c r="O23" s="83">
        <v>5</v>
      </c>
      <c r="P23" s="105">
        <v>1</v>
      </c>
      <c r="Q23" s="202">
        <v>0</v>
      </c>
      <c r="R23" s="206">
        <v>0</v>
      </c>
      <c r="S23" s="83">
        <v>6</v>
      </c>
      <c r="T23" s="84">
        <v>0</v>
      </c>
      <c r="U23" s="88">
        <v>6</v>
      </c>
      <c r="V23" s="105">
        <v>0</v>
      </c>
      <c r="W23" s="83">
        <v>0</v>
      </c>
      <c r="X23" s="84">
        <v>0</v>
      </c>
    </row>
    <row r="24" spans="1:24" ht="15.75" hidden="1" customHeight="1">
      <c r="A24" s="26">
        <v>22</v>
      </c>
      <c r="B24" s="27" t="s">
        <v>230</v>
      </c>
      <c r="C24" s="221" t="s">
        <v>231</v>
      </c>
      <c r="D24" s="28" t="s">
        <v>38</v>
      </c>
      <c r="E24" s="55" t="s">
        <v>427</v>
      </c>
      <c r="F24" s="95">
        <v>4</v>
      </c>
      <c r="G24" s="92">
        <v>3</v>
      </c>
      <c r="H24" s="99">
        <v>1</v>
      </c>
      <c r="I24" s="95">
        <v>1</v>
      </c>
      <c r="J24" s="102">
        <v>6</v>
      </c>
      <c r="K24" s="202">
        <v>0</v>
      </c>
      <c r="L24" s="213">
        <v>0</v>
      </c>
      <c r="M24" s="88">
        <v>3</v>
      </c>
      <c r="N24" s="105">
        <v>3</v>
      </c>
      <c r="O24" s="83">
        <v>0</v>
      </c>
      <c r="P24" s="105">
        <v>4</v>
      </c>
      <c r="Q24" s="202">
        <v>0</v>
      </c>
      <c r="R24" s="206">
        <v>0</v>
      </c>
      <c r="S24" s="83">
        <v>0</v>
      </c>
      <c r="T24" s="84">
        <v>0</v>
      </c>
      <c r="U24" s="88">
        <v>0</v>
      </c>
      <c r="V24" s="105">
        <v>0</v>
      </c>
      <c r="W24" s="83">
        <v>0</v>
      </c>
      <c r="X24" s="84">
        <v>0</v>
      </c>
    </row>
    <row r="25" spans="1:24" ht="15.75" hidden="1" customHeight="1">
      <c r="A25" s="26">
        <v>23</v>
      </c>
      <c r="B25" s="27" t="s">
        <v>232</v>
      </c>
      <c r="C25" s="221" t="s">
        <v>233</v>
      </c>
      <c r="D25" s="70" t="s">
        <v>48</v>
      </c>
      <c r="E25" s="71" t="s">
        <v>21</v>
      </c>
      <c r="F25" s="95">
        <v>6</v>
      </c>
      <c r="G25" s="92">
        <v>2</v>
      </c>
      <c r="H25" s="99">
        <v>0</v>
      </c>
      <c r="I25" s="95">
        <v>0</v>
      </c>
      <c r="J25" s="102">
        <v>7</v>
      </c>
      <c r="K25" s="202">
        <v>0</v>
      </c>
      <c r="L25" s="213">
        <v>0</v>
      </c>
      <c r="M25" s="88">
        <v>0</v>
      </c>
      <c r="N25" s="105">
        <v>0</v>
      </c>
      <c r="O25" s="83">
        <v>0</v>
      </c>
      <c r="P25" s="105">
        <v>0</v>
      </c>
      <c r="Q25" s="202">
        <v>0</v>
      </c>
      <c r="R25" s="206">
        <v>0</v>
      </c>
      <c r="S25" s="83">
        <v>0</v>
      </c>
      <c r="T25" s="84">
        <v>0</v>
      </c>
      <c r="U25" s="88">
        <v>0</v>
      </c>
      <c r="V25" s="105">
        <v>0</v>
      </c>
      <c r="W25" s="83">
        <v>0</v>
      </c>
      <c r="X25" s="84">
        <v>0</v>
      </c>
    </row>
    <row r="26" spans="1:24" ht="15.75" customHeight="1">
      <c r="A26" s="26">
        <v>24</v>
      </c>
      <c r="B26" s="27" t="s">
        <v>234</v>
      </c>
      <c r="C26" s="221" t="s">
        <v>235</v>
      </c>
      <c r="D26" s="28" t="s">
        <v>31</v>
      </c>
      <c r="E26" s="55"/>
      <c r="F26" s="95">
        <v>8</v>
      </c>
      <c r="G26" s="92">
        <v>0</v>
      </c>
      <c r="H26" s="99">
        <v>0</v>
      </c>
      <c r="I26" s="95">
        <v>8</v>
      </c>
      <c r="J26" s="102">
        <v>0</v>
      </c>
      <c r="K26" s="202">
        <v>0</v>
      </c>
      <c r="L26" s="213">
        <v>0</v>
      </c>
      <c r="M26" s="88">
        <v>5</v>
      </c>
      <c r="N26" s="105">
        <v>1</v>
      </c>
      <c r="O26" s="83">
        <v>5</v>
      </c>
      <c r="P26" s="105">
        <v>1</v>
      </c>
      <c r="Q26" s="202">
        <v>0</v>
      </c>
      <c r="R26" s="206">
        <v>0</v>
      </c>
      <c r="S26" s="83">
        <v>4</v>
      </c>
      <c r="T26" s="84">
        <v>2</v>
      </c>
      <c r="U26" s="88">
        <v>7</v>
      </c>
      <c r="V26" s="105">
        <v>1</v>
      </c>
      <c r="W26" s="83">
        <v>1</v>
      </c>
      <c r="X26" s="84">
        <v>0</v>
      </c>
    </row>
    <row r="27" spans="1:24" ht="15.75" hidden="1" customHeight="1">
      <c r="A27" s="26">
        <v>25</v>
      </c>
      <c r="B27" s="27" t="s">
        <v>236</v>
      </c>
      <c r="C27" s="221" t="s">
        <v>237</v>
      </c>
      <c r="D27" s="28" t="s">
        <v>48</v>
      </c>
      <c r="E27" s="55" t="s">
        <v>457</v>
      </c>
      <c r="F27" s="95">
        <v>7</v>
      </c>
      <c r="G27" s="92">
        <v>1</v>
      </c>
      <c r="H27" s="99">
        <v>0</v>
      </c>
      <c r="I27" s="95">
        <v>8</v>
      </c>
      <c r="J27" s="102">
        <v>0</v>
      </c>
      <c r="K27" s="202">
        <v>0</v>
      </c>
      <c r="L27" s="213">
        <v>0</v>
      </c>
      <c r="M27" s="88">
        <v>7</v>
      </c>
      <c r="N27" s="105">
        <v>0</v>
      </c>
      <c r="O27" s="83">
        <v>0</v>
      </c>
      <c r="P27" s="105">
        <v>0</v>
      </c>
      <c r="Q27" s="202">
        <v>0</v>
      </c>
      <c r="R27" s="206">
        <v>0</v>
      </c>
      <c r="S27" s="83">
        <v>0</v>
      </c>
      <c r="T27" s="84">
        <v>0</v>
      </c>
      <c r="U27" s="88">
        <v>0</v>
      </c>
      <c r="V27" s="105">
        <v>0</v>
      </c>
      <c r="W27" s="83">
        <v>0</v>
      </c>
      <c r="X27" s="84">
        <v>0</v>
      </c>
    </row>
    <row r="28" spans="1:24" ht="15.75" hidden="1" customHeight="1">
      <c r="A28" s="26">
        <v>26</v>
      </c>
      <c r="B28" s="27" t="s">
        <v>238</v>
      </c>
      <c r="C28" s="221" t="s">
        <v>239</v>
      </c>
      <c r="D28" s="28" t="s">
        <v>48</v>
      </c>
      <c r="E28" s="5" t="s">
        <v>1</v>
      </c>
      <c r="F28" s="95">
        <v>0</v>
      </c>
      <c r="G28" s="92">
        <v>5</v>
      </c>
      <c r="H28" s="99">
        <v>3</v>
      </c>
      <c r="I28" s="95">
        <v>0</v>
      </c>
      <c r="J28" s="102">
        <v>0</v>
      </c>
      <c r="K28" s="202">
        <v>0</v>
      </c>
      <c r="L28" s="213">
        <v>0</v>
      </c>
      <c r="M28" s="88">
        <v>0</v>
      </c>
      <c r="N28" s="105">
        <v>0</v>
      </c>
      <c r="O28" s="83">
        <v>0</v>
      </c>
      <c r="P28" s="105">
        <v>0</v>
      </c>
      <c r="Q28" s="202">
        <v>0</v>
      </c>
      <c r="R28" s="206">
        <v>0</v>
      </c>
      <c r="S28" s="83">
        <v>0</v>
      </c>
      <c r="T28" s="84">
        <v>0</v>
      </c>
      <c r="U28" s="88">
        <v>0</v>
      </c>
      <c r="V28" s="105">
        <v>0</v>
      </c>
      <c r="W28" s="83">
        <v>0</v>
      </c>
      <c r="X28" s="84">
        <v>0</v>
      </c>
    </row>
    <row r="29" spans="1:24" ht="15.75" customHeight="1">
      <c r="A29" s="26">
        <v>27</v>
      </c>
      <c r="B29" s="27" t="s">
        <v>240</v>
      </c>
      <c r="C29" s="221" t="s">
        <v>241</v>
      </c>
      <c r="D29" s="28" t="s">
        <v>31</v>
      </c>
      <c r="E29" s="55"/>
      <c r="F29" s="95">
        <v>7</v>
      </c>
      <c r="G29" s="92">
        <v>0</v>
      </c>
      <c r="H29" s="99">
        <v>1</v>
      </c>
      <c r="I29" s="95">
        <v>8</v>
      </c>
      <c r="J29" s="102">
        <v>0</v>
      </c>
      <c r="K29" s="202">
        <v>0</v>
      </c>
      <c r="L29" s="213">
        <v>0</v>
      </c>
      <c r="M29" s="88">
        <v>7</v>
      </c>
      <c r="N29" s="105">
        <v>0</v>
      </c>
      <c r="O29" s="83">
        <v>5</v>
      </c>
      <c r="P29" s="105">
        <v>1</v>
      </c>
      <c r="Q29" s="202">
        <v>0</v>
      </c>
      <c r="R29" s="206">
        <v>0</v>
      </c>
      <c r="S29" s="83">
        <v>3</v>
      </c>
      <c r="T29" s="84">
        <v>3</v>
      </c>
      <c r="U29" s="88">
        <v>6</v>
      </c>
      <c r="V29" s="105">
        <v>1</v>
      </c>
      <c r="W29" s="83">
        <v>0</v>
      </c>
      <c r="X29" s="84">
        <v>0</v>
      </c>
    </row>
    <row r="30" spans="1:24" ht="15.75" hidden="1" customHeight="1">
      <c r="A30" s="26">
        <v>28</v>
      </c>
      <c r="B30" s="27" t="s">
        <v>242</v>
      </c>
      <c r="C30" s="221" t="s">
        <v>243</v>
      </c>
      <c r="D30" s="28" t="s">
        <v>48</v>
      </c>
      <c r="E30" s="5" t="s">
        <v>1</v>
      </c>
      <c r="F30" s="95">
        <v>0</v>
      </c>
      <c r="G30" s="92">
        <v>5</v>
      </c>
      <c r="H30" s="99">
        <v>3</v>
      </c>
      <c r="I30" s="95">
        <v>0</v>
      </c>
      <c r="J30" s="102">
        <v>0</v>
      </c>
      <c r="K30" s="202">
        <v>0</v>
      </c>
      <c r="L30" s="213">
        <v>0</v>
      </c>
      <c r="M30" s="88">
        <v>0</v>
      </c>
      <c r="N30" s="105">
        <v>0</v>
      </c>
      <c r="O30" s="83">
        <v>0</v>
      </c>
      <c r="P30" s="105">
        <v>0</v>
      </c>
      <c r="Q30" s="202">
        <v>0</v>
      </c>
      <c r="R30" s="206">
        <v>0</v>
      </c>
      <c r="S30" s="83">
        <v>0</v>
      </c>
      <c r="T30" s="84">
        <v>0</v>
      </c>
      <c r="U30" s="88">
        <v>0</v>
      </c>
      <c r="V30" s="105">
        <v>0</v>
      </c>
      <c r="W30" s="83">
        <v>0</v>
      </c>
      <c r="X30" s="84">
        <v>0</v>
      </c>
    </row>
    <row r="31" spans="1:24" ht="15.75" hidden="1" customHeight="1">
      <c r="A31" s="26">
        <v>29</v>
      </c>
      <c r="B31" s="27" t="s">
        <v>244</v>
      </c>
      <c r="C31" s="221" t="s">
        <v>245</v>
      </c>
      <c r="D31" s="28" t="s">
        <v>48</v>
      </c>
      <c r="E31" s="5" t="s">
        <v>1</v>
      </c>
      <c r="F31" s="95">
        <v>0</v>
      </c>
      <c r="G31" s="92">
        <v>5</v>
      </c>
      <c r="H31" s="99">
        <v>3</v>
      </c>
      <c r="I31" s="95">
        <v>0</v>
      </c>
      <c r="J31" s="102">
        <v>0</v>
      </c>
      <c r="K31" s="202">
        <v>0</v>
      </c>
      <c r="L31" s="213">
        <v>0</v>
      </c>
      <c r="M31" s="88">
        <v>0</v>
      </c>
      <c r="N31" s="105">
        <v>0</v>
      </c>
      <c r="O31" s="83">
        <v>0</v>
      </c>
      <c r="P31" s="105">
        <v>0</v>
      </c>
      <c r="Q31" s="202">
        <v>0</v>
      </c>
      <c r="R31" s="206">
        <v>0</v>
      </c>
      <c r="S31" s="83">
        <v>0</v>
      </c>
      <c r="T31" s="84">
        <v>0</v>
      </c>
      <c r="U31" s="88">
        <v>0</v>
      </c>
      <c r="V31" s="105">
        <v>0</v>
      </c>
      <c r="W31" s="83">
        <v>0</v>
      </c>
      <c r="X31" s="84">
        <v>0</v>
      </c>
    </row>
    <row r="32" spans="1:24" ht="15.75" hidden="1" customHeight="1">
      <c r="A32" s="26">
        <v>30</v>
      </c>
      <c r="B32" s="27" t="s">
        <v>246</v>
      </c>
      <c r="C32" s="221" t="s">
        <v>247</v>
      </c>
      <c r="D32" s="28" t="s">
        <v>38</v>
      </c>
      <c r="E32" s="55" t="s">
        <v>427</v>
      </c>
      <c r="F32" s="95">
        <v>7</v>
      </c>
      <c r="G32" s="92">
        <v>0</v>
      </c>
      <c r="H32" s="99">
        <v>1</v>
      </c>
      <c r="I32" s="95">
        <v>8</v>
      </c>
      <c r="J32" s="102">
        <v>0</v>
      </c>
      <c r="K32" s="202">
        <v>0</v>
      </c>
      <c r="L32" s="213">
        <v>0</v>
      </c>
      <c r="M32" s="88">
        <v>6</v>
      </c>
      <c r="N32" s="105">
        <v>0</v>
      </c>
      <c r="O32" s="83">
        <v>0</v>
      </c>
      <c r="P32" s="105">
        <v>7</v>
      </c>
      <c r="Q32" s="202">
        <v>0</v>
      </c>
      <c r="R32" s="206">
        <v>0</v>
      </c>
      <c r="S32" s="83">
        <v>0</v>
      </c>
      <c r="T32" s="84">
        <v>0</v>
      </c>
      <c r="U32" s="88">
        <v>0</v>
      </c>
      <c r="V32" s="105">
        <v>0</v>
      </c>
      <c r="W32" s="83">
        <v>0</v>
      </c>
      <c r="X32" s="84">
        <v>0</v>
      </c>
    </row>
    <row r="33" spans="1:24" ht="15.75" customHeight="1">
      <c r="A33" s="26">
        <v>31</v>
      </c>
      <c r="B33" s="27" t="s">
        <v>248</v>
      </c>
      <c r="C33" s="221" t="s">
        <v>249</v>
      </c>
      <c r="D33" s="28" t="s">
        <v>31</v>
      </c>
      <c r="E33" s="55"/>
      <c r="F33" s="95">
        <v>8</v>
      </c>
      <c r="G33" s="92">
        <v>0</v>
      </c>
      <c r="H33" s="99">
        <v>0</v>
      </c>
      <c r="I33" s="95">
        <v>8</v>
      </c>
      <c r="J33" s="102">
        <v>0</v>
      </c>
      <c r="K33" s="202">
        <v>0</v>
      </c>
      <c r="L33" s="213">
        <v>0</v>
      </c>
      <c r="M33" s="88">
        <v>6</v>
      </c>
      <c r="N33" s="105">
        <v>0</v>
      </c>
      <c r="O33" s="83">
        <v>6</v>
      </c>
      <c r="P33" s="105">
        <v>1</v>
      </c>
      <c r="Q33" s="202">
        <v>0</v>
      </c>
      <c r="R33" s="206">
        <v>0</v>
      </c>
      <c r="S33" s="83">
        <v>5</v>
      </c>
      <c r="T33" s="84">
        <v>0</v>
      </c>
      <c r="U33" s="88">
        <v>7</v>
      </c>
      <c r="V33" s="105">
        <v>0</v>
      </c>
      <c r="W33" s="83">
        <v>2</v>
      </c>
      <c r="X33" s="84">
        <v>0</v>
      </c>
    </row>
    <row r="34" spans="1:24" ht="15.75" hidden="1" customHeight="1" thickBot="1">
      <c r="A34" s="34">
        <v>32</v>
      </c>
      <c r="B34" s="35" t="s">
        <v>250</v>
      </c>
      <c r="C34" s="35" t="s">
        <v>251</v>
      </c>
      <c r="D34" s="36" t="s">
        <v>48</v>
      </c>
      <c r="E34" s="11" t="s">
        <v>1</v>
      </c>
      <c r="F34" s="96">
        <v>0</v>
      </c>
      <c r="G34" s="97">
        <v>5</v>
      </c>
      <c r="H34" s="100">
        <v>3</v>
      </c>
      <c r="I34" s="96">
        <v>0</v>
      </c>
      <c r="J34" s="103">
        <v>0</v>
      </c>
      <c r="K34" s="204">
        <v>0</v>
      </c>
      <c r="L34" s="215">
        <v>0</v>
      </c>
      <c r="M34" s="89">
        <v>0</v>
      </c>
      <c r="N34" s="106">
        <v>0</v>
      </c>
      <c r="O34" s="85">
        <v>0</v>
      </c>
      <c r="P34" s="106">
        <v>0</v>
      </c>
      <c r="Q34" s="204">
        <v>0</v>
      </c>
      <c r="R34" s="208">
        <v>0</v>
      </c>
      <c r="S34" s="85">
        <v>0</v>
      </c>
      <c r="T34" s="86">
        <v>0</v>
      </c>
      <c r="U34" s="89">
        <v>0</v>
      </c>
      <c r="V34" s="106">
        <v>0</v>
      </c>
      <c r="W34" s="85">
        <v>0</v>
      </c>
      <c r="X34" s="86">
        <v>0</v>
      </c>
    </row>
    <row r="35" spans="1:24" ht="15.75" hidden="1" customHeight="1">
      <c r="F35" s="33">
        <f t="shared" ref="F35:X35" si="0">SUM(F3:F34)</f>
        <v>193</v>
      </c>
      <c r="G35" s="33">
        <f t="shared" si="0"/>
        <v>42</v>
      </c>
      <c r="H35" s="33">
        <f t="shared" si="0"/>
        <v>21</v>
      </c>
      <c r="I35" s="33">
        <f t="shared" si="0"/>
        <v>177</v>
      </c>
      <c r="J35" s="33">
        <f t="shared" si="0"/>
        <v>34</v>
      </c>
      <c r="K35" s="33">
        <f>SUM(K3:K34)</f>
        <v>0</v>
      </c>
      <c r="L35" s="33">
        <f>SUM(L3:L34)</f>
        <v>0</v>
      </c>
      <c r="M35" s="33">
        <f t="shared" si="0"/>
        <v>127</v>
      </c>
      <c r="N35" s="33">
        <f>SUM(N3:N34)</f>
        <v>16</v>
      </c>
      <c r="O35" s="33">
        <f t="shared" si="0"/>
        <v>91</v>
      </c>
      <c r="P35" s="33">
        <f t="shared" si="0"/>
        <v>44</v>
      </c>
      <c r="Q35" s="33">
        <f t="shared" si="0"/>
        <v>2</v>
      </c>
      <c r="R35" s="33">
        <f t="shared" si="0"/>
        <v>0</v>
      </c>
      <c r="S35" s="33">
        <f t="shared" si="0"/>
        <v>78</v>
      </c>
      <c r="T35" s="33">
        <f t="shared" si="0"/>
        <v>16</v>
      </c>
      <c r="U35" s="33">
        <f t="shared" si="0"/>
        <v>90</v>
      </c>
      <c r="V35" s="33">
        <f t="shared" si="0"/>
        <v>11</v>
      </c>
      <c r="W35" s="33">
        <f t="shared" si="0"/>
        <v>10</v>
      </c>
      <c r="X35" s="33">
        <f t="shared" si="0"/>
        <v>0</v>
      </c>
    </row>
    <row r="36" spans="1:24" ht="15.75" customHeight="1"/>
    <row r="37" spans="1:24" ht="15.75" customHeight="1"/>
    <row r="38" spans="1:24" ht="15.75" customHeight="1"/>
    <row r="39" spans="1:24" ht="15.75" customHeight="1"/>
    <row r="40" spans="1:24" ht="15.75" customHeight="1"/>
    <row r="41" spans="1:24" ht="15.75" customHeight="1"/>
    <row r="42" spans="1:24" ht="15.75" customHeight="1"/>
    <row r="43" spans="1:24" ht="15.75" customHeight="1"/>
    <row r="44" spans="1:24" ht="15.75" customHeight="1"/>
    <row r="45" spans="1:24" ht="15.75" customHeight="1"/>
    <row r="46" spans="1:24" ht="15.75" customHeight="1"/>
    <row r="47" spans="1:24" ht="15.75" customHeight="1"/>
    <row r="48" spans="1:2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2:X35">
    <filterColumn colId="3">
      <filters>
        <filter val="VI"/>
      </filters>
    </filterColumn>
  </autoFilter>
  <mergeCells count="9">
    <mergeCell ref="W1:X1"/>
    <mergeCell ref="K1:L1"/>
    <mergeCell ref="U1:V1"/>
    <mergeCell ref="Q1:R1"/>
    <mergeCell ref="F1:H1"/>
    <mergeCell ref="I1:J1"/>
    <mergeCell ref="M1:N1"/>
    <mergeCell ref="O1:P1"/>
    <mergeCell ref="S1:T1"/>
  </mergeCell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F6" sqref="F6"/>
    </sheetView>
  </sheetViews>
  <sheetFormatPr baseColWidth="10" defaultRowHeight="14.25"/>
  <cols>
    <col min="1" max="1" width="11.125" customWidth="1"/>
    <col min="2" max="2" width="19.625" bestFit="1" customWidth="1"/>
    <col min="3" max="3" width="8.875" customWidth="1"/>
    <col min="4" max="7" width="7.5" customWidth="1"/>
  </cols>
  <sheetData>
    <row r="1" spans="1:8" ht="15" thickBot="1"/>
    <row r="2" spans="1:8" ht="15.75" thickBot="1">
      <c r="A2" s="527" t="s">
        <v>447</v>
      </c>
      <c r="B2" s="169" t="s">
        <v>448</v>
      </c>
      <c r="C2" s="170" t="s">
        <v>451</v>
      </c>
      <c r="D2" s="170" t="s">
        <v>10</v>
      </c>
      <c r="E2" s="170" t="s">
        <v>11</v>
      </c>
      <c r="F2" s="171" t="s">
        <v>453</v>
      </c>
      <c r="G2" s="171" t="s">
        <v>454</v>
      </c>
      <c r="H2" s="172" t="s">
        <v>452</v>
      </c>
    </row>
    <row r="3" spans="1:8">
      <c r="A3" s="528"/>
      <c r="B3" s="173" t="s">
        <v>449</v>
      </c>
      <c r="C3" s="174">
        <v>101</v>
      </c>
      <c r="D3" s="174">
        <v>86</v>
      </c>
      <c r="E3" s="174">
        <v>15</v>
      </c>
      <c r="F3" s="175">
        <f>D3/C3</f>
        <v>0.85148514851485146</v>
      </c>
      <c r="G3" s="175">
        <f>E3/C3</f>
        <v>0.14851485148514851</v>
      </c>
      <c r="H3" s="82">
        <v>74.540000000000006</v>
      </c>
    </row>
    <row r="4" spans="1:8" ht="15" thickBot="1">
      <c r="A4" s="529"/>
      <c r="B4" s="176" t="s">
        <v>450</v>
      </c>
      <c r="C4" s="167">
        <v>101</v>
      </c>
      <c r="D4" s="167">
        <v>82</v>
      </c>
      <c r="E4" s="167">
        <v>19</v>
      </c>
      <c r="F4" s="168">
        <f>D4/C4</f>
        <v>0.81188118811881194</v>
      </c>
      <c r="G4" s="168">
        <f>E4/C4</f>
        <v>0.18811881188118812</v>
      </c>
      <c r="H4" s="86">
        <v>67.930000000000007</v>
      </c>
    </row>
    <row r="5" spans="1:8">
      <c r="C5" s="166"/>
      <c r="D5" s="166"/>
      <c r="E5" s="166"/>
      <c r="F5" s="166"/>
      <c r="G5" s="166"/>
      <c r="H5" s="166"/>
    </row>
  </sheetData>
  <mergeCells count="1">
    <mergeCell ref="A2:A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996"/>
  <sheetViews>
    <sheetView zoomScaleNormal="100" workbookViewId="0">
      <pane xSplit="8" ySplit="1" topLeftCell="I35" activePane="bottomRight" state="frozen"/>
      <selection pane="topRight" activeCell="I1" sqref="I1"/>
      <selection pane="bottomLeft" activeCell="A2" sqref="A2"/>
      <selection pane="bottomRight" activeCell="H8" sqref="H8"/>
    </sheetView>
  </sheetViews>
  <sheetFormatPr baseColWidth="10" defaultColWidth="12.625" defaultRowHeight="15" customHeight="1"/>
  <cols>
    <col min="1" max="1" width="3.25" customWidth="1"/>
    <col min="2" max="2" width="33.875" bestFit="1" customWidth="1"/>
    <col min="3" max="3" width="14.25" customWidth="1"/>
    <col min="4" max="4" width="6.125" customWidth="1"/>
    <col min="5" max="8" width="9.375" customWidth="1"/>
    <col min="9" max="30" width="6.25" customWidth="1"/>
    <col min="31" max="37" width="6.375" customWidth="1"/>
  </cols>
  <sheetData>
    <row r="1" spans="2:34" ht="15.75" thickBot="1">
      <c r="I1" s="482" t="s">
        <v>0</v>
      </c>
      <c r="J1" s="483"/>
      <c r="K1" s="491" t="s">
        <v>460</v>
      </c>
      <c r="L1" s="492"/>
      <c r="M1" s="482" t="s">
        <v>1</v>
      </c>
      <c r="N1" s="483"/>
      <c r="O1" s="482" t="s">
        <v>2</v>
      </c>
      <c r="P1" s="483"/>
      <c r="Q1" s="491" t="s">
        <v>459</v>
      </c>
      <c r="R1" s="492"/>
      <c r="S1" s="484" t="s">
        <v>21</v>
      </c>
      <c r="T1" s="485"/>
      <c r="U1" s="489" t="s">
        <v>41</v>
      </c>
      <c r="V1" s="490"/>
      <c r="W1" s="477" t="s">
        <v>458</v>
      </c>
      <c r="X1" s="478"/>
      <c r="Y1" s="484" t="s">
        <v>427</v>
      </c>
      <c r="Z1" s="485"/>
      <c r="AA1" s="486" t="s">
        <v>428</v>
      </c>
      <c r="AB1" s="487"/>
      <c r="AC1" s="477" t="s">
        <v>456</v>
      </c>
      <c r="AD1" s="478"/>
      <c r="AE1" s="484" t="s">
        <v>441</v>
      </c>
      <c r="AF1" s="485"/>
      <c r="AG1" s="486" t="s">
        <v>442</v>
      </c>
      <c r="AH1" s="487"/>
    </row>
    <row r="2" spans="2:34" ht="24.75" thickBot="1">
      <c r="B2" s="229" t="s">
        <v>3</v>
      </c>
      <c r="C2" s="229" t="s">
        <v>4</v>
      </c>
      <c r="D2" s="234" t="s">
        <v>5</v>
      </c>
      <c r="E2" s="234" t="s">
        <v>6</v>
      </c>
      <c r="F2" s="234" t="s">
        <v>7</v>
      </c>
      <c r="G2" s="234" t="s">
        <v>8</v>
      </c>
      <c r="H2" s="229" t="s">
        <v>9</v>
      </c>
      <c r="I2" s="229" t="s">
        <v>10</v>
      </c>
      <c r="J2" s="230" t="s">
        <v>11</v>
      </c>
      <c r="K2" s="261" t="s">
        <v>10</v>
      </c>
      <c r="L2" s="224" t="s">
        <v>11</v>
      </c>
      <c r="M2" s="233" t="s">
        <v>10</v>
      </c>
      <c r="N2" s="233" t="s">
        <v>11</v>
      </c>
      <c r="O2" s="233" t="s">
        <v>10</v>
      </c>
      <c r="P2" s="235" t="s">
        <v>11</v>
      </c>
      <c r="Q2" s="261" t="s">
        <v>10</v>
      </c>
      <c r="R2" s="262" t="s">
        <v>11</v>
      </c>
      <c r="S2" s="231" t="s">
        <v>10</v>
      </c>
      <c r="T2" s="232" t="s">
        <v>11</v>
      </c>
      <c r="U2" s="236" t="s">
        <v>10</v>
      </c>
      <c r="V2" s="232" t="s">
        <v>11</v>
      </c>
      <c r="W2" s="261" t="s">
        <v>10</v>
      </c>
      <c r="X2" s="224" t="s">
        <v>11</v>
      </c>
      <c r="Y2" s="231" t="s">
        <v>10</v>
      </c>
      <c r="Z2" s="236" t="s">
        <v>11</v>
      </c>
      <c r="AA2" s="236" t="s">
        <v>10</v>
      </c>
      <c r="AB2" s="232" t="s">
        <v>11</v>
      </c>
      <c r="AC2" s="223" t="s">
        <v>10</v>
      </c>
      <c r="AD2" s="224" t="s">
        <v>11</v>
      </c>
      <c r="AE2" s="231" t="s">
        <v>10</v>
      </c>
      <c r="AF2" s="236" t="s">
        <v>11</v>
      </c>
      <c r="AG2" s="236" t="s">
        <v>10</v>
      </c>
      <c r="AH2" s="232" t="s">
        <v>11</v>
      </c>
    </row>
    <row r="3" spans="2:34" ht="15.75" thickBot="1">
      <c r="B3" s="115" t="s">
        <v>12</v>
      </c>
      <c r="C3" s="118" t="s">
        <v>0</v>
      </c>
      <c r="D3" s="118" t="s">
        <v>13</v>
      </c>
      <c r="E3" s="118">
        <f>COUNT('INGRESOS EN ENERO'!A4:A8)</f>
        <v>5</v>
      </c>
      <c r="F3" s="118">
        <f>COUNTIF('INGRESOS EN ENERO'!$D$4:$D$8, "BT")</f>
        <v>0</v>
      </c>
      <c r="G3" s="118">
        <f>COUNTIF('INGRESOS EN ENERO'!$D$4:$D$8, "BD")</f>
        <v>2</v>
      </c>
      <c r="H3" s="255">
        <f>COUNTIF('INGRESOS EN ENERO'!$D$4:$D$8, "VI")</f>
        <v>3</v>
      </c>
      <c r="I3" s="256">
        <f>'INGRESOS EN ENERO'!F9</f>
        <v>36</v>
      </c>
      <c r="J3" s="254">
        <f>'INGRESOS EN ENERO'!G9</f>
        <v>4</v>
      </c>
      <c r="K3" s="253">
        <f>'INGRESOS EN ENERO'!H9</f>
        <v>0</v>
      </c>
      <c r="L3" s="254">
        <f>'INGRESOS EN ENERO'!I9</f>
        <v>0</v>
      </c>
      <c r="M3" s="253">
        <f>'INGRESOS EN ENERO'!J9</f>
        <v>24</v>
      </c>
      <c r="N3" s="255">
        <f>'INGRESOS EN ENERO'!K9</f>
        <v>16</v>
      </c>
      <c r="O3" s="256">
        <f>'INGRESOS EN ENERO'!L9</f>
        <v>15</v>
      </c>
      <c r="P3" s="119">
        <f>'INGRESOS EN ENERO'!M9</f>
        <v>1</v>
      </c>
      <c r="Q3" s="454">
        <f>'INGRESOS EN ENERO'!N9</f>
        <v>0</v>
      </c>
      <c r="R3" s="455">
        <f>'INGRESOS EN ENERO'!O9</f>
        <v>0</v>
      </c>
      <c r="S3" s="253">
        <f>'INGRESOS EN ENERO'!P9</f>
        <v>20</v>
      </c>
      <c r="T3" s="255">
        <f>'INGRESOS EN ENERO'!Q9</f>
        <v>4</v>
      </c>
      <c r="U3" s="256">
        <f>'INGRESOS EN ENERO'!R9</f>
        <v>17</v>
      </c>
      <c r="V3" s="254">
        <f>'INGRESOS EN ENERO'!S9</f>
        <v>5</v>
      </c>
      <c r="W3" s="253">
        <f>'INGRESOS EN ENERO'!T9</f>
        <v>0</v>
      </c>
      <c r="X3" s="255">
        <f>'INGRESOS EN ENERO'!U9</f>
        <v>0</v>
      </c>
      <c r="Y3" s="253">
        <f>'INGRESOS EN ENERO'!V9</f>
        <v>17</v>
      </c>
      <c r="Z3" s="255">
        <f>'INGRESOS EN ENERO'!W9</f>
        <v>1</v>
      </c>
      <c r="AA3" s="253">
        <f>'INGRESOS EN ENERO'!X9</f>
        <v>12</v>
      </c>
      <c r="AB3" s="255">
        <f>'INGRESOS EN ENERO'!Y9</f>
        <v>0</v>
      </c>
      <c r="AC3" s="253">
        <f>'INGRESOS EN ENERO'!Z9</f>
        <v>3</v>
      </c>
      <c r="AD3" s="254">
        <f>'INGRESOS EN ENERO'!AA9</f>
        <v>0</v>
      </c>
      <c r="AE3" s="193"/>
      <c r="AF3" s="472"/>
      <c r="AG3" s="193"/>
      <c r="AH3" s="194"/>
    </row>
    <row r="4" spans="2:34" ht="15.75" thickBot="1">
      <c r="B4" s="452" t="s">
        <v>711</v>
      </c>
      <c r="C4" s="430" t="s">
        <v>1</v>
      </c>
      <c r="D4" s="453" t="s">
        <v>13</v>
      </c>
      <c r="E4" s="453">
        <v>1</v>
      </c>
      <c r="F4" s="430">
        <f>COUNTIF('VCE 2020'!$D$43:$D$43, "BT")</f>
        <v>0</v>
      </c>
      <c r="G4" s="430">
        <f>COUNTIF('VCE 2020'!$D$43:$D$43, "BD")</f>
        <v>0</v>
      </c>
      <c r="H4" s="186">
        <f>COUNTIF('VCE 2020'!$D$43:$D$43, "VI")</f>
        <v>1</v>
      </c>
      <c r="I4" s="462">
        <v>0</v>
      </c>
      <c r="J4" s="463">
        <v>0</v>
      </c>
      <c r="K4" s="464">
        <v>0</v>
      </c>
      <c r="L4" s="465">
        <v>0</v>
      </c>
      <c r="M4" s="253">
        <f>'VCE 2020'!F44</f>
        <v>4</v>
      </c>
      <c r="N4" s="255">
        <f>SUM('VCE 2020'!G44:H44)</f>
        <v>0</v>
      </c>
      <c r="O4" s="256">
        <f>'VCE 2020'!I44</f>
        <v>6</v>
      </c>
      <c r="P4" s="254">
        <f>'VCE 2020'!J44</f>
        <v>0</v>
      </c>
      <c r="Q4" s="253">
        <f>'VCE 2020'!K44</f>
        <v>0</v>
      </c>
      <c r="R4" s="254">
        <f>'VCE 2020'!L44</f>
        <v>0</v>
      </c>
      <c r="S4" s="253">
        <f>'VCE 2020'!M44</f>
        <v>2</v>
      </c>
      <c r="T4" s="254">
        <f>'VCE 2020'!N44</f>
        <v>0</v>
      </c>
      <c r="U4" s="253">
        <f>'VCE 2020'!O44</f>
        <v>6</v>
      </c>
      <c r="V4" s="254">
        <f>'VCE 2020'!P44</f>
        <v>0</v>
      </c>
      <c r="W4" s="253">
        <f>'VCE 2020'!Q44</f>
        <v>1</v>
      </c>
      <c r="X4" s="255">
        <f>'VCE 2020'!R44</f>
        <v>0</v>
      </c>
      <c r="Y4" s="256">
        <f>'VCE 2020'!S44</f>
        <v>7</v>
      </c>
      <c r="Z4" s="255">
        <f>'VCE 2020'!T44</f>
        <v>0</v>
      </c>
      <c r="AA4" s="256">
        <f>'VCE 2020'!U44</f>
        <v>6</v>
      </c>
      <c r="AB4" s="255">
        <f>'VCE 2020'!V44</f>
        <v>1</v>
      </c>
      <c r="AC4" s="253">
        <f>'VCE 2020'!W44</f>
        <v>0</v>
      </c>
      <c r="AD4" s="254">
        <f>'VCE 2020'!X44</f>
        <v>0</v>
      </c>
      <c r="AE4" s="195"/>
      <c r="AF4" s="217"/>
      <c r="AG4" s="195"/>
      <c r="AH4" s="196"/>
    </row>
    <row r="5" spans="2:34">
      <c r="B5" s="429" t="s">
        <v>14</v>
      </c>
      <c r="C5" s="430" t="s">
        <v>1</v>
      </c>
      <c r="D5" s="430" t="s">
        <v>15</v>
      </c>
      <c r="E5" s="430">
        <f>COUNT('VCE 2020'!A3:A36)</f>
        <v>34</v>
      </c>
      <c r="F5" s="430">
        <f>COUNTIF('VCE 2020'!$D$3:$D$36, "BT")</f>
        <v>5</v>
      </c>
      <c r="G5" s="430">
        <f>COUNTIF('VCE 2020'!$D$3:$D$36, "BD")</f>
        <v>10</v>
      </c>
      <c r="H5" s="186">
        <f>COUNTIF('VCE 2020'!$D$3:$D$36, "VI")</f>
        <v>19</v>
      </c>
      <c r="I5" s="426">
        <v>0</v>
      </c>
      <c r="J5" s="245">
        <v>0</v>
      </c>
      <c r="K5" s="244">
        <v>0</v>
      </c>
      <c r="L5" s="245">
        <v>0</v>
      </c>
      <c r="M5" s="246">
        <f>'VCE 2020'!F37</f>
        <v>228</v>
      </c>
      <c r="N5" s="247">
        <f>SUM('VCE 2020'!G37:H37)</f>
        <v>44</v>
      </c>
      <c r="O5" s="246">
        <f>'VCE 2020'!I37</f>
        <v>214</v>
      </c>
      <c r="P5" s="247">
        <f>'VCE 2020'!J37</f>
        <v>18</v>
      </c>
      <c r="Q5" s="248">
        <f>'VCE 2020'!K37</f>
        <v>0</v>
      </c>
      <c r="R5" s="58">
        <f>'VCE 2020'!L37</f>
        <v>0</v>
      </c>
      <c r="S5" s="249">
        <f>'VCE 2020'!M37</f>
        <v>149</v>
      </c>
      <c r="T5" s="251">
        <f>'VCE 2020'!N37</f>
        <v>22</v>
      </c>
      <c r="U5" s="252">
        <f>'VCE 2020'!O37</f>
        <v>128</v>
      </c>
      <c r="V5" s="250">
        <f>'VCE 2020'!P37</f>
        <v>42</v>
      </c>
      <c r="W5" s="249">
        <f>'VCE 2020'!Q37</f>
        <v>0</v>
      </c>
      <c r="X5" s="251">
        <f>'VCE 2020'!R37</f>
        <v>0</v>
      </c>
      <c r="Y5" s="249">
        <f>'VCE 2020'!S37</f>
        <v>109</v>
      </c>
      <c r="Z5" s="251">
        <f>'VCE 2020'!T37</f>
        <v>9</v>
      </c>
      <c r="AA5" s="249">
        <f>'VCE 2020'!U37</f>
        <v>126</v>
      </c>
      <c r="AB5" s="251">
        <f>'VCE 2020'!V37</f>
        <v>5</v>
      </c>
      <c r="AC5" s="249">
        <f>'VCE 2020'!W37</f>
        <v>32</v>
      </c>
      <c r="AD5" s="250">
        <f>'VCE 2020'!X37</f>
        <v>0</v>
      </c>
      <c r="AE5" s="195"/>
      <c r="AF5" s="217"/>
      <c r="AG5" s="195"/>
      <c r="AH5" s="196"/>
    </row>
    <row r="6" spans="2:34">
      <c r="B6" s="431" t="s">
        <v>16</v>
      </c>
      <c r="C6" s="4" t="s">
        <v>1</v>
      </c>
      <c r="D6" s="4" t="s">
        <v>17</v>
      </c>
      <c r="E6" s="4">
        <f>COUNT('ATB 2020'!A3:A37)</f>
        <v>35</v>
      </c>
      <c r="F6" s="4">
        <f>COUNTIF('ATB 2020'!$D$3:$D$37, "BT")</f>
        <v>0</v>
      </c>
      <c r="G6" s="4">
        <f>COUNTIF('ATB 2020'!$D$3:$D$37, "BD")</f>
        <v>13</v>
      </c>
      <c r="H6" s="241">
        <f>COUNTIF('ATB 2020'!$D$3:$D$37, "VI")</f>
        <v>22</v>
      </c>
      <c r="I6" s="427">
        <v>0</v>
      </c>
      <c r="J6" s="225">
        <v>0</v>
      </c>
      <c r="K6" s="107">
        <v>0</v>
      </c>
      <c r="L6" s="225">
        <v>0</v>
      </c>
      <c r="M6" s="240">
        <f>'ATB 2020'!F38</f>
        <v>223</v>
      </c>
      <c r="N6" s="241">
        <f>SUM('ATB 2020'!G38:H38)</f>
        <v>57</v>
      </c>
      <c r="O6" s="240">
        <f>'ATB 2020'!I38</f>
        <v>194</v>
      </c>
      <c r="P6" s="241">
        <f>'ATB 2020'!J38</f>
        <v>27</v>
      </c>
      <c r="Q6" s="240">
        <f>'ATB 2020'!K38</f>
        <v>0</v>
      </c>
      <c r="R6" s="241">
        <f>'ATB 2020'!L38</f>
        <v>0</v>
      </c>
      <c r="S6" s="109">
        <f>'ATB 2020'!M38</f>
        <v>125</v>
      </c>
      <c r="T6" s="111">
        <f>'ATB 2020'!N38</f>
        <v>31</v>
      </c>
      <c r="U6" s="227">
        <f>'ATB 2020'!O38</f>
        <v>117</v>
      </c>
      <c r="V6" s="110">
        <f>'ATB 2020'!P38</f>
        <v>24</v>
      </c>
      <c r="W6" s="109">
        <f>'ATB 2020'!Q38</f>
        <v>0</v>
      </c>
      <c r="X6" s="110">
        <f>'ATB 2020'!R38</f>
        <v>0</v>
      </c>
      <c r="Y6" s="109">
        <f>'ATB 2020'!S38</f>
        <v>101</v>
      </c>
      <c r="Z6" s="110">
        <f>'ATB 2020'!T38</f>
        <v>24</v>
      </c>
      <c r="AA6" s="109">
        <f>'ATB 2020'!U38</f>
        <v>120</v>
      </c>
      <c r="AB6" s="110">
        <f>'ATB 2020'!V38</f>
        <v>20</v>
      </c>
      <c r="AC6" s="109">
        <f>'ATB 2020'!W38</f>
        <v>27</v>
      </c>
      <c r="AD6" s="110">
        <f>'ATB 2020'!X38</f>
        <v>0</v>
      </c>
      <c r="AE6" s="195"/>
      <c r="AF6" s="217"/>
      <c r="AG6" s="195"/>
      <c r="AH6" s="196"/>
    </row>
    <row r="7" spans="2:34" ht="15.75" thickBot="1">
      <c r="B7" s="432" t="s">
        <v>18</v>
      </c>
      <c r="C7" s="433" t="s">
        <v>1</v>
      </c>
      <c r="D7" s="433" t="s">
        <v>19</v>
      </c>
      <c r="E7" s="433">
        <f>COUNT('NCQM 2020'!A3:A34)</f>
        <v>32</v>
      </c>
      <c r="F7" s="433">
        <f>COUNTIF('NCQM 2020'!$D$3:$D$34, "BT")</f>
        <v>4</v>
      </c>
      <c r="G7" s="433">
        <f>COUNTIF('NCQM 2020'!$D$3:$D$34, "BD")</f>
        <v>13</v>
      </c>
      <c r="H7" s="243">
        <f>COUNTIF('NCQM 2020'!$D$3:$D$34, "VI")</f>
        <v>15</v>
      </c>
      <c r="I7" s="428">
        <v>0</v>
      </c>
      <c r="J7" s="226">
        <v>0</v>
      </c>
      <c r="K7" s="108">
        <v>0</v>
      </c>
      <c r="L7" s="226">
        <v>0</v>
      </c>
      <c r="M7" s="242">
        <f>'NCQM 2020'!F35</f>
        <v>193</v>
      </c>
      <c r="N7" s="243">
        <f>SUM('NCQM 2020'!G35:H35)</f>
        <v>63</v>
      </c>
      <c r="O7" s="242">
        <f>'NCQM 2020'!I35</f>
        <v>177</v>
      </c>
      <c r="P7" s="243">
        <f>'NCQM 2020'!J35</f>
        <v>34</v>
      </c>
      <c r="Q7" s="242">
        <f>'NCQM 2020'!K35</f>
        <v>0</v>
      </c>
      <c r="R7" s="243">
        <f>'NCQM 2020'!L35</f>
        <v>0</v>
      </c>
      <c r="S7" s="112">
        <f>'NCQM 2020'!M35</f>
        <v>127</v>
      </c>
      <c r="T7" s="114">
        <f>'NCQM 2020'!N35</f>
        <v>16</v>
      </c>
      <c r="U7" s="228">
        <f>'NCQM 2020'!O35</f>
        <v>91</v>
      </c>
      <c r="V7" s="113">
        <f>'NCQM 2020'!P35</f>
        <v>44</v>
      </c>
      <c r="W7" s="112">
        <f>'NCQM 2020'!Q35</f>
        <v>2</v>
      </c>
      <c r="X7" s="113">
        <f>'NCQM 2020'!R35</f>
        <v>0</v>
      </c>
      <c r="Y7" s="112">
        <f>'NCQM 2020'!S35</f>
        <v>78</v>
      </c>
      <c r="Z7" s="113">
        <f>'NCQM 2020'!T35</f>
        <v>16</v>
      </c>
      <c r="AA7" s="112">
        <f>'NCQM 2020'!U35</f>
        <v>90</v>
      </c>
      <c r="AB7" s="113">
        <f>'NCQM 2020'!V35</f>
        <v>11</v>
      </c>
      <c r="AC7" s="112">
        <f>'NCQM 2020'!W35</f>
        <v>10</v>
      </c>
      <c r="AD7" s="113">
        <f>'NCQM 2020'!X35</f>
        <v>0</v>
      </c>
      <c r="AE7" s="197"/>
      <c r="AF7" s="218"/>
      <c r="AG7" s="197"/>
      <c r="AH7" s="198"/>
    </row>
    <row r="8" spans="2:34" ht="18" thickBot="1">
      <c r="B8" s="14"/>
      <c r="C8" s="14"/>
      <c r="D8" s="14"/>
      <c r="E8" s="15">
        <f>SUM(E3:E7)</f>
        <v>107</v>
      </c>
      <c r="F8" s="15">
        <f>SUM(F3:F7)</f>
        <v>9</v>
      </c>
      <c r="G8" s="15">
        <f>SUM(G3:G7)</f>
        <v>38</v>
      </c>
      <c r="H8" s="425">
        <f>SUM(H3:H7)</f>
        <v>60</v>
      </c>
      <c r="I8" s="15">
        <f>SUM(I5:I7)</f>
        <v>0</v>
      </c>
      <c r="J8" s="15">
        <f t="shared" ref="J8:K8" si="0">SUM(J5:J7)</f>
        <v>0</v>
      </c>
      <c r="K8" s="15">
        <f t="shared" si="0"/>
        <v>0</v>
      </c>
      <c r="L8" s="15">
        <f>SUM(L5:L7)</f>
        <v>0</v>
      </c>
      <c r="M8" s="15">
        <f t="shared" ref="M8:X8" si="1">SUM(M5:M7)</f>
        <v>644</v>
      </c>
      <c r="N8" s="15">
        <f t="shared" si="1"/>
        <v>164</v>
      </c>
      <c r="O8" s="15">
        <f t="shared" si="1"/>
        <v>585</v>
      </c>
      <c r="P8" s="15">
        <f t="shared" si="1"/>
        <v>79</v>
      </c>
      <c r="Q8" s="15">
        <f>SUM(Q5:Q7)</f>
        <v>0</v>
      </c>
      <c r="R8" s="15">
        <f>SUM(R5:R7)</f>
        <v>0</v>
      </c>
      <c r="S8" s="15">
        <f t="shared" si="1"/>
        <v>401</v>
      </c>
      <c r="T8" s="15">
        <f t="shared" si="1"/>
        <v>69</v>
      </c>
      <c r="U8" s="15">
        <f t="shared" si="1"/>
        <v>336</v>
      </c>
      <c r="V8" s="15">
        <f t="shared" si="1"/>
        <v>110</v>
      </c>
      <c r="W8" s="15">
        <f t="shared" si="1"/>
        <v>2</v>
      </c>
      <c r="X8" s="15">
        <f t="shared" si="1"/>
        <v>0</v>
      </c>
      <c r="Y8" s="15">
        <f t="shared" ref="Y8:AD8" si="2">SUM(Y5:Y7)</f>
        <v>288</v>
      </c>
      <c r="Z8" s="15">
        <f t="shared" si="2"/>
        <v>49</v>
      </c>
      <c r="AA8" s="15">
        <f t="shared" si="2"/>
        <v>336</v>
      </c>
      <c r="AB8" s="15">
        <f t="shared" si="2"/>
        <v>36</v>
      </c>
      <c r="AC8" s="15">
        <f t="shared" si="2"/>
        <v>69</v>
      </c>
      <c r="AD8" s="15">
        <f t="shared" si="2"/>
        <v>0</v>
      </c>
    </row>
    <row r="9" spans="2:34" ht="15.75" thickTop="1">
      <c r="O9" s="16"/>
      <c r="P9" s="16"/>
      <c r="Q9" s="16"/>
      <c r="R9" s="16"/>
    </row>
    <row r="10" spans="2:34">
      <c r="I10" s="17">
        <f t="shared" ref="I10:AD10" si="3">SUM(I3:I7)</f>
        <v>36</v>
      </c>
      <c r="J10" s="17">
        <f t="shared" si="3"/>
        <v>4</v>
      </c>
      <c r="K10" s="17">
        <f t="shared" si="3"/>
        <v>0</v>
      </c>
      <c r="L10" s="17">
        <f t="shared" si="3"/>
        <v>0</v>
      </c>
      <c r="M10" s="17">
        <f t="shared" si="3"/>
        <v>672</v>
      </c>
      <c r="N10" s="17">
        <f t="shared" si="3"/>
        <v>180</v>
      </c>
      <c r="O10" s="17">
        <f t="shared" si="3"/>
        <v>606</v>
      </c>
      <c r="P10" s="17">
        <f t="shared" si="3"/>
        <v>80</v>
      </c>
      <c r="Q10" s="17">
        <f t="shared" si="3"/>
        <v>0</v>
      </c>
      <c r="R10" s="17">
        <f t="shared" si="3"/>
        <v>0</v>
      </c>
      <c r="S10" s="17">
        <f t="shared" si="3"/>
        <v>423</v>
      </c>
      <c r="T10" s="17">
        <f t="shared" si="3"/>
        <v>73</v>
      </c>
      <c r="U10" s="17">
        <f t="shared" si="3"/>
        <v>359</v>
      </c>
      <c r="V10" s="17">
        <f t="shared" si="3"/>
        <v>115</v>
      </c>
      <c r="W10" s="17">
        <f t="shared" si="3"/>
        <v>3</v>
      </c>
      <c r="X10" s="17">
        <f t="shared" si="3"/>
        <v>0</v>
      </c>
      <c r="Y10" s="17">
        <f t="shared" si="3"/>
        <v>312</v>
      </c>
      <c r="Z10" s="17">
        <f t="shared" si="3"/>
        <v>50</v>
      </c>
      <c r="AA10" s="17">
        <f t="shared" si="3"/>
        <v>354</v>
      </c>
      <c r="AB10" s="17">
        <f t="shared" si="3"/>
        <v>37</v>
      </c>
      <c r="AC10" s="17">
        <f t="shared" si="3"/>
        <v>72</v>
      </c>
      <c r="AD10" s="17">
        <f t="shared" si="3"/>
        <v>0</v>
      </c>
    </row>
    <row r="12" spans="2:34" ht="15" customHeight="1" thickBot="1"/>
    <row r="13" spans="2:34" ht="15.75" thickBot="1">
      <c r="I13" s="482" t="s">
        <v>2</v>
      </c>
      <c r="J13" s="483"/>
      <c r="K13" s="491" t="s">
        <v>459</v>
      </c>
      <c r="L13" s="492"/>
      <c r="M13" s="482" t="s">
        <v>21</v>
      </c>
      <c r="N13" s="483"/>
      <c r="O13" s="482" t="s">
        <v>41</v>
      </c>
      <c r="P13" s="488"/>
      <c r="Q13" s="479" t="s">
        <v>458</v>
      </c>
      <c r="R13" s="480"/>
      <c r="S13" s="484" t="s">
        <v>427</v>
      </c>
      <c r="T13" s="485"/>
      <c r="U13" s="486" t="s">
        <v>428</v>
      </c>
      <c r="V13" s="487"/>
      <c r="W13" s="477" t="s">
        <v>456</v>
      </c>
      <c r="X13" s="478"/>
      <c r="Y13" s="484" t="s">
        <v>441</v>
      </c>
      <c r="Z13" s="485"/>
      <c r="AA13" s="486" t="s">
        <v>442</v>
      </c>
      <c r="AB13" s="487"/>
      <c r="AC13" s="477" t="s">
        <v>461</v>
      </c>
      <c r="AD13" s="478"/>
      <c r="AE13" s="484" t="s">
        <v>462</v>
      </c>
      <c r="AF13" s="485"/>
      <c r="AG13" s="486" t="s">
        <v>463</v>
      </c>
      <c r="AH13" s="487"/>
    </row>
    <row r="14" spans="2:34" ht="24.75" thickBot="1">
      <c r="B14" s="229" t="s">
        <v>3</v>
      </c>
      <c r="C14" s="229" t="s">
        <v>4</v>
      </c>
      <c r="D14" s="234" t="s">
        <v>5</v>
      </c>
      <c r="E14" s="234" t="s">
        <v>6</v>
      </c>
      <c r="F14" s="234" t="s">
        <v>7</v>
      </c>
      <c r="G14" s="234" t="s">
        <v>8</v>
      </c>
      <c r="H14" s="229" t="s">
        <v>9</v>
      </c>
      <c r="I14" s="229" t="s">
        <v>10</v>
      </c>
      <c r="J14" s="229" t="s">
        <v>11</v>
      </c>
      <c r="K14" s="261" t="s">
        <v>10</v>
      </c>
      <c r="L14" s="224" t="s">
        <v>11</v>
      </c>
      <c r="M14" s="229" t="s">
        <v>10</v>
      </c>
      <c r="N14" s="234" t="s">
        <v>11</v>
      </c>
      <c r="O14" s="234" t="s">
        <v>10</v>
      </c>
      <c r="P14" s="235" t="s">
        <v>11</v>
      </c>
      <c r="Q14" s="261" t="s">
        <v>10</v>
      </c>
      <c r="R14" s="224" t="s">
        <v>11</v>
      </c>
      <c r="S14" s="231" t="s">
        <v>10</v>
      </c>
      <c r="T14" s="236" t="s">
        <v>11</v>
      </c>
      <c r="U14" s="236" t="s">
        <v>10</v>
      </c>
      <c r="V14" s="232" t="s">
        <v>11</v>
      </c>
      <c r="W14" s="261" t="s">
        <v>10</v>
      </c>
      <c r="X14" s="224" t="s">
        <v>11</v>
      </c>
      <c r="Y14" s="231" t="s">
        <v>10</v>
      </c>
      <c r="Z14" s="236" t="s">
        <v>11</v>
      </c>
      <c r="AA14" s="236" t="s">
        <v>10</v>
      </c>
      <c r="AB14" s="232" t="s">
        <v>11</v>
      </c>
      <c r="AC14" s="261" t="s">
        <v>10</v>
      </c>
      <c r="AD14" s="224" t="s">
        <v>11</v>
      </c>
      <c r="AE14" s="231" t="s">
        <v>10</v>
      </c>
      <c r="AF14" s="236" t="s">
        <v>11</v>
      </c>
      <c r="AG14" s="236" t="s">
        <v>10</v>
      </c>
      <c r="AH14" s="232" t="s">
        <v>11</v>
      </c>
    </row>
    <row r="15" spans="2:34" ht="15.75" thickBot="1">
      <c r="B15" s="115" t="s">
        <v>12</v>
      </c>
      <c r="C15" s="118" t="s">
        <v>2</v>
      </c>
      <c r="D15" s="118" t="s">
        <v>13</v>
      </c>
      <c r="E15" s="118">
        <f>COUNT('INGRESOS EN ENERO'!A13:A15)</f>
        <v>3</v>
      </c>
      <c r="F15" s="118">
        <f>COUNTIF('INGRESOS EN ENERO'!D13:D15, "BT")</f>
        <v>0</v>
      </c>
      <c r="G15" s="118">
        <f>COUNTIF('INGRESOS EN ENERO'!$D$13:$D$15, "BD")</f>
        <v>2</v>
      </c>
      <c r="H15" s="119">
        <f>COUNTIF('INGRESOS EN ENERO'!$D$13:$D$15, "VI")</f>
        <v>1</v>
      </c>
      <c r="I15" s="316">
        <f>'INGRESOS EN ENERO'!F16</f>
        <v>15</v>
      </c>
      <c r="J15" s="254">
        <f>'INGRESOS EN ENERO'!G16</f>
        <v>9</v>
      </c>
      <c r="K15" s="253">
        <f>'INGRESOS EN ENERO'!H20</f>
        <v>2</v>
      </c>
      <c r="L15" s="254">
        <f>'INGRESOS EN ENERO'!I20</f>
        <v>0</v>
      </c>
      <c r="M15" s="253">
        <f>'INGRESOS EN ENERO'!J13</f>
        <v>7</v>
      </c>
      <c r="N15" s="255">
        <f>'INGRESOS EN ENERO'!K16</f>
        <v>6</v>
      </c>
      <c r="O15" s="256">
        <f>'INGRESOS EN ENERO'!L13</f>
        <v>6</v>
      </c>
      <c r="P15" s="254">
        <f>'INGRESOS EN ENERO'!M13</f>
        <v>0</v>
      </c>
      <c r="Q15" s="317">
        <f>'INGRESOS EN ENERO'!N13</f>
        <v>0</v>
      </c>
      <c r="R15" s="318">
        <f>'INGRESOS EN ENERO'!O13</f>
        <v>0</v>
      </c>
      <c r="S15" s="319">
        <f>'INGRESOS EN ENERO'!P13</f>
        <v>7</v>
      </c>
      <c r="T15" s="320">
        <f>'INGRESOS EN ENERO'!Q13</f>
        <v>0</v>
      </c>
      <c r="U15" s="317">
        <f>'INGRESOS EN ENERO'!R13</f>
        <v>5</v>
      </c>
      <c r="V15" s="318">
        <f>'INGRESOS EN ENERO'!S13</f>
        <v>1</v>
      </c>
      <c r="W15" s="317">
        <f>'INGRESOS EN ENERO'!T13</f>
        <v>0</v>
      </c>
      <c r="X15" s="318">
        <f>'INGRESOS EN ENERO'!U13</f>
        <v>0</v>
      </c>
      <c r="Y15" s="321"/>
      <c r="Z15" s="322"/>
      <c r="AA15" s="323"/>
      <c r="AB15" s="324"/>
      <c r="AC15" s="321"/>
      <c r="AD15" s="322"/>
      <c r="AE15" s="323"/>
      <c r="AF15" s="324"/>
      <c r="AG15" s="321"/>
      <c r="AH15" s="322"/>
    </row>
    <row r="16" spans="2:34" ht="15.75" thickBot="1">
      <c r="B16" s="115" t="s">
        <v>711</v>
      </c>
      <c r="C16" s="118" t="s">
        <v>21</v>
      </c>
      <c r="D16" s="118" t="s">
        <v>13</v>
      </c>
      <c r="E16" s="118">
        <v>2</v>
      </c>
      <c r="F16" s="118">
        <f>COUNTIF('PVF 2021'!D36:D37,"=BT")</f>
        <v>0</v>
      </c>
      <c r="G16" s="118">
        <f>COUNTIF('PVF 2021'!D36:D37,"=BD")</f>
        <v>0</v>
      </c>
      <c r="H16" s="118">
        <f>COUNTIF('PVF 2021'!D36:D37,"=VI")</f>
        <v>2</v>
      </c>
      <c r="I16" s="108">
        <v>0</v>
      </c>
      <c r="J16" s="226">
        <v>0</v>
      </c>
      <c r="K16" s="108">
        <v>0</v>
      </c>
      <c r="L16" s="226">
        <v>0</v>
      </c>
      <c r="M16" s="253">
        <f>'PVF 2021'!F38</f>
        <v>7</v>
      </c>
      <c r="N16" s="255">
        <f>SUM('PVF 2021'!G38:H38)</f>
        <v>0</v>
      </c>
      <c r="O16" s="256">
        <f>'PVF 2021'!I38</f>
        <v>7</v>
      </c>
      <c r="P16" s="254">
        <f>'PVF 2021'!J38</f>
        <v>2</v>
      </c>
      <c r="Q16" s="253">
        <f>'PVF 2021'!K38</f>
        <v>0</v>
      </c>
      <c r="R16" s="254">
        <f>'PVF 2021'!L38</f>
        <v>0</v>
      </c>
      <c r="S16" s="253">
        <f>'PVF 2021'!M38</f>
        <v>6</v>
      </c>
      <c r="T16" s="255">
        <f>'PVF 2021'!N38</f>
        <v>6</v>
      </c>
      <c r="U16" s="256">
        <f>'PVF 2021'!O38</f>
        <v>7</v>
      </c>
      <c r="V16" s="255">
        <f>'PVF 2021'!P38</f>
        <v>4</v>
      </c>
      <c r="W16" s="256">
        <f>'PVF 2021'!Q38</f>
        <v>1</v>
      </c>
      <c r="X16" s="254">
        <f>'PVF 2021'!R38</f>
        <v>0</v>
      </c>
      <c r="Y16" s="321"/>
      <c r="Z16" s="322"/>
      <c r="AA16" s="323"/>
      <c r="AB16" s="324"/>
      <c r="AC16" s="321"/>
      <c r="AD16" s="322"/>
      <c r="AE16" s="323"/>
      <c r="AF16" s="324"/>
      <c r="AG16" s="321"/>
      <c r="AH16" s="322"/>
    </row>
    <row r="17" spans="2:34">
      <c r="B17" s="257" t="s">
        <v>20</v>
      </c>
      <c r="C17" s="258" t="s">
        <v>21</v>
      </c>
      <c r="D17" s="258" t="s">
        <v>15</v>
      </c>
      <c r="E17" s="258">
        <f>COUNT('PVF 2021'!A3:A29)</f>
        <v>27</v>
      </c>
      <c r="F17" s="258">
        <f>COUNTIF('PVF 2021'!D3:D29,"=BT")</f>
        <v>0</v>
      </c>
      <c r="G17" s="258">
        <f>COUNTIF('PVF 2021'!D3:D29,"=BD")</f>
        <v>4</v>
      </c>
      <c r="H17" s="49">
        <f>COUNTIF('PVF 2021'!D3:D29,"=VI")</f>
        <v>23</v>
      </c>
      <c r="I17" s="244">
        <v>0</v>
      </c>
      <c r="J17" s="245">
        <v>0</v>
      </c>
      <c r="K17" s="244">
        <v>0</v>
      </c>
      <c r="L17" s="245">
        <v>0</v>
      </c>
      <c r="M17" s="246">
        <f>'PVF 2021'!F30</f>
        <v>181</v>
      </c>
      <c r="N17" s="247">
        <f>SUM('PVF 2021'!G30:H30)</f>
        <v>35</v>
      </c>
      <c r="O17" s="248">
        <f>'PVF 2021'!I30</f>
        <v>174</v>
      </c>
      <c r="P17" s="58">
        <f>'PVF 2021'!J30</f>
        <v>2</v>
      </c>
      <c r="Q17" s="246">
        <f>'PVF 2021'!K30</f>
        <v>42</v>
      </c>
      <c r="R17" s="247">
        <f>'PVF 2021'!L30</f>
        <v>1</v>
      </c>
      <c r="S17" s="246">
        <f>'PVF 2021'!M30</f>
        <v>156</v>
      </c>
      <c r="T17" s="247">
        <f>'PVF 2021'!N30</f>
        <v>4</v>
      </c>
      <c r="U17" s="246">
        <f>'PVF 2021'!O30</f>
        <v>133</v>
      </c>
      <c r="V17" s="247">
        <f>'PVF 2021'!P30</f>
        <v>5</v>
      </c>
      <c r="W17" s="246">
        <f>'PVF 2021'!Q30</f>
        <v>2</v>
      </c>
      <c r="X17" s="247">
        <f>'PVF 2021'!R30</f>
        <v>1</v>
      </c>
      <c r="Y17" s="314"/>
      <c r="Z17" s="315"/>
      <c r="AA17" s="312"/>
      <c r="AB17" s="313"/>
      <c r="AC17" s="314"/>
      <c r="AD17" s="315"/>
      <c r="AE17" s="312"/>
      <c r="AF17" s="313"/>
      <c r="AG17" s="314"/>
      <c r="AH17" s="315"/>
    </row>
    <row r="18" spans="2:34">
      <c r="B18" s="3" t="s">
        <v>22</v>
      </c>
      <c r="C18" s="4" t="s">
        <v>21</v>
      </c>
      <c r="D18" s="4" t="s">
        <v>17</v>
      </c>
      <c r="E18" s="4">
        <f>COUNT('LGGT 2021'!A3:A31)</f>
        <v>29</v>
      </c>
      <c r="F18" s="4">
        <f>COUNTIF('LGGT 2021'!D3:D31,"=BT")</f>
        <v>0</v>
      </c>
      <c r="G18" s="4">
        <f>COUNTIF('LGGT 2021'!D3:D31,"=BD")</f>
        <v>6</v>
      </c>
      <c r="H18" s="7">
        <f>COUNTIF('LGGT 2021'!D3:D31,"=VI")</f>
        <v>23</v>
      </c>
      <c r="I18" s="107">
        <v>0</v>
      </c>
      <c r="J18" s="225">
        <v>0</v>
      </c>
      <c r="K18" s="107">
        <v>0</v>
      </c>
      <c r="L18" s="225">
        <v>0</v>
      </c>
      <c r="M18" s="240">
        <f>'LGGT 2021'!F32</f>
        <v>209</v>
      </c>
      <c r="N18" s="241">
        <f>SUM('LGGT 2021'!G32:H32)</f>
        <v>23</v>
      </c>
      <c r="O18" s="8">
        <f>'LGGT 2021'!I32</f>
        <v>190</v>
      </c>
      <c r="P18" s="5">
        <f>'LGGT 2021'!J32</f>
        <v>18</v>
      </c>
      <c r="Q18" s="240">
        <f>'LGGT 2021'!K32</f>
        <v>37</v>
      </c>
      <c r="R18" s="241">
        <f>'LGGT 2021'!L32</f>
        <v>0</v>
      </c>
      <c r="S18" s="240">
        <f>'LGGT 2021'!M32</f>
        <v>143</v>
      </c>
      <c r="T18" s="241">
        <f>'LGGT 2021'!N32</f>
        <v>24</v>
      </c>
      <c r="U18" s="240">
        <f>'LGGT 2021'!O32</f>
        <v>118</v>
      </c>
      <c r="V18" s="241">
        <f>'LGGT 2021'!P32</f>
        <v>18</v>
      </c>
      <c r="W18" s="240">
        <f>'LGGT 2021'!Q32</f>
        <v>8</v>
      </c>
      <c r="X18" s="241">
        <f>'LGGT 2021'!R32</f>
        <v>4</v>
      </c>
      <c r="Y18" s="195"/>
      <c r="Z18" s="196"/>
      <c r="AA18" s="209"/>
      <c r="AB18" s="217"/>
      <c r="AC18" s="195"/>
      <c r="AD18" s="196"/>
      <c r="AE18" s="209"/>
      <c r="AF18" s="217"/>
      <c r="AG18" s="195"/>
      <c r="AH18" s="196"/>
    </row>
    <row r="19" spans="2:34" ht="15.75" thickBot="1">
      <c r="B19" s="9" t="s">
        <v>23</v>
      </c>
      <c r="C19" s="10" t="s">
        <v>21</v>
      </c>
      <c r="D19" s="10" t="s">
        <v>19</v>
      </c>
      <c r="E19" s="10">
        <f>COUNT('FJML 2021'!A3:A31)</f>
        <v>29</v>
      </c>
      <c r="F19" s="10">
        <f>COUNTIF('FJML 2021'!D3:D31,"=BT")</f>
        <v>0</v>
      </c>
      <c r="G19" s="10">
        <f>COUNTIF('FJML 2021'!D3:D31,"=BD")</f>
        <v>11</v>
      </c>
      <c r="H19" s="12">
        <f>COUNTIF('FJML 2021'!D3:D31,"=VI")</f>
        <v>18</v>
      </c>
      <c r="I19" s="108">
        <v>0</v>
      </c>
      <c r="J19" s="226">
        <v>0</v>
      </c>
      <c r="K19" s="108">
        <v>0</v>
      </c>
      <c r="L19" s="226">
        <v>0</v>
      </c>
      <c r="M19" s="242">
        <f>'FJML 2021'!F32</f>
        <v>181</v>
      </c>
      <c r="N19" s="243">
        <f>SUM('FJML 2021'!G32:H32)</f>
        <v>51</v>
      </c>
      <c r="O19" s="13">
        <f>'FJML 2021'!I32</f>
        <v>151</v>
      </c>
      <c r="P19" s="11">
        <f>'FJML 2021'!J32</f>
        <v>30</v>
      </c>
      <c r="Q19" s="242">
        <f>'FJML 2021'!K32</f>
        <v>23</v>
      </c>
      <c r="R19" s="243">
        <f>'FJML 2021'!L32</f>
        <v>5</v>
      </c>
      <c r="S19" s="242">
        <f>'FJML 2021'!M32</f>
        <v>104</v>
      </c>
      <c r="T19" s="243">
        <f>'FJML 2021'!N32</f>
        <v>18</v>
      </c>
      <c r="U19" s="242">
        <f>'FJML 2021'!O32</f>
        <v>71</v>
      </c>
      <c r="V19" s="243">
        <f>'FJML 2021'!P32</f>
        <v>22</v>
      </c>
      <c r="W19" s="242">
        <f>'FJML 2021'!Q32</f>
        <v>7</v>
      </c>
      <c r="X19" s="243">
        <f>'FJML 2021'!R32</f>
        <v>1</v>
      </c>
      <c r="Y19" s="197"/>
      <c r="Z19" s="198"/>
      <c r="AA19" s="210"/>
      <c r="AB19" s="218"/>
      <c r="AC19" s="197"/>
      <c r="AD19" s="198"/>
      <c r="AE19" s="210"/>
      <c r="AF19" s="218"/>
      <c r="AG19" s="197"/>
      <c r="AH19" s="198"/>
    </row>
    <row r="20" spans="2:34" ht="18" thickBot="1">
      <c r="B20" s="14"/>
      <c r="C20" s="14"/>
      <c r="D20" s="14"/>
      <c r="E20" s="15">
        <f t="shared" ref="E20:H20" si="4">SUM(E15:E19)</f>
        <v>90</v>
      </c>
      <c r="F20" s="15">
        <f t="shared" si="4"/>
        <v>0</v>
      </c>
      <c r="G20" s="15">
        <f t="shared" si="4"/>
        <v>23</v>
      </c>
      <c r="H20" s="425">
        <f t="shared" si="4"/>
        <v>67</v>
      </c>
      <c r="I20" s="15">
        <f t="shared" ref="I20:O20" si="5">SUM(I17:I19)</f>
        <v>0</v>
      </c>
      <c r="J20" s="15">
        <f t="shared" ref="J20" si="6">SUM(J17:J19)</f>
        <v>0</v>
      </c>
      <c r="K20" s="15">
        <f t="shared" ref="K20" si="7">SUM(K17:K19)</f>
        <v>0</v>
      </c>
      <c r="L20" s="15">
        <f t="shared" ref="L20" si="8">SUM(L17:L19)</f>
        <v>0</v>
      </c>
      <c r="M20" s="15">
        <f t="shared" si="5"/>
        <v>571</v>
      </c>
      <c r="N20" s="15">
        <f t="shared" si="5"/>
        <v>109</v>
      </c>
      <c r="O20" s="15">
        <f t="shared" si="5"/>
        <v>515</v>
      </c>
      <c r="P20" s="15">
        <f t="shared" ref="P20:X20" si="9">SUM(P17:P19)</f>
        <v>50</v>
      </c>
      <c r="Q20" s="15">
        <f t="shared" si="9"/>
        <v>102</v>
      </c>
      <c r="R20" s="15">
        <f t="shared" si="9"/>
        <v>6</v>
      </c>
      <c r="S20" s="15">
        <f t="shared" si="9"/>
        <v>403</v>
      </c>
      <c r="T20" s="15">
        <f t="shared" si="9"/>
        <v>46</v>
      </c>
      <c r="U20" s="15">
        <f t="shared" si="9"/>
        <v>322</v>
      </c>
      <c r="V20" s="15">
        <f t="shared" si="9"/>
        <v>45</v>
      </c>
      <c r="W20" s="15">
        <f t="shared" si="9"/>
        <v>17</v>
      </c>
      <c r="X20" s="15">
        <f t="shared" si="9"/>
        <v>6</v>
      </c>
    </row>
    <row r="21" spans="2:34" ht="15" customHeight="1" thickTop="1"/>
    <row r="22" spans="2:34" ht="15" customHeight="1">
      <c r="I22" s="17">
        <f>SUM(I15:I19)</f>
        <v>15</v>
      </c>
      <c r="J22" s="17">
        <f>SUM(J15:J19)</f>
        <v>9</v>
      </c>
      <c r="K22" s="17">
        <f t="shared" ref="K22:X22" si="10">SUM(K15:K19)</f>
        <v>2</v>
      </c>
      <c r="L22" s="17">
        <f t="shared" si="10"/>
        <v>0</v>
      </c>
      <c r="M22" s="17">
        <f t="shared" si="10"/>
        <v>585</v>
      </c>
      <c r="N22" s="17">
        <f t="shared" si="10"/>
        <v>115</v>
      </c>
      <c r="O22" s="17">
        <f t="shared" si="10"/>
        <v>528</v>
      </c>
      <c r="P22" s="17">
        <f t="shared" si="10"/>
        <v>52</v>
      </c>
      <c r="Q22" s="17">
        <f t="shared" si="10"/>
        <v>102</v>
      </c>
      <c r="R22" s="17">
        <f t="shared" si="10"/>
        <v>6</v>
      </c>
      <c r="S22" s="17">
        <f t="shared" si="10"/>
        <v>416</v>
      </c>
      <c r="T22" s="17">
        <f t="shared" si="10"/>
        <v>52</v>
      </c>
      <c r="U22" s="17">
        <f t="shared" si="10"/>
        <v>334</v>
      </c>
      <c r="V22" s="17">
        <f t="shared" si="10"/>
        <v>50</v>
      </c>
      <c r="W22" s="17">
        <f t="shared" si="10"/>
        <v>18</v>
      </c>
      <c r="X22" s="17">
        <f t="shared" si="10"/>
        <v>6</v>
      </c>
    </row>
    <row r="23" spans="2:34" ht="15.75" customHeight="1"/>
    <row r="24" spans="2:34" ht="15.75" customHeight="1" thickBot="1"/>
    <row r="25" spans="2:34" ht="15.75" customHeight="1" thickBot="1">
      <c r="I25" s="482" t="s">
        <v>41</v>
      </c>
      <c r="J25" s="483"/>
      <c r="K25" s="477" t="s">
        <v>458</v>
      </c>
      <c r="L25" s="478"/>
      <c r="M25" s="493" t="s">
        <v>427</v>
      </c>
      <c r="N25" s="490"/>
      <c r="O25" s="493" t="s">
        <v>428</v>
      </c>
      <c r="P25" s="494"/>
      <c r="Q25" s="481" t="s">
        <v>456</v>
      </c>
      <c r="R25" s="478"/>
      <c r="S25" s="484" t="s">
        <v>441</v>
      </c>
      <c r="T25" s="485"/>
      <c r="U25" s="486" t="s">
        <v>442</v>
      </c>
      <c r="V25" s="487"/>
      <c r="W25" s="477" t="s">
        <v>461</v>
      </c>
      <c r="X25" s="478"/>
      <c r="Y25" s="484" t="s">
        <v>462</v>
      </c>
      <c r="Z25" s="485"/>
      <c r="AA25" s="486" t="s">
        <v>463</v>
      </c>
      <c r="AB25" s="487"/>
      <c r="AC25" s="477" t="s">
        <v>464</v>
      </c>
      <c r="AD25" s="478"/>
      <c r="AE25" s="484" t="s">
        <v>465</v>
      </c>
      <c r="AF25" s="485"/>
      <c r="AG25" s="486" t="s">
        <v>466</v>
      </c>
      <c r="AH25" s="487"/>
    </row>
    <row r="26" spans="2:34" ht="27.75" customHeight="1" thickBot="1">
      <c r="B26" s="229" t="s">
        <v>3</v>
      </c>
      <c r="C26" s="229" t="s">
        <v>4</v>
      </c>
      <c r="D26" s="233" t="s">
        <v>5</v>
      </c>
      <c r="E26" s="233" t="s">
        <v>6</v>
      </c>
      <c r="F26" s="233" t="s">
        <v>7</v>
      </c>
      <c r="G26" s="233" t="s">
        <v>8</v>
      </c>
      <c r="H26" s="229" t="s">
        <v>9</v>
      </c>
      <c r="I26" s="229" t="s">
        <v>10</v>
      </c>
      <c r="J26" s="230" t="s">
        <v>11</v>
      </c>
      <c r="K26" s="263" t="s">
        <v>10</v>
      </c>
      <c r="L26" s="264" t="s">
        <v>11</v>
      </c>
      <c r="M26" s="231" t="s">
        <v>10</v>
      </c>
      <c r="N26" s="236" t="s">
        <v>11</v>
      </c>
      <c r="O26" s="238" t="s">
        <v>10</v>
      </c>
      <c r="P26" s="265" t="s">
        <v>11</v>
      </c>
      <c r="Q26" s="263" t="s">
        <v>10</v>
      </c>
      <c r="R26" s="264" t="s">
        <v>11</v>
      </c>
      <c r="S26" s="237" t="s">
        <v>10</v>
      </c>
      <c r="T26" s="238" t="s">
        <v>11</v>
      </c>
      <c r="U26" s="238" t="s">
        <v>10</v>
      </c>
      <c r="V26" s="239" t="s">
        <v>11</v>
      </c>
      <c r="W26" s="263" t="s">
        <v>10</v>
      </c>
      <c r="X26" s="264" t="s">
        <v>11</v>
      </c>
      <c r="Y26" s="237" t="s">
        <v>10</v>
      </c>
      <c r="Z26" s="238" t="s">
        <v>11</v>
      </c>
      <c r="AA26" s="238" t="s">
        <v>10</v>
      </c>
      <c r="AB26" s="239" t="s">
        <v>11</v>
      </c>
      <c r="AC26" s="263" t="s">
        <v>10</v>
      </c>
      <c r="AD26" s="264" t="s">
        <v>11</v>
      </c>
      <c r="AE26" s="237" t="s">
        <v>10</v>
      </c>
      <c r="AF26" s="238" t="s">
        <v>11</v>
      </c>
      <c r="AG26" s="238" t="s">
        <v>10</v>
      </c>
      <c r="AH26" s="239" t="s">
        <v>11</v>
      </c>
    </row>
    <row r="27" spans="2:34" ht="15.75" customHeight="1" thickBot="1">
      <c r="B27" s="340" t="s">
        <v>12</v>
      </c>
      <c r="C27" s="341" t="s">
        <v>41</v>
      </c>
      <c r="D27" s="342" t="s">
        <v>13</v>
      </c>
      <c r="E27" s="342">
        <f>COUNT('INGRESOS EN ENERO'!A20:A25)</f>
        <v>6</v>
      </c>
      <c r="F27" s="342">
        <f>COUNTIF('INGRESOS EN ENERO'!D20:D25,"=bt")</f>
        <v>1</v>
      </c>
      <c r="G27" s="342">
        <f>COUNTIF('INGRESOS EN ENERO'!D20:D25,"=bd")</f>
        <v>1</v>
      </c>
      <c r="H27" s="343">
        <f>COUNTIF('INGRESOS EN ENERO'!D20:D25,"VI")</f>
        <v>4</v>
      </c>
      <c r="I27" s="385">
        <f>'INGRESOS EN ENERO'!F26</f>
        <v>36</v>
      </c>
      <c r="J27" s="386">
        <f>'INGRESOS EN ENERO'!G26</f>
        <v>12</v>
      </c>
      <c r="K27" s="353">
        <f>'INGRESOS EN ENERO'!H26</f>
        <v>6</v>
      </c>
      <c r="L27" s="354">
        <f>'INGRESOS EN ENERO'!I26</f>
        <v>1</v>
      </c>
      <c r="M27" s="353">
        <f>'INGRESOS EN ENERO'!J26</f>
        <v>24</v>
      </c>
      <c r="N27" s="386">
        <f>'INGRESOS EN ENERO'!K26</f>
        <v>14</v>
      </c>
      <c r="O27" s="385">
        <f>'INGRESOS EN ENERO'!L26</f>
        <v>19</v>
      </c>
      <c r="P27" s="354">
        <f>'INGRESOS EN ENERO'!M26</f>
        <v>5</v>
      </c>
      <c r="Q27" s="353">
        <f>'INGRESOS EN ENERO'!N26</f>
        <v>2</v>
      </c>
      <c r="R27" s="354">
        <f>'INGRESOS EN ENERO'!O26</f>
        <v>0</v>
      </c>
      <c r="S27" s="344"/>
      <c r="T27" s="328"/>
      <c r="U27" s="327"/>
      <c r="V27" s="327"/>
      <c r="W27" s="344"/>
      <c r="X27" s="328"/>
      <c r="Y27" s="327"/>
      <c r="Z27" s="327"/>
      <c r="AA27" s="344"/>
      <c r="AB27" s="328"/>
      <c r="AC27" s="327"/>
      <c r="AD27" s="327"/>
      <c r="AE27" s="344"/>
      <c r="AF27" s="328"/>
      <c r="AG27" s="327"/>
      <c r="AH27" s="328"/>
    </row>
    <row r="28" spans="2:34" ht="15.75" customHeight="1">
      <c r="B28" s="337" t="s">
        <v>20</v>
      </c>
      <c r="C28" s="338" t="s">
        <v>427</v>
      </c>
      <c r="D28" s="339" t="s">
        <v>15</v>
      </c>
      <c r="E28" s="339">
        <f>COUNT('PVF 2022'!A3:A32)</f>
        <v>30</v>
      </c>
      <c r="F28" s="339">
        <f>COUNTIF('PVF 2022'!D3:D32,"=BT")</f>
        <v>1</v>
      </c>
      <c r="G28" s="339">
        <f>COUNTIF('PVF 2022'!D3:D32, "=BD")</f>
        <v>2</v>
      </c>
      <c r="H28" s="350">
        <f>COUNTIF('PVF 2022'!D3:D32, "=VI")</f>
        <v>27</v>
      </c>
      <c r="I28" s="390">
        <v>0</v>
      </c>
      <c r="J28" s="396">
        <v>0</v>
      </c>
      <c r="K28" s="390">
        <v>0</v>
      </c>
      <c r="L28" s="391">
        <v>0</v>
      </c>
      <c r="M28" s="387">
        <f>'PVF 2022'!F33</f>
        <v>224</v>
      </c>
      <c r="N28" s="132">
        <f>SUM('PVF 2022'!G33:H33)</f>
        <v>16</v>
      </c>
      <c r="O28" s="387">
        <f>'PVF 2022'!I33</f>
        <v>198</v>
      </c>
      <c r="P28" s="442">
        <f>'PVF 2022'!J33</f>
        <v>18</v>
      </c>
      <c r="Q28" s="445">
        <f>'PVF 2022'!K33</f>
        <v>33</v>
      </c>
      <c r="R28" s="446">
        <f>'PVF 2022'!L33</f>
        <v>2</v>
      </c>
      <c r="S28" s="127"/>
      <c r="T28" s="309"/>
      <c r="U28" s="127"/>
      <c r="V28" s="127"/>
      <c r="W28" s="308"/>
      <c r="X28" s="309"/>
      <c r="Y28" s="127"/>
      <c r="Z28" s="127"/>
      <c r="AA28" s="308"/>
      <c r="AB28" s="309"/>
      <c r="AC28" s="127"/>
      <c r="AD28" s="127"/>
      <c r="AE28" s="308"/>
      <c r="AF28" s="309"/>
      <c r="AG28" s="127"/>
      <c r="AH28" s="309"/>
    </row>
    <row r="29" spans="2:34" ht="15.75" customHeight="1">
      <c r="B29" s="163" t="s">
        <v>22</v>
      </c>
      <c r="C29" s="133" t="s">
        <v>427</v>
      </c>
      <c r="D29" s="139" t="s">
        <v>17</v>
      </c>
      <c r="E29" s="139">
        <f>COUNT('LGGT 2022'!A3:A35)</f>
        <v>33</v>
      </c>
      <c r="F29" s="139">
        <f>COUNTIF('LGGT 2022'!D3:D35,"=BT")</f>
        <v>1</v>
      </c>
      <c r="G29" s="139">
        <f>COUNTIF('LGGT 2022'!D3:D35, "=BD")</f>
        <v>0</v>
      </c>
      <c r="H29" s="351">
        <f>COUNTIF('LGGT 2022'!D3:D35,"=VI")</f>
        <v>32</v>
      </c>
      <c r="I29" s="392">
        <v>0</v>
      </c>
      <c r="J29" s="397">
        <v>0</v>
      </c>
      <c r="K29" s="392">
        <v>0</v>
      </c>
      <c r="L29" s="393">
        <v>0</v>
      </c>
      <c r="M29" s="388">
        <f>'LGGT 2022'!F36</f>
        <v>259</v>
      </c>
      <c r="N29" s="134">
        <f>SUM('LGGT 2022'!G36:H36)</f>
        <v>5</v>
      </c>
      <c r="O29" s="388">
        <f>'LGGT 2022'!I36</f>
        <v>216</v>
      </c>
      <c r="P29" s="443">
        <f>'LGGT 2022'!J36</f>
        <v>40</v>
      </c>
      <c r="Q29" s="447">
        <f>'LGGT 2022'!K36</f>
        <v>38</v>
      </c>
      <c r="R29" s="448">
        <f>'LGGT 2022'!L36</f>
        <v>4</v>
      </c>
      <c r="S29" s="127"/>
      <c r="T29" s="309"/>
      <c r="U29" s="127"/>
      <c r="V29" s="127"/>
      <c r="W29" s="308"/>
      <c r="X29" s="309"/>
      <c r="Y29" s="127"/>
      <c r="Z29" s="127"/>
      <c r="AA29" s="308"/>
      <c r="AB29" s="309"/>
      <c r="AC29" s="127"/>
      <c r="AD29" s="127"/>
      <c r="AE29" s="308"/>
      <c r="AF29" s="309"/>
      <c r="AG29" s="127"/>
      <c r="AH29" s="309"/>
    </row>
    <row r="30" spans="2:34" ht="15.75" customHeight="1">
      <c r="B30" s="163" t="s">
        <v>425</v>
      </c>
      <c r="C30" s="133" t="s">
        <v>427</v>
      </c>
      <c r="D30" s="139" t="s">
        <v>19</v>
      </c>
      <c r="E30" s="139">
        <f>COUNT('EVC 2022'!A3:A34)</f>
        <v>32</v>
      </c>
      <c r="F30" s="139">
        <f>COUNTIF('EVC 2022'!D3:D34, "=BT")</f>
        <v>0</v>
      </c>
      <c r="G30" s="139">
        <f>COUNTIF('EVC 2022'!D3:D34,"=BD")</f>
        <v>8</v>
      </c>
      <c r="H30" s="351">
        <f>COUNTIF('EVC 2022'!D3:D34,"=VI")</f>
        <v>24</v>
      </c>
      <c r="I30" s="392">
        <v>0</v>
      </c>
      <c r="J30" s="397">
        <v>0</v>
      </c>
      <c r="K30" s="392">
        <v>0</v>
      </c>
      <c r="L30" s="393">
        <v>0</v>
      </c>
      <c r="M30" s="388">
        <f>'EVC 2022'!F35</f>
        <v>182</v>
      </c>
      <c r="N30" s="134">
        <f>SUM('EVC 2022'!G35:H35)</f>
        <v>74</v>
      </c>
      <c r="O30" s="388">
        <f>'EVC 2022'!I35</f>
        <v>161</v>
      </c>
      <c r="P30" s="443">
        <f>'EVC 2022'!J35</f>
        <v>27</v>
      </c>
      <c r="Q30" s="447">
        <f>'EVC 2022'!K35</f>
        <v>28</v>
      </c>
      <c r="R30" s="448">
        <f>'EVC 2022'!L35</f>
        <v>3</v>
      </c>
      <c r="S30" s="127"/>
      <c r="T30" s="309"/>
      <c r="U30" s="127"/>
      <c r="V30" s="127"/>
      <c r="W30" s="308"/>
      <c r="X30" s="309"/>
      <c r="Y30" s="127"/>
      <c r="Z30" s="127"/>
      <c r="AA30" s="308"/>
      <c r="AB30" s="309"/>
      <c r="AC30" s="127"/>
      <c r="AD30" s="127"/>
      <c r="AE30" s="308"/>
      <c r="AF30" s="309"/>
      <c r="AG30" s="127"/>
      <c r="AH30" s="309"/>
    </row>
    <row r="31" spans="2:34" ht="15.75" customHeight="1" thickBot="1">
      <c r="B31" s="154" t="s">
        <v>23</v>
      </c>
      <c r="C31" s="135" t="s">
        <v>427</v>
      </c>
      <c r="D31" s="141" t="s">
        <v>443</v>
      </c>
      <c r="E31" s="141">
        <f>COUNT('FJML 2022'!A3:A26)</f>
        <v>24</v>
      </c>
      <c r="F31" s="141">
        <f>COUNTIF('FJML 2022'!D3:D26,"=BT")</f>
        <v>2</v>
      </c>
      <c r="G31" s="141">
        <f>COUNTIF('FJML 2022'!D3:D26,"=BD")</f>
        <v>6</v>
      </c>
      <c r="H31" s="352">
        <f>COUNTIF('FJML 2022'!D3:D26, "=VI")</f>
        <v>16</v>
      </c>
      <c r="I31" s="394">
        <v>0</v>
      </c>
      <c r="J31" s="398">
        <v>0</v>
      </c>
      <c r="K31" s="394">
        <v>0</v>
      </c>
      <c r="L31" s="395">
        <v>0</v>
      </c>
      <c r="M31" s="389">
        <f>'FJML 2022'!F27</f>
        <v>160</v>
      </c>
      <c r="N31" s="136">
        <f>SUM('FJML 2022'!G27:H27)</f>
        <v>32</v>
      </c>
      <c r="O31" s="389">
        <f>'FJML 2022'!I27</f>
        <v>103</v>
      </c>
      <c r="P31" s="444">
        <f>'FJML 2022'!J27</f>
        <v>39</v>
      </c>
      <c r="Q31" s="449">
        <f>'FJML 2022'!K27</f>
        <v>15</v>
      </c>
      <c r="R31" s="450">
        <f>'FJML 2022'!L27</f>
        <v>7</v>
      </c>
      <c r="S31" s="331"/>
      <c r="T31" s="311"/>
      <c r="U31" s="331"/>
      <c r="V31" s="331"/>
      <c r="W31" s="310"/>
      <c r="X31" s="311"/>
      <c r="Y31" s="331"/>
      <c r="Z31" s="331"/>
      <c r="AA31" s="310"/>
      <c r="AB31" s="311"/>
      <c r="AC31" s="331"/>
      <c r="AD31" s="331"/>
      <c r="AE31" s="310"/>
      <c r="AF31" s="311"/>
      <c r="AG31" s="331"/>
      <c r="AH31" s="311"/>
    </row>
    <row r="32" spans="2:34" ht="15.75" customHeight="1" thickBot="1">
      <c r="E32" s="15">
        <f>SUM(E28:E31)</f>
        <v>119</v>
      </c>
      <c r="F32" s="15">
        <f>SUM(F28:F31)</f>
        <v>4</v>
      </c>
      <c r="G32" s="15">
        <f>SUM(G28:G31)</f>
        <v>16</v>
      </c>
      <c r="H32" s="425">
        <f>SUM(H27:H31)</f>
        <v>103</v>
      </c>
      <c r="I32" s="15">
        <f>SUM(I28:I31)</f>
        <v>0</v>
      </c>
      <c r="J32" s="15">
        <f t="shared" ref="J32:P32" si="11">SUM(J28:J31)</f>
        <v>0</v>
      </c>
      <c r="K32" s="15">
        <f t="shared" si="11"/>
        <v>0</v>
      </c>
      <c r="L32" s="15">
        <f t="shared" si="11"/>
        <v>0</v>
      </c>
      <c r="M32" s="15">
        <f t="shared" si="11"/>
        <v>825</v>
      </c>
      <c r="N32" s="15">
        <f t="shared" si="11"/>
        <v>127</v>
      </c>
      <c r="O32" s="15">
        <f t="shared" si="11"/>
        <v>678</v>
      </c>
      <c r="P32" s="15">
        <f t="shared" si="11"/>
        <v>124</v>
      </c>
      <c r="Q32" s="15">
        <f>SUM(Q28:Q31)</f>
        <v>114</v>
      </c>
      <c r="R32" s="15">
        <f>SUM(R28:R31)</f>
        <v>16</v>
      </c>
      <c r="S32" s="15">
        <f t="shared" ref="S32:X32" si="12">SUM(S29:S31)</f>
        <v>0</v>
      </c>
      <c r="T32" s="15">
        <f t="shared" si="12"/>
        <v>0</v>
      </c>
      <c r="U32" s="15">
        <f t="shared" si="12"/>
        <v>0</v>
      </c>
      <c r="V32" s="15">
        <f t="shared" si="12"/>
        <v>0</v>
      </c>
      <c r="W32" s="15">
        <f t="shared" si="12"/>
        <v>0</v>
      </c>
      <c r="X32" s="15">
        <f t="shared" si="12"/>
        <v>0</v>
      </c>
    </row>
    <row r="33" spans="2:18" ht="15.75" customHeight="1" thickTop="1"/>
    <row r="34" spans="2:18" ht="15.75" customHeight="1">
      <c r="I34" s="17">
        <f>SUM(I27:I31)</f>
        <v>36</v>
      </c>
      <c r="J34" s="17">
        <f t="shared" ref="J34:Q34" si="13">SUM(J27:J31)</f>
        <v>12</v>
      </c>
      <c r="K34" s="17">
        <f t="shared" si="13"/>
        <v>6</v>
      </c>
      <c r="L34" s="17">
        <f t="shared" si="13"/>
        <v>1</v>
      </c>
      <c r="M34" s="17">
        <f t="shared" si="13"/>
        <v>849</v>
      </c>
      <c r="N34" s="17">
        <f t="shared" si="13"/>
        <v>141</v>
      </c>
      <c r="O34" s="17">
        <f t="shared" si="13"/>
        <v>697</v>
      </c>
      <c r="P34" s="17">
        <f t="shared" si="13"/>
        <v>129</v>
      </c>
      <c r="Q34" s="17">
        <f t="shared" si="13"/>
        <v>116</v>
      </c>
      <c r="R34" s="17">
        <f>SUM(R27:R31)</f>
        <v>16</v>
      </c>
    </row>
    <row r="35" spans="2:18" ht="15.75" customHeight="1"/>
    <row r="36" spans="2:18" ht="15.75" customHeight="1" thickBot="1"/>
    <row r="37" spans="2:18" ht="28.5" customHeight="1" thickBot="1">
      <c r="B37" s="229" t="s">
        <v>3</v>
      </c>
      <c r="C37" s="229" t="s">
        <v>4</v>
      </c>
      <c r="D37" s="234" t="s">
        <v>5</v>
      </c>
      <c r="E37" s="234" t="s">
        <v>6</v>
      </c>
      <c r="F37" s="234" t="s">
        <v>7</v>
      </c>
      <c r="G37" s="234" t="s">
        <v>8</v>
      </c>
      <c r="H37" s="229" t="s">
        <v>9</v>
      </c>
    </row>
    <row r="38" spans="2:18" ht="15.75" customHeight="1" thickBot="1">
      <c r="B38" s="115" t="s">
        <v>12</v>
      </c>
      <c r="C38" s="118" t="s">
        <v>428</v>
      </c>
      <c r="D38" s="118" t="s">
        <v>13</v>
      </c>
      <c r="E38" s="118">
        <f>COUNT('INGRESOS EN ENERO'!A30:A31)</f>
        <v>2</v>
      </c>
      <c r="F38" s="118">
        <f>COUNTIF('INGRESOS EN ENERO'!D30:D31, "BT")</f>
        <v>0</v>
      </c>
      <c r="G38" s="118">
        <f>COUNTIF('INGRESOS EN ENERO'!$D$30:$D$31, "BD")</f>
        <v>0</v>
      </c>
      <c r="H38" s="119">
        <f>COUNTIF('INGRESOS EN ENERO'!$D$30:$D$31, "VI")</f>
        <v>2</v>
      </c>
    </row>
    <row r="39" spans="2:18" ht="15.75" customHeight="1">
      <c r="B39" s="466" t="s">
        <v>20</v>
      </c>
      <c r="C39" s="131" t="s">
        <v>441</v>
      </c>
      <c r="D39" s="467" t="s">
        <v>15</v>
      </c>
      <c r="E39" s="467">
        <v>0</v>
      </c>
      <c r="F39" s="467">
        <v>0</v>
      </c>
      <c r="G39" s="467">
        <v>0</v>
      </c>
      <c r="H39" s="468">
        <v>0</v>
      </c>
    </row>
    <row r="40" spans="2:18" ht="15.75" customHeight="1">
      <c r="B40" s="163" t="s">
        <v>23</v>
      </c>
      <c r="C40" s="133" t="s">
        <v>441</v>
      </c>
      <c r="D40" s="139" t="s">
        <v>17</v>
      </c>
      <c r="E40" s="139">
        <v>0</v>
      </c>
      <c r="F40" s="139">
        <v>0</v>
      </c>
      <c r="G40" s="139">
        <v>0</v>
      </c>
      <c r="H40" s="469">
        <v>0</v>
      </c>
    </row>
    <row r="41" spans="2:18" ht="15.75" customHeight="1" thickBot="1">
      <c r="B41" s="470" t="s">
        <v>425</v>
      </c>
      <c r="C41" s="135" t="s">
        <v>441</v>
      </c>
      <c r="D41" s="141" t="s">
        <v>19</v>
      </c>
      <c r="E41" s="141">
        <v>0</v>
      </c>
      <c r="F41" s="141">
        <v>0</v>
      </c>
      <c r="G41" s="141">
        <v>0</v>
      </c>
      <c r="H41" s="471">
        <v>0</v>
      </c>
    </row>
    <row r="42" spans="2:18" ht="15.75" customHeight="1" thickBot="1">
      <c r="H42" s="425">
        <f>SUM(H38:H41)</f>
        <v>2</v>
      </c>
    </row>
    <row r="43" spans="2:18" ht="15.75" customHeight="1" thickTop="1"/>
    <row r="44" spans="2:18" ht="15.75" customHeight="1"/>
    <row r="45" spans="2:18" ht="15.75" customHeight="1"/>
    <row r="46" spans="2:18" ht="15.75" customHeight="1"/>
    <row r="47" spans="2:18" ht="15.75" customHeight="1"/>
    <row r="48" spans="2:1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39">
    <mergeCell ref="AE25:AF25"/>
    <mergeCell ref="AG25:AH25"/>
    <mergeCell ref="K13:L13"/>
    <mergeCell ref="AC13:AD13"/>
    <mergeCell ref="AE13:AF13"/>
    <mergeCell ref="AG13:AH13"/>
    <mergeCell ref="I25:J25"/>
    <mergeCell ref="M25:N25"/>
    <mergeCell ref="O25:P25"/>
    <mergeCell ref="S25:T25"/>
    <mergeCell ref="U25:V25"/>
    <mergeCell ref="I13:J13"/>
    <mergeCell ref="M13:N13"/>
    <mergeCell ref="O13:P13"/>
    <mergeCell ref="AE1:AF1"/>
    <mergeCell ref="AG1:AH1"/>
    <mergeCell ref="Y13:Z13"/>
    <mergeCell ref="AA13:AB13"/>
    <mergeCell ref="Y1:Z1"/>
    <mergeCell ref="AA1:AB1"/>
    <mergeCell ref="S1:T1"/>
    <mergeCell ref="U1:V1"/>
    <mergeCell ref="S13:T13"/>
    <mergeCell ref="U13:V13"/>
    <mergeCell ref="I1:J1"/>
    <mergeCell ref="Q1:R1"/>
    <mergeCell ref="K1:L1"/>
    <mergeCell ref="AC1:AD1"/>
    <mergeCell ref="W13:X13"/>
    <mergeCell ref="W1:X1"/>
    <mergeCell ref="Q13:R13"/>
    <mergeCell ref="K25:L25"/>
    <mergeCell ref="Q25:R25"/>
    <mergeCell ref="M1:N1"/>
    <mergeCell ref="O1:P1"/>
    <mergeCell ref="W25:X25"/>
    <mergeCell ref="Y25:Z25"/>
    <mergeCell ref="AA25:AB25"/>
    <mergeCell ref="AC25:AD25"/>
  </mergeCells>
  <pageMargins left="0.7" right="0.7" top="0.75" bottom="0.75" header="0" footer="0"/>
  <pageSetup orientation="portrait" r:id="rId1"/>
  <ignoredErrors>
    <ignoredError sqref="I20:L20 I8:L8" formulaRange="1"/>
    <ignoredError sqref="H3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99"/>
  <sheetViews>
    <sheetView zoomScale="80" zoomScaleNormal="80" workbookViewId="0">
      <selection activeCell="B20" sqref="B20:D25"/>
    </sheetView>
  </sheetViews>
  <sheetFormatPr baseColWidth="10" defaultColWidth="12.625" defaultRowHeight="15" customHeight="1"/>
  <cols>
    <col min="1" max="1" width="4.25" customWidth="1"/>
    <col min="2" max="2" width="12.375" customWidth="1"/>
    <col min="3" max="3" width="34" bestFit="1" customWidth="1"/>
    <col min="4" max="4" width="9.375" customWidth="1"/>
    <col min="5" max="5" width="14.875" customWidth="1"/>
    <col min="6" max="19" width="6.25" customWidth="1"/>
    <col min="20" max="21" width="7.375" customWidth="1"/>
    <col min="22" max="27" width="7" customWidth="1"/>
    <col min="28" max="31" width="6.375" customWidth="1"/>
  </cols>
  <sheetData>
    <row r="1" spans="1:31" ht="15" customHeight="1" thickBot="1"/>
    <row r="2" spans="1:31" ht="15.75" thickBot="1">
      <c r="F2" s="496" t="s">
        <v>0</v>
      </c>
      <c r="G2" s="483"/>
      <c r="H2" s="495" t="s">
        <v>460</v>
      </c>
      <c r="I2" s="492"/>
      <c r="J2" s="496" t="s">
        <v>1</v>
      </c>
      <c r="K2" s="497"/>
      <c r="L2" s="496" t="s">
        <v>2</v>
      </c>
      <c r="M2" s="483"/>
      <c r="N2" s="495" t="s">
        <v>459</v>
      </c>
      <c r="O2" s="492"/>
      <c r="P2" s="499" t="s">
        <v>21</v>
      </c>
      <c r="Q2" s="500"/>
      <c r="R2" s="498" t="s">
        <v>41</v>
      </c>
      <c r="S2" s="490"/>
      <c r="T2" s="495" t="s">
        <v>458</v>
      </c>
      <c r="U2" s="492"/>
      <c r="V2" s="499" t="s">
        <v>427</v>
      </c>
      <c r="W2" s="500"/>
      <c r="X2" s="498" t="s">
        <v>428</v>
      </c>
      <c r="Y2" s="490"/>
      <c r="Z2" s="495" t="s">
        <v>456</v>
      </c>
      <c r="AA2" s="492"/>
      <c r="AB2" s="482" t="s">
        <v>441</v>
      </c>
      <c r="AC2" s="497"/>
      <c r="AD2" s="482" t="s">
        <v>442</v>
      </c>
      <c r="AE2" s="483"/>
    </row>
    <row r="3" spans="1:31" thickBot="1">
      <c r="A3" s="266" t="s">
        <v>24</v>
      </c>
      <c r="B3" s="266" t="s">
        <v>25</v>
      </c>
      <c r="C3" s="267" t="s">
        <v>26</v>
      </c>
      <c r="D3" s="266" t="s">
        <v>27</v>
      </c>
      <c r="E3" s="266" t="s">
        <v>28</v>
      </c>
      <c r="F3" s="266" t="s">
        <v>10</v>
      </c>
      <c r="G3" s="267" t="s">
        <v>11</v>
      </c>
      <c r="H3" s="276" t="s">
        <v>10</v>
      </c>
      <c r="I3" s="277" t="s">
        <v>11</v>
      </c>
      <c r="J3" s="266" t="s">
        <v>10</v>
      </c>
      <c r="K3" s="267" t="s">
        <v>11</v>
      </c>
      <c r="L3" s="266" t="s">
        <v>10</v>
      </c>
      <c r="M3" s="269" t="s">
        <v>11</v>
      </c>
      <c r="N3" s="276" t="s">
        <v>10</v>
      </c>
      <c r="O3" s="277" t="s">
        <v>11</v>
      </c>
      <c r="P3" s="270" t="s">
        <v>10</v>
      </c>
      <c r="Q3" s="271" t="s">
        <v>11</v>
      </c>
      <c r="R3" s="271" t="s">
        <v>10</v>
      </c>
      <c r="S3" s="268" t="s">
        <v>11</v>
      </c>
      <c r="T3" s="278" t="s">
        <v>10</v>
      </c>
      <c r="U3" s="277" t="s">
        <v>11</v>
      </c>
      <c r="V3" s="270" t="s">
        <v>10</v>
      </c>
      <c r="W3" s="268" t="s">
        <v>11</v>
      </c>
      <c r="X3" s="271" t="s">
        <v>10</v>
      </c>
      <c r="Y3" s="268" t="s">
        <v>11</v>
      </c>
      <c r="Z3" s="278" t="s">
        <v>10</v>
      </c>
      <c r="AA3" s="277" t="s">
        <v>11</v>
      </c>
      <c r="AB3" s="229" t="s">
        <v>10</v>
      </c>
      <c r="AC3" s="233" t="s">
        <v>11</v>
      </c>
      <c r="AD3" s="229" t="s">
        <v>10</v>
      </c>
      <c r="AE3" s="233" t="s">
        <v>11</v>
      </c>
    </row>
    <row r="4" spans="1:31">
      <c r="A4" s="1">
        <v>1</v>
      </c>
      <c r="B4" s="18" t="s">
        <v>29</v>
      </c>
      <c r="C4" s="18" t="s">
        <v>30</v>
      </c>
      <c r="D4" s="19" t="s">
        <v>31</v>
      </c>
      <c r="E4" s="20"/>
      <c r="F4" s="21">
        <v>8</v>
      </c>
      <c r="G4" s="22">
        <v>0</v>
      </c>
      <c r="H4" s="183">
        <v>0</v>
      </c>
      <c r="I4" s="184">
        <v>0</v>
      </c>
      <c r="J4" s="23">
        <v>8</v>
      </c>
      <c r="K4" s="24">
        <v>0</v>
      </c>
      <c r="L4" s="25">
        <v>5</v>
      </c>
      <c r="M4" s="25">
        <v>0</v>
      </c>
      <c r="N4" s="183">
        <v>0</v>
      </c>
      <c r="O4" s="184">
        <v>0</v>
      </c>
      <c r="P4" s="74">
        <v>7</v>
      </c>
      <c r="Q4" s="75">
        <v>0</v>
      </c>
      <c r="R4" s="74">
        <v>6</v>
      </c>
      <c r="S4" s="76">
        <v>0</v>
      </c>
      <c r="T4" s="183">
        <v>0</v>
      </c>
      <c r="U4" s="184">
        <v>0</v>
      </c>
      <c r="V4" s="74">
        <v>6</v>
      </c>
      <c r="W4" s="76">
        <v>0</v>
      </c>
      <c r="X4" s="74">
        <f>4</f>
        <v>4</v>
      </c>
      <c r="Y4" s="76">
        <v>0</v>
      </c>
      <c r="Z4" s="183">
        <v>1</v>
      </c>
      <c r="AA4" s="184">
        <v>0</v>
      </c>
      <c r="AB4" s="456"/>
      <c r="AC4" s="457"/>
      <c r="AD4" s="456"/>
      <c r="AE4" s="473"/>
    </row>
    <row r="5" spans="1:31">
      <c r="A5" s="26">
        <v>2</v>
      </c>
      <c r="B5" s="27" t="s">
        <v>32</v>
      </c>
      <c r="C5" s="27" t="s">
        <v>33</v>
      </c>
      <c r="D5" s="28" t="s">
        <v>31</v>
      </c>
      <c r="E5" s="29"/>
      <c r="F5" s="30">
        <v>8</v>
      </c>
      <c r="G5" s="14">
        <v>0</v>
      </c>
      <c r="H5" s="180">
        <v>0</v>
      </c>
      <c r="I5" s="181">
        <v>0</v>
      </c>
      <c r="J5" s="31">
        <v>8</v>
      </c>
      <c r="K5" s="32">
        <v>0</v>
      </c>
      <c r="L5" s="33">
        <v>5</v>
      </c>
      <c r="M5" s="57">
        <v>0</v>
      </c>
      <c r="N5" s="180">
        <v>0</v>
      </c>
      <c r="O5" s="181">
        <v>0</v>
      </c>
      <c r="P5" s="66">
        <v>6</v>
      </c>
      <c r="Q5" s="77">
        <v>1</v>
      </c>
      <c r="R5" s="66">
        <v>5</v>
      </c>
      <c r="S5" s="67">
        <v>1</v>
      </c>
      <c r="T5" s="180">
        <v>0</v>
      </c>
      <c r="U5" s="181">
        <v>0</v>
      </c>
      <c r="V5" s="66">
        <v>5</v>
      </c>
      <c r="W5" s="67">
        <v>1</v>
      </c>
      <c r="X5" s="66">
        <f>3</f>
        <v>3</v>
      </c>
      <c r="Y5" s="67">
        <v>0</v>
      </c>
      <c r="Z5" s="180">
        <v>2</v>
      </c>
      <c r="AA5" s="181">
        <v>0</v>
      </c>
      <c r="AB5" s="308"/>
      <c r="AC5" s="127"/>
      <c r="AD5" s="308"/>
      <c r="AE5" s="309"/>
    </row>
    <row r="6" spans="1:31">
      <c r="A6" s="26">
        <v>3</v>
      </c>
      <c r="B6" s="27" t="s">
        <v>34</v>
      </c>
      <c r="C6" s="27" t="s">
        <v>35</v>
      </c>
      <c r="D6" s="28" t="s">
        <v>31</v>
      </c>
      <c r="E6" s="29"/>
      <c r="F6" s="30">
        <v>8</v>
      </c>
      <c r="G6" s="14">
        <v>0</v>
      </c>
      <c r="H6" s="180">
        <v>0</v>
      </c>
      <c r="I6" s="181">
        <v>0</v>
      </c>
      <c r="J6" s="31">
        <v>8</v>
      </c>
      <c r="K6" s="32">
        <v>0</v>
      </c>
      <c r="L6" s="33">
        <v>5</v>
      </c>
      <c r="M6" s="57">
        <v>0</v>
      </c>
      <c r="N6" s="180">
        <v>0</v>
      </c>
      <c r="O6" s="181">
        <v>0</v>
      </c>
      <c r="P6" s="66">
        <v>7</v>
      </c>
      <c r="Q6" s="77">
        <v>0</v>
      </c>
      <c r="R6" s="66">
        <v>6</v>
      </c>
      <c r="S6" s="67">
        <v>0</v>
      </c>
      <c r="T6" s="180">
        <v>0</v>
      </c>
      <c r="U6" s="181">
        <v>0</v>
      </c>
      <c r="V6" s="66">
        <v>6</v>
      </c>
      <c r="W6" s="67">
        <v>0</v>
      </c>
      <c r="X6" s="66">
        <v>5</v>
      </c>
      <c r="Y6" s="67">
        <v>0</v>
      </c>
      <c r="Z6" s="180">
        <v>0</v>
      </c>
      <c r="AA6" s="181">
        <v>0</v>
      </c>
      <c r="AB6" s="308"/>
      <c r="AC6" s="127"/>
      <c r="AD6" s="308"/>
      <c r="AE6" s="309"/>
    </row>
    <row r="7" spans="1:31">
      <c r="A7" s="26">
        <v>4</v>
      </c>
      <c r="B7" s="27" t="s">
        <v>36</v>
      </c>
      <c r="C7" s="27" t="s">
        <v>37</v>
      </c>
      <c r="D7" s="28" t="s">
        <v>48</v>
      </c>
      <c r="E7" s="29" t="s">
        <v>2</v>
      </c>
      <c r="F7" s="30">
        <v>7</v>
      </c>
      <c r="G7" s="14">
        <v>1</v>
      </c>
      <c r="H7" s="180">
        <v>0</v>
      </c>
      <c r="I7" s="181">
        <v>0</v>
      </c>
      <c r="J7" s="31">
        <v>0</v>
      </c>
      <c r="K7" s="32">
        <v>8</v>
      </c>
      <c r="L7" s="33">
        <v>0</v>
      </c>
      <c r="M7" s="57">
        <v>0</v>
      </c>
      <c r="N7" s="180">
        <v>0</v>
      </c>
      <c r="O7" s="181">
        <v>0</v>
      </c>
      <c r="P7" s="66">
        <v>0</v>
      </c>
      <c r="Q7" s="77">
        <v>0</v>
      </c>
      <c r="R7" s="66">
        <v>0</v>
      </c>
      <c r="S7" s="67">
        <v>0</v>
      </c>
      <c r="T7" s="180">
        <v>0</v>
      </c>
      <c r="U7" s="181">
        <v>0</v>
      </c>
      <c r="V7" s="66">
        <v>0</v>
      </c>
      <c r="W7" s="67">
        <v>0</v>
      </c>
      <c r="X7" s="66">
        <v>0</v>
      </c>
      <c r="Y7" s="67">
        <v>0</v>
      </c>
      <c r="Z7" s="180">
        <v>0</v>
      </c>
      <c r="AA7" s="181">
        <v>0</v>
      </c>
      <c r="AB7" s="308"/>
      <c r="AC7" s="127"/>
      <c r="AD7" s="308"/>
      <c r="AE7" s="309"/>
    </row>
    <row r="8" spans="1:31" ht="15.75" thickBot="1">
      <c r="A8" s="34">
        <v>5</v>
      </c>
      <c r="B8" s="35" t="s">
        <v>39</v>
      </c>
      <c r="C8" s="35" t="s">
        <v>40</v>
      </c>
      <c r="D8" s="36" t="s">
        <v>48</v>
      </c>
      <c r="E8" s="37" t="s">
        <v>41</v>
      </c>
      <c r="F8" s="38">
        <v>5</v>
      </c>
      <c r="G8" s="39">
        <v>3</v>
      </c>
      <c r="H8" s="182">
        <v>0</v>
      </c>
      <c r="I8" s="185">
        <v>0</v>
      </c>
      <c r="J8" s="40">
        <v>0</v>
      </c>
      <c r="K8" s="41">
        <v>8</v>
      </c>
      <c r="L8" s="42">
        <v>0</v>
      </c>
      <c r="M8" s="42">
        <v>1</v>
      </c>
      <c r="N8" s="182">
        <v>0</v>
      </c>
      <c r="O8" s="185">
        <v>0</v>
      </c>
      <c r="P8" s="78">
        <v>0</v>
      </c>
      <c r="Q8" s="79">
        <v>3</v>
      </c>
      <c r="R8" s="78">
        <v>0</v>
      </c>
      <c r="S8" s="80">
        <v>4</v>
      </c>
      <c r="T8" s="182">
        <v>0</v>
      </c>
      <c r="U8" s="185">
        <v>0</v>
      </c>
      <c r="V8" s="78">
        <v>0</v>
      </c>
      <c r="W8" s="80">
        <v>0</v>
      </c>
      <c r="X8" s="78">
        <v>0</v>
      </c>
      <c r="Y8" s="80">
        <v>0</v>
      </c>
      <c r="Z8" s="182">
        <v>0</v>
      </c>
      <c r="AA8" s="185">
        <v>0</v>
      </c>
      <c r="AB8" s="310"/>
      <c r="AC8" s="331"/>
      <c r="AD8" s="310"/>
      <c r="AE8" s="311"/>
    </row>
    <row r="9" spans="1:31">
      <c r="F9" s="33">
        <f t="shared" ref="F9:U9" si="0">SUM(F4:F8)</f>
        <v>36</v>
      </c>
      <c r="G9" s="33">
        <f t="shared" si="0"/>
        <v>4</v>
      </c>
      <c r="H9" s="33">
        <f t="shared" si="0"/>
        <v>0</v>
      </c>
      <c r="I9" s="33">
        <f t="shared" si="0"/>
        <v>0</v>
      </c>
      <c r="J9" s="33">
        <f t="shared" si="0"/>
        <v>24</v>
      </c>
      <c r="K9" s="33">
        <f t="shared" si="0"/>
        <v>16</v>
      </c>
      <c r="L9" s="33">
        <f t="shared" si="0"/>
        <v>15</v>
      </c>
      <c r="M9" s="33">
        <f t="shared" si="0"/>
        <v>1</v>
      </c>
      <c r="N9" s="33">
        <f>SUM(N4:N8)</f>
        <v>0</v>
      </c>
      <c r="O9" s="33">
        <f>SUM(O4:O8)</f>
        <v>0</v>
      </c>
      <c r="P9" s="33">
        <f t="shared" si="0"/>
        <v>20</v>
      </c>
      <c r="Q9" s="33">
        <f t="shared" si="0"/>
        <v>4</v>
      </c>
      <c r="R9" s="33">
        <f t="shared" si="0"/>
        <v>17</v>
      </c>
      <c r="S9" s="33">
        <f t="shared" si="0"/>
        <v>5</v>
      </c>
      <c r="T9" s="33">
        <f t="shared" si="0"/>
        <v>0</v>
      </c>
      <c r="U9" s="33">
        <f t="shared" si="0"/>
        <v>0</v>
      </c>
      <c r="V9" s="33">
        <f t="shared" ref="V9:AA9" si="1">SUM(V4:V8)</f>
        <v>17</v>
      </c>
      <c r="W9" s="33">
        <f t="shared" si="1"/>
        <v>1</v>
      </c>
      <c r="X9" s="33">
        <f t="shared" si="1"/>
        <v>12</v>
      </c>
      <c r="Y9" s="33">
        <f t="shared" si="1"/>
        <v>0</v>
      </c>
      <c r="Z9" s="33">
        <f t="shared" si="1"/>
        <v>3</v>
      </c>
      <c r="AA9" s="33">
        <f t="shared" si="1"/>
        <v>0</v>
      </c>
    </row>
    <row r="10" spans="1:31" ht="15" customHeight="1" thickBot="1"/>
    <row r="11" spans="1:31" ht="15.75" thickBot="1">
      <c r="F11" s="482" t="s">
        <v>2</v>
      </c>
      <c r="G11" s="483"/>
      <c r="H11" s="495" t="s">
        <v>459</v>
      </c>
      <c r="I11" s="492"/>
      <c r="J11" s="482" t="s">
        <v>21</v>
      </c>
      <c r="K11" s="497"/>
      <c r="L11" s="482" t="s">
        <v>41</v>
      </c>
      <c r="M11" s="483"/>
      <c r="N11" s="495" t="s">
        <v>458</v>
      </c>
      <c r="O11" s="492"/>
      <c r="P11" s="499" t="s">
        <v>427</v>
      </c>
      <c r="Q11" s="500"/>
      <c r="R11" s="498" t="s">
        <v>428</v>
      </c>
      <c r="S11" s="490"/>
      <c r="T11" s="495" t="s">
        <v>456</v>
      </c>
      <c r="U11" s="492"/>
      <c r="V11" s="482" t="s">
        <v>441</v>
      </c>
      <c r="W11" s="497"/>
      <c r="X11" s="482" t="s">
        <v>442</v>
      </c>
      <c r="Y11" s="483"/>
    </row>
    <row r="12" spans="1:31" thickBot="1">
      <c r="A12" s="266" t="s">
        <v>24</v>
      </c>
      <c r="B12" s="266" t="s">
        <v>25</v>
      </c>
      <c r="C12" s="267" t="s">
        <v>26</v>
      </c>
      <c r="D12" s="266" t="s">
        <v>27</v>
      </c>
      <c r="E12" s="266" t="s">
        <v>28</v>
      </c>
      <c r="F12" s="272" t="s">
        <v>10</v>
      </c>
      <c r="G12" s="273" t="s">
        <v>11</v>
      </c>
      <c r="H12" s="279" t="s">
        <v>10</v>
      </c>
      <c r="I12" s="277" t="s">
        <v>11</v>
      </c>
      <c r="J12" s="272" t="s">
        <v>10</v>
      </c>
      <c r="K12" s="273" t="s">
        <v>11</v>
      </c>
      <c r="L12" s="272" t="s">
        <v>10</v>
      </c>
      <c r="M12" s="273" t="s">
        <v>11</v>
      </c>
      <c r="N12" s="278" t="s">
        <v>10</v>
      </c>
      <c r="O12" s="277" t="s">
        <v>11</v>
      </c>
      <c r="P12" s="270" t="s">
        <v>10</v>
      </c>
      <c r="Q12" s="268" t="s">
        <v>11</v>
      </c>
      <c r="R12" s="271" t="s">
        <v>10</v>
      </c>
      <c r="S12" s="268" t="s">
        <v>11</v>
      </c>
      <c r="T12" s="278" t="s">
        <v>10</v>
      </c>
      <c r="U12" s="277" t="s">
        <v>11</v>
      </c>
      <c r="V12" s="229" t="s">
        <v>10</v>
      </c>
      <c r="W12" s="233" t="s">
        <v>11</v>
      </c>
      <c r="X12" s="229" t="s">
        <v>10</v>
      </c>
      <c r="Y12" s="233" t="s">
        <v>11</v>
      </c>
    </row>
    <row r="13" spans="1:31">
      <c r="A13" s="1">
        <v>1</v>
      </c>
      <c r="B13" s="18" t="s">
        <v>42</v>
      </c>
      <c r="C13" s="18" t="s">
        <v>43</v>
      </c>
      <c r="D13" s="19" t="s">
        <v>31</v>
      </c>
      <c r="E13" s="20"/>
      <c r="F13" s="21">
        <v>8</v>
      </c>
      <c r="G13" s="22">
        <v>0</v>
      </c>
      <c r="H13" s="280">
        <v>0</v>
      </c>
      <c r="I13" s="281">
        <v>0</v>
      </c>
      <c r="J13" s="25">
        <v>7</v>
      </c>
      <c r="K13" s="24">
        <v>0</v>
      </c>
      <c r="L13" s="25">
        <v>6</v>
      </c>
      <c r="M13" s="25">
        <v>0</v>
      </c>
      <c r="N13" s="74">
        <v>0</v>
      </c>
      <c r="O13" s="76">
        <v>0</v>
      </c>
      <c r="P13" s="60">
        <v>7</v>
      </c>
      <c r="Q13" s="90">
        <v>0</v>
      </c>
      <c r="R13" s="74">
        <v>5</v>
      </c>
      <c r="S13" s="76">
        <v>1</v>
      </c>
      <c r="T13" s="75">
        <v>0</v>
      </c>
      <c r="U13" s="76">
        <v>0</v>
      </c>
      <c r="V13" s="456"/>
      <c r="W13" s="457"/>
      <c r="X13" s="456"/>
      <c r="Y13" s="473"/>
    </row>
    <row r="14" spans="1:31">
      <c r="A14" s="26">
        <v>2</v>
      </c>
      <c r="B14" s="27" t="s">
        <v>44</v>
      </c>
      <c r="C14" s="27" t="s">
        <v>45</v>
      </c>
      <c r="D14" s="28" t="s">
        <v>48</v>
      </c>
      <c r="E14" s="29" t="s">
        <v>428</v>
      </c>
      <c r="F14" s="30">
        <v>7</v>
      </c>
      <c r="G14" s="14">
        <v>1</v>
      </c>
      <c r="H14" s="282">
        <v>0</v>
      </c>
      <c r="I14" s="283">
        <v>0</v>
      </c>
      <c r="J14" s="57">
        <v>0</v>
      </c>
      <c r="K14" s="32">
        <v>6</v>
      </c>
      <c r="L14" s="33">
        <v>0</v>
      </c>
      <c r="M14" s="57">
        <v>0</v>
      </c>
      <c r="N14" s="66">
        <v>0</v>
      </c>
      <c r="O14" s="67">
        <v>0</v>
      </c>
      <c r="P14" s="62">
        <v>0</v>
      </c>
      <c r="Q14" s="57">
        <v>0</v>
      </c>
      <c r="R14" s="66">
        <v>0</v>
      </c>
      <c r="S14" s="67">
        <v>0</v>
      </c>
      <c r="T14" s="77">
        <v>0</v>
      </c>
      <c r="U14" s="67">
        <v>0</v>
      </c>
      <c r="V14" s="308"/>
      <c r="W14" s="127"/>
      <c r="X14" s="308"/>
      <c r="Y14" s="309"/>
    </row>
    <row r="15" spans="1:31" ht="15.75" thickBot="1">
      <c r="A15" s="34">
        <v>3</v>
      </c>
      <c r="B15" s="35" t="s">
        <v>46</v>
      </c>
      <c r="C15" s="35" t="s">
        <v>47</v>
      </c>
      <c r="D15" s="36" t="s">
        <v>48</v>
      </c>
      <c r="E15" s="37" t="s">
        <v>2</v>
      </c>
      <c r="F15" s="38">
        <v>0</v>
      </c>
      <c r="G15" s="39">
        <v>8</v>
      </c>
      <c r="H15" s="284">
        <v>0</v>
      </c>
      <c r="I15" s="285">
        <v>0</v>
      </c>
      <c r="J15" s="42">
        <v>0</v>
      </c>
      <c r="K15" s="41">
        <v>0</v>
      </c>
      <c r="L15" s="42">
        <v>0</v>
      </c>
      <c r="M15" s="42">
        <v>0</v>
      </c>
      <c r="N15" s="78">
        <v>0</v>
      </c>
      <c r="O15" s="80">
        <v>0</v>
      </c>
      <c r="P15" s="64">
        <v>0</v>
      </c>
      <c r="Q15" s="91">
        <v>0</v>
      </c>
      <c r="R15" s="78">
        <v>0</v>
      </c>
      <c r="S15" s="80">
        <v>0</v>
      </c>
      <c r="T15" s="79">
        <v>0</v>
      </c>
      <c r="U15" s="80">
        <v>0</v>
      </c>
      <c r="V15" s="310"/>
      <c r="W15" s="331"/>
      <c r="X15" s="310"/>
      <c r="Y15" s="311"/>
    </row>
    <row r="16" spans="1:31">
      <c r="F16" s="33">
        <f t="shared" ref="F16:U16" si="2">SUM(F11:F15)</f>
        <v>15</v>
      </c>
      <c r="G16" s="33">
        <f t="shared" si="2"/>
        <v>9</v>
      </c>
      <c r="H16" s="33">
        <f t="shared" si="2"/>
        <v>0</v>
      </c>
      <c r="I16" s="33">
        <f t="shared" si="2"/>
        <v>0</v>
      </c>
      <c r="J16" s="33">
        <f t="shared" si="2"/>
        <v>7</v>
      </c>
      <c r="K16" s="33">
        <f t="shared" si="2"/>
        <v>6</v>
      </c>
      <c r="L16" s="33">
        <f t="shared" si="2"/>
        <v>6</v>
      </c>
      <c r="M16" s="33">
        <f t="shared" si="2"/>
        <v>0</v>
      </c>
      <c r="N16" s="33">
        <f t="shared" si="2"/>
        <v>0</v>
      </c>
      <c r="O16" s="33">
        <f t="shared" si="2"/>
        <v>0</v>
      </c>
      <c r="P16" s="33">
        <f t="shared" si="2"/>
        <v>7</v>
      </c>
      <c r="Q16" s="33">
        <f t="shared" si="2"/>
        <v>0</v>
      </c>
      <c r="R16" s="33">
        <f t="shared" si="2"/>
        <v>5</v>
      </c>
      <c r="S16" s="33">
        <f t="shared" si="2"/>
        <v>1</v>
      </c>
      <c r="T16" s="33">
        <f t="shared" si="2"/>
        <v>0</v>
      </c>
      <c r="U16" s="33">
        <f t="shared" si="2"/>
        <v>0</v>
      </c>
    </row>
    <row r="17" spans="1:19" ht="15" customHeight="1" thickBot="1"/>
    <row r="18" spans="1:19" ht="15" customHeight="1" thickBot="1">
      <c r="F18" s="482" t="s">
        <v>41</v>
      </c>
      <c r="G18" s="483"/>
      <c r="H18" s="495" t="s">
        <v>458</v>
      </c>
      <c r="I18" s="492"/>
      <c r="J18" s="482" t="s">
        <v>427</v>
      </c>
      <c r="K18" s="497"/>
      <c r="L18" s="482" t="s">
        <v>428</v>
      </c>
      <c r="M18" s="483"/>
      <c r="N18" s="495" t="s">
        <v>456</v>
      </c>
      <c r="O18" s="492"/>
      <c r="P18" s="482" t="s">
        <v>441</v>
      </c>
      <c r="Q18" s="497"/>
      <c r="R18" s="482" t="s">
        <v>442</v>
      </c>
      <c r="S18" s="483"/>
    </row>
    <row r="19" spans="1:19" ht="15" customHeight="1" thickBot="1">
      <c r="A19" s="274" t="s">
        <v>24</v>
      </c>
      <c r="B19" s="274" t="s">
        <v>25</v>
      </c>
      <c r="C19" s="275" t="s">
        <v>26</v>
      </c>
      <c r="D19" s="274" t="s">
        <v>27</v>
      </c>
      <c r="E19" s="274" t="s">
        <v>28</v>
      </c>
      <c r="F19" s="229" t="s">
        <v>10</v>
      </c>
      <c r="G19" s="233" t="s">
        <v>11</v>
      </c>
      <c r="H19" s="278" t="s">
        <v>10</v>
      </c>
      <c r="I19" s="277" t="s">
        <v>11</v>
      </c>
      <c r="J19" s="229" t="s">
        <v>10</v>
      </c>
      <c r="K19" s="233" t="s">
        <v>11</v>
      </c>
      <c r="L19" s="229" t="s">
        <v>10</v>
      </c>
      <c r="M19" s="233" t="s">
        <v>11</v>
      </c>
      <c r="N19" s="278" t="s">
        <v>10</v>
      </c>
      <c r="O19" s="277" t="s">
        <v>11</v>
      </c>
      <c r="P19" s="229" t="s">
        <v>10</v>
      </c>
      <c r="Q19" s="233" t="s">
        <v>11</v>
      </c>
      <c r="R19" s="229" t="s">
        <v>10</v>
      </c>
      <c r="S19" s="233" t="s">
        <v>11</v>
      </c>
    </row>
    <row r="20" spans="1:19" ht="15.75" customHeight="1">
      <c r="A20" s="137">
        <v>1</v>
      </c>
      <c r="B20" s="129" t="s">
        <v>430</v>
      </c>
      <c r="C20" s="129" t="s">
        <v>431</v>
      </c>
      <c r="D20" s="131" t="s">
        <v>31</v>
      </c>
      <c r="E20" s="132"/>
      <c r="F20" s="90">
        <v>8</v>
      </c>
      <c r="G20" s="61">
        <v>0</v>
      </c>
      <c r="H20" s="90">
        <v>2</v>
      </c>
      <c r="I20" s="90">
        <v>0</v>
      </c>
      <c r="J20" s="60">
        <v>7</v>
      </c>
      <c r="K20" s="61">
        <v>1</v>
      </c>
      <c r="L20" s="90">
        <v>7</v>
      </c>
      <c r="M20" s="61">
        <v>0</v>
      </c>
      <c r="N20" s="60">
        <v>0</v>
      </c>
      <c r="O20" s="90">
        <v>0</v>
      </c>
      <c r="P20" s="60"/>
      <c r="Q20" s="90"/>
      <c r="R20" s="60"/>
      <c r="S20" s="61"/>
    </row>
    <row r="21" spans="1:19" ht="15.75" customHeight="1">
      <c r="A21" s="138">
        <v>2</v>
      </c>
      <c r="B21" s="128" t="s">
        <v>432</v>
      </c>
      <c r="C21" s="128" t="s">
        <v>433</v>
      </c>
      <c r="D21" s="133" t="s">
        <v>31</v>
      </c>
      <c r="E21" s="134"/>
      <c r="F21" s="57">
        <v>8</v>
      </c>
      <c r="G21" s="63">
        <v>0</v>
      </c>
      <c r="H21" s="57">
        <v>2</v>
      </c>
      <c r="I21" s="57">
        <v>0</v>
      </c>
      <c r="J21" s="62">
        <v>8</v>
      </c>
      <c r="K21" s="63">
        <v>1</v>
      </c>
      <c r="L21" s="57">
        <v>7</v>
      </c>
      <c r="M21" s="63">
        <v>0</v>
      </c>
      <c r="N21" s="62">
        <v>2</v>
      </c>
      <c r="O21" s="57">
        <v>0</v>
      </c>
      <c r="P21" s="308"/>
      <c r="Q21" s="57"/>
      <c r="R21" s="62"/>
      <c r="S21" s="63"/>
    </row>
    <row r="22" spans="1:19" ht="15.75" customHeight="1">
      <c r="A22" s="138">
        <v>3</v>
      </c>
      <c r="B22" s="128" t="s">
        <v>434</v>
      </c>
      <c r="C22" s="128" t="s">
        <v>435</v>
      </c>
      <c r="D22" s="133" t="s">
        <v>38</v>
      </c>
      <c r="E22" s="29" t="s">
        <v>428</v>
      </c>
      <c r="F22" s="57">
        <v>5</v>
      </c>
      <c r="G22" s="63">
        <v>3</v>
      </c>
      <c r="H22" s="57">
        <v>0</v>
      </c>
      <c r="I22" s="57">
        <v>0</v>
      </c>
      <c r="J22" s="62">
        <v>1</v>
      </c>
      <c r="K22" s="63">
        <v>6</v>
      </c>
      <c r="L22" s="57">
        <v>0</v>
      </c>
      <c r="M22" s="63">
        <v>0</v>
      </c>
      <c r="N22" s="62">
        <v>0</v>
      </c>
      <c r="O22" s="57">
        <v>0</v>
      </c>
      <c r="P22" s="308"/>
      <c r="Q22" s="127"/>
      <c r="R22" s="308"/>
      <c r="S22" s="309"/>
    </row>
    <row r="23" spans="1:19" ht="15.75" customHeight="1">
      <c r="A23" s="138">
        <v>4</v>
      </c>
      <c r="B23" s="128" t="s">
        <v>436</v>
      </c>
      <c r="C23" s="128" t="s">
        <v>437</v>
      </c>
      <c r="D23" s="133" t="s">
        <v>48</v>
      </c>
      <c r="E23" s="29" t="s">
        <v>41</v>
      </c>
      <c r="F23" s="57">
        <v>0</v>
      </c>
      <c r="G23" s="63">
        <v>8</v>
      </c>
      <c r="H23" s="57">
        <v>0</v>
      </c>
      <c r="I23" s="57">
        <v>0</v>
      </c>
      <c r="J23" s="62">
        <v>0</v>
      </c>
      <c r="K23" s="63">
        <v>0</v>
      </c>
      <c r="L23" s="57">
        <v>0</v>
      </c>
      <c r="M23" s="63">
        <v>0</v>
      </c>
      <c r="N23" s="62">
        <v>0</v>
      </c>
      <c r="O23" s="57">
        <v>0</v>
      </c>
      <c r="P23" s="308"/>
      <c r="Q23" s="127"/>
      <c r="R23" s="308"/>
      <c r="S23" s="309"/>
    </row>
    <row r="24" spans="1:19" ht="15.75" customHeight="1">
      <c r="A24" s="138">
        <v>5</v>
      </c>
      <c r="B24" s="128" t="s">
        <v>438</v>
      </c>
      <c r="C24" s="128" t="s">
        <v>439</v>
      </c>
      <c r="D24" s="133" t="s">
        <v>31</v>
      </c>
      <c r="E24" s="134"/>
      <c r="F24" s="57">
        <v>7</v>
      </c>
      <c r="G24" s="63">
        <v>1</v>
      </c>
      <c r="H24" s="57">
        <v>1</v>
      </c>
      <c r="I24" s="57">
        <v>1</v>
      </c>
      <c r="J24" s="62">
        <v>5</v>
      </c>
      <c r="K24" s="63">
        <v>2</v>
      </c>
      <c r="L24" s="57">
        <v>4</v>
      </c>
      <c r="M24" s="63">
        <v>1</v>
      </c>
      <c r="N24" s="62">
        <v>0</v>
      </c>
      <c r="O24" s="57">
        <v>0</v>
      </c>
      <c r="P24" s="308"/>
      <c r="Q24" s="127"/>
      <c r="R24" s="308"/>
      <c r="S24" s="309"/>
    </row>
    <row r="25" spans="1:19" ht="15.75" customHeight="1" thickBot="1">
      <c r="A25" s="140">
        <v>6</v>
      </c>
      <c r="B25" s="130" t="s">
        <v>440</v>
      </c>
      <c r="C25" s="130" t="s">
        <v>243</v>
      </c>
      <c r="D25" s="135" t="s">
        <v>31</v>
      </c>
      <c r="E25" s="136"/>
      <c r="F25" s="91">
        <v>8</v>
      </c>
      <c r="G25" s="65">
        <v>0</v>
      </c>
      <c r="H25" s="91">
        <v>1</v>
      </c>
      <c r="I25" s="91">
        <v>0</v>
      </c>
      <c r="J25" s="64">
        <v>3</v>
      </c>
      <c r="K25" s="65">
        <v>4</v>
      </c>
      <c r="L25" s="91">
        <v>1</v>
      </c>
      <c r="M25" s="65">
        <v>4</v>
      </c>
      <c r="N25" s="64">
        <v>0</v>
      </c>
      <c r="O25" s="91">
        <v>0</v>
      </c>
      <c r="P25" s="310"/>
      <c r="Q25" s="331"/>
      <c r="R25" s="310"/>
      <c r="S25" s="311"/>
    </row>
    <row r="26" spans="1:19" ht="15.75" customHeight="1">
      <c r="A26" s="127"/>
      <c r="B26" s="127"/>
      <c r="C26" s="127"/>
      <c r="D26" s="127"/>
      <c r="E26" s="162"/>
      <c r="F26" s="90">
        <f t="shared" ref="F26:O26" si="3">SUM(F20:F25)</f>
        <v>36</v>
      </c>
      <c r="G26" s="90">
        <f t="shared" si="3"/>
        <v>12</v>
      </c>
      <c r="H26" s="90">
        <f t="shared" si="3"/>
        <v>6</v>
      </c>
      <c r="I26" s="90">
        <f t="shared" si="3"/>
        <v>1</v>
      </c>
      <c r="J26" s="90">
        <f t="shared" si="3"/>
        <v>24</v>
      </c>
      <c r="K26" s="90">
        <f t="shared" si="3"/>
        <v>14</v>
      </c>
      <c r="L26" s="90">
        <f t="shared" si="3"/>
        <v>19</v>
      </c>
      <c r="M26" s="90">
        <f t="shared" si="3"/>
        <v>5</v>
      </c>
      <c r="N26" s="90">
        <f t="shared" si="3"/>
        <v>2</v>
      </c>
      <c r="O26" s="90">
        <f t="shared" si="3"/>
        <v>0</v>
      </c>
    </row>
    <row r="27" spans="1:19" ht="15.75" customHeight="1" thickBot="1"/>
    <row r="28" spans="1:19" ht="15.75" customHeight="1" thickBot="1">
      <c r="F28" s="482" t="s">
        <v>428</v>
      </c>
      <c r="G28" s="483"/>
      <c r="H28" s="495" t="s">
        <v>456</v>
      </c>
      <c r="I28" s="492"/>
      <c r="J28" s="482" t="s">
        <v>441</v>
      </c>
      <c r="K28" s="497"/>
      <c r="L28" s="482" t="s">
        <v>442</v>
      </c>
      <c r="M28" s="483"/>
    </row>
    <row r="29" spans="1:19" ht="15.75" customHeight="1" thickBot="1">
      <c r="A29" s="274" t="s">
        <v>24</v>
      </c>
      <c r="B29" s="274" t="s">
        <v>25</v>
      </c>
      <c r="C29" s="275" t="s">
        <v>26</v>
      </c>
      <c r="D29" s="274" t="s">
        <v>27</v>
      </c>
      <c r="E29" s="274" t="s">
        <v>28</v>
      </c>
      <c r="F29" s="229" t="s">
        <v>10</v>
      </c>
      <c r="G29" s="233" t="s">
        <v>11</v>
      </c>
      <c r="H29" s="278" t="s">
        <v>10</v>
      </c>
      <c r="I29" s="277" t="s">
        <v>11</v>
      </c>
      <c r="J29" s="229" t="s">
        <v>10</v>
      </c>
      <c r="K29" s="233" t="s">
        <v>11</v>
      </c>
      <c r="L29" s="229" t="s">
        <v>10</v>
      </c>
      <c r="M29" s="233" t="s">
        <v>11</v>
      </c>
    </row>
    <row r="30" spans="1:19" ht="15.75" customHeight="1">
      <c r="A30" s="458">
        <v>1</v>
      </c>
      <c r="B30" s="129" t="s">
        <v>707</v>
      </c>
      <c r="C30" s="129" t="s">
        <v>708</v>
      </c>
      <c r="D30" s="131" t="s">
        <v>31</v>
      </c>
      <c r="E30" s="460"/>
      <c r="F30" s="445">
        <v>7</v>
      </c>
      <c r="G30" s="132">
        <v>1</v>
      </c>
      <c r="H30" s="387">
        <v>0</v>
      </c>
      <c r="I30" s="460">
        <v>0</v>
      </c>
      <c r="J30" s="445"/>
      <c r="K30" s="132"/>
      <c r="L30" s="387"/>
      <c r="M30" s="132"/>
    </row>
    <row r="31" spans="1:19" ht="15.75" customHeight="1" thickBot="1">
      <c r="A31" s="459">
        <v>2</v>
      </c>
      <c r="B31" s="130" t="s">
        <v>710</v>
      </c>
      <c r="C31" s="130" t="s">
        <v>709</v>
      </c>
      <c r="D31" s="135" t="s">
        <v>31</v>
      </c>
      <c r="E31" s="461"/>
      <c r="F31" s="449">
        <v>6</v>
      </c>
      <c r="G31" s="136">
        <v>2</v>
      </c>
      <c r="H31" s="389">
        <v>0</v>
      </c>
      <c r="I31" s="461">
        <v>0</v>
      </c>
      <c r="J31" s="449"/>
      <c r="K31" s="136"/>
      <c r="L31" s="389"/>
      <c r="M31" s="136"/>
    </row>
    <row r="32" spans="1:19" ht="15.75" customHeight="1">
      <c r="A32" s="162"/>
      <c r="B32" s="162"/>
      <c r="C32" s="162"/>
      <c r="D32" s="162"/>
      <c r="E32" s="162"/>
      <c r="F32" s="57">
        <f>SUM(F30:F31)</f>
        <v>13</v>
      </c>
      <c r="G32" s="57">
        <f t="shared" ref="G32:I32" si="4">SUM(G30:G31)</f>
        <v>3</v>
      </c>
      <c r="H32" s="57">
        <f t="shared" si="4"/>
        <v>0</v>
      </c>
      <c r="I32" s="57">
        <f t="shared" si="4"/>
        <v>0</v>
      </c>
      <c r="J32" s="57"/>
      <c r="K32" s="57"/>
      <c r="L32" s="57"/>
      <c r="M32" s="57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34">
    <mergeCell ref="P18:Q18"/>
    <mergeCell ref="R18:S18"/>
    <mergeCell ref="AB2:AC2"/>
    <mergeCell ref="AD2:AE2"/>
    <mergeCell ref="V11:W11"/>
    <mergeCell ref="X11:Y11"/>
    <mergeCell ref="Z2:AA2"/>
    <mergeCell ref="T2:U2"/>
    <mergeCell ref="X2:Y2"/>
    <mergeCell ref="R11:S11"/>
    <mergeCell ref="T11:U11"/>
    <mergeCell ref="V2:W2"/>
    <mergeCell ref="P2:Q2"/>
    <mergeCell ref="R2:S2"/>
    <mergeCell ref="P11:Q11"/>
    <mergeCell ref="H18:I18"/>
    <mergeCell ref="N18:O18"/>
    <mergeCell ref="J28:K28"/>
    <mergeCell ref="F28:G28"/>
    <mergeCell ref="H28:I28"/>
    <mergeCell ref="L28:M28"/>
    <mergeCell ref="F18:G18"/>
    <mergeCell ref="J18:K18"/>
    <mergeCell ref="L18:M18"/>
    <mergeCell ref="N11:O11"/>
    <mergeCell ref="L2:M2"/>
    <mergeCell ref="N2:O2"/>
    <mergeCell ref="H2:I2"/>
    <mergeCell ref="F2:G2"/>
    <mergeCell ref="J2:K2"/>
    <mergeCell ref="F11:G11"/>
    <mergeCell ref="J11:K11"/>
    <mergeCell ref="L11:M11"/>
    <mergeCell ref="H11:I11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L33"/>
  <sheetViews>
    <sheetView workbookViewId="0">
      <selection activeCell="B3" sqref="B3:D32"/>
    </sheetView>
  </sheetViews>
  <sheetFormatPr baseColWidth="10" defaultRowHeight="14.25"/>
  <cols>
    <col min="1" max="1" width="3.125" bestFit="1" customWidth="1"/>
    <col min="3" max="3" width="32.375" bestFit="1" customWidth="1"/>
    <col min="6" max="12" width="6.25" customWidth="1"/>
  </cols>
  <sheetData>
    <row r="1" spans="1:12" ht="15.75" thickBot="1">
      <c r="F1" s="482" t="s">
        <v>427</v>
      </c>
      <c r="G1" s="501"/>
      <c r="H1" s="483"/>
      <c r="I1" s="482" t="s">
        <v>428</v>
      </c>
      <c r="J1" s="483"/>
      <c r="K1" s="481" t="s">
        <v>458</v>
      </c>
      <c r="L1" s="502"/>
    </row>
    <row r="2" spans="1:12" ht="15" thickBot="1">
      <c r="A2" s="270" t="s">
        <v>24</v>
      </c>
      <c r="B2" s="345" t="s">
        <v>25</v>
      </c>
      <c r="C2" s="271" t="s">
        <v>26</v>
      </c>
      <c r="D2" s="345" t="s">
        <v>27</v>
      </c>
      <c r="E2" s="345" t="s">
        <v>28</v>
      </c>
      <c r="F2" s="229" t="s">
        <v>10</v>
      </c>
      <c r="G2" s="233" t="s">
        <v>11</v>
      </c>
      <c r="H2" s="229" t="s">
        <v>49</v>
      </c>
      <c r="I2" s="229" t="s">
        <v>10</v>
      </c>
      <c r="J2" s="233" t="s">
        <v>11</v>
      </c>
      <c r="K2" s="261" t="s">
        <v>10</v>
      </c>
      <c r="L2" s="223" t="s">
        <v>11</v>
      </c>
    </row>
    <row r="3" spans="1:12" ht="15">
      <c r="A3" s="346">
        <v>1</v>
      </c>
      <c r="B3" s="325" t="s">
        <v>474</v>
      </c>
      <c r="C3" s="325" t="s">
        <v>475</v>
      </c>
      <c r="D3" s="399" t="s">
        <v>31</v>
      </c>
      <c r="E3" s="372"/>
      <c r="F3" s="382">
        <v>8</v>
      </c>
      <c r="G3" s="371">
        <v>0</v>
      </c>
      <c r="H3" s="376">
        <v>0</v>
      </c>
      <c r="I3" s="382">
        <v>8</v>
      </c>
      <c r="J3" s="372">
        <v>0</v>
      </c>
      <c r="K3" s="379">
        <v>2</v>
      </c>
      <c r="L3" s="372">
        <v>0</v>
      </c>
    </row>
    <row r="4" spans="1:12" ht="15">
      <c r="A4" s="347">
        <v>2</v>
      </c>
      <c r="B4" s="326" t="s">
        <v>512</v>
      </c>
      <c r="C4" s="326" t="s">
        <v>513</v>
      </c>
      <c r="D4" s="400" t="s">
        <v>31</v>
      </c>
      <c r="E4" s="373"/>
      <c r="F4" s="383">
        <v>8</v>
      </c>
      <c r="G4" s="370">
        <v>0</v>
      </c>
      <c r="H4" s="377">
        <v>0</v>
      </c>
      <c r="I4" s="383">
        <v>8</v>
      </c>
      <c r="J4" s="373">
        <v>0</v>
      </c>
      <c r="K4" s="380">
        <v>1</v>
      </c>
      <c r="L4" s="373">
        <v>0</v>
      </c>
    </row>
    <row r="5" spans="1:12" ht="15">
      <c r="A5" s="347">
        <v>3</v>
      </c>
      <c r="B5" s="326" t="s">
        <v>514</v>
      </c>
      <c r="C5" s="326" t="s">
        <v>515</v>
      </c>
      <c r="D5" s="435" t="s">
        <v>38</v>
      </c>
      <c r="E5" s="436" t="s">
        <v>706</v>
      </c>
      <c r="F5" s="383">
        <v>6</v>
      </c>
      <c r="G5" s="370">
        <v>1</v>
      </c>
      <c r="H5" s="377">
        <v>1</v>
      </c>
      <c r="I5" s="383">
        <v>0</v>
      </c>
      <c r="J5" s="373">
        <v>0</v>
      </c>
      <c r="K5" s="380">
        <v>0</v>
      </c>
      <c r="L5" s="373">
        <v>0</v>
      </c>
    </row>
    <row r="6" spans="1:12" ht="15">
      <c r="A6" s="347">
        <v>4</v>
      </c>
      <c r="B6" s="326" t="s">
        <v>468</v>
      </c>
      <c r="C6" s="326" t="s">
        <v>469</v>
      </c>
      <c r="D6" s="400" t="s">
        <v>31</v>
      </c>
      <c r="E6" s="373"/>
      <c r="F6" s="383">
        <v>8</v>
      </c>
      <c r="G6" s="370">
        <v>0</v>
      </c>
      <c r="H6" s="377">
        <v>0</v>
      </c>
      <c r="I6" s="383">
        <v>8</v>
      </c>
      <c r="J6" s="373">
        <v>0</v>
      </c>
      <c r="K6" s="380">
        <v>1</v>
      </c>
      <c r="L6" s="373">
        <v>0</v>
      </c>
    </row>
    <row r="7" spans="1:12" ht="15">
      <c r="A7" s="347">
        <v>5</v>
      </c>
      <c r="B7" s="326" t="s">
        <v>510</v>
      </c>
      <c r="C7" s="326" t="s">
        <v>511</v>
      </c>
      <c r="D7" s="400" t="s">
        <v>31</v>
      </c>
      <c r="E7" s="373"/>
      <c r="F7" s="383">
        <v>8</v>
      </c>
      <c r="G7" s="370">
        <v>0</v>
      </c>
      <c r="H7" s="377">
        <v>0</v>
      </c>
      <c r="I7" s="383">
        <v>8</v>
      </c>
      <c r="J7" s="373">
        <v>0</v>
      </c>
      <c r="K7" s="380">
        <v>1</v>
      </c>
      <c r="L7" s="373">
        <v>1</v>
      </c>
    </row>
    <row r="8" spans="1:12" ht="15">
      <c r="A8" s="347">
        <v>6</v>
      </c>
      <c r="B8" s="326" t="s">
        <v>476</v>
      </c>
      <c r="C8" s="326" t="s">
        <v>477</v>
      </c>
      <c r="D8" s="400" t="s">
        <v>31</v>
      </c>
      <c r="E8" s="373"/>
      <c r="F8" s="383">
        <v>8</v>
      </c>
      <c r="G8" s="370">
        <v>0</v>
      </c>
      <c r="H8" s="377">
        <v>0</v>
      </c>
      <c r="I8" s="383">
        <v>7</v>
      </c>
      <c r="J8" s="373">
        <v>1</v>
      </c>
      <c r="K8" s="380">
        <v>2</v>
      </c>
      <c r="L8" s="373">
        <v>0</v>
      </c>
    </row>
    <row r="9" spans="1:12" ht="15">
      <c r="A9" s="347">
        <v>7</v>
      </c>
      <c r="B9" s="326" t="s">
        <v>516</v>
      </c>
      <c r="C9" s="326" t="s">
        <v>517</v>
      </c>
      <c r="D9" s="400" t="s">
        <v>31</v>
      </c>
      <c r="E9" s="373"/>
      <c r="F9" s="383">
        <v>8</v>
      </c>
      <c r="G9" s="370">
        <v>0</v>
      </c>
      <c r="H9" s="377">
        <v>0</v>
      </c>
      <c r="I9" s="383">
        <v>8</v>
      </c>
      <c r="J9" s="373">
        <v>0</v>
      </c>
      <c r="K9" s="380">
        <v>1</v>
      </c>
      <c r="L9" s="373">
        <v>0</v>
      </c>
    </row>
    <row r="10" spans="1:12" ht="15">
      <c r="A10" s="347">
        <v>8</v>
      </c>
      <c r="B10" s="326" t="s">
        <v>470</v>
      </c>
      <c r="C10" s="326" t="s">
        <v>471</v>
      </c>
      <c r="D10" s="400" t="s">
        <v>31</v>
      </c>
      <c r="E10" s="373"/>
      <c r="F10" s="383">
        <v>8</v>
      </c>
      <c r="G10" s="370">
        <v>0</v>
      </c>
      <c r="H10" s="377">
        <v>0</v>
      </c>
      <c r="I10" s="383">
        <v>8</v>
      </c>
      <c r="J10" s="373">
        <v>0</v>
      </c>
      <c r="K10" s="380">
        <v>1</v>
      </c>
      <c r="L10" s="373">
        <v>0</v>
      </c>
    </row>
    <row r="11" spans="1:12" ht="15">
      <c r="A11" s="347">
        <v>9</v>
      </c>
      <c r="B11" s="326" t="s">
        <v>496</v>
      </c>
      <c r="C11" s="326" t="s">
        <v>497</v>
      </c>
      <c r="D11" s="400" t="s">
        <v>31</v>
      </c>
      <c r="E11" s="373"/>
      <c r="F11" s="383">
        <v>8</v>
      </c>
      <c r="G11" s="370">
        <v>0</v>
      </c>
      <c r="H11" s="377">
        <v>0</v>
      </c>
      <c r="I11" s="383">
        <v>8</v>
      </c>
      <c r="J11" s="373">
        <v>0</v>
      </c>
      <c r="K11" s="380">
        <v>0</v>
      </c>
      <c r="L11" s="373">
        <v>0</v>
      </c>
    </row>
    <row r="12" spans="1:12" ht="15">
      <c r="A12" s="347">
        <v>10</v>
      </c>
      <c r="B12" s="326" t="s">
        <v>506</v>
      </c>
      <c r="C12" s="326" t="s">
        <v>507</v>
      </c>
      <c r="D12" s="400" t="s">
        <v>31</v>
      </c>
      <c r="E12" s="373"/>
      <c r="F12" s="383">
        <v>8</v>
      </c>
      <c r="G12" s="370">
        <v>0</v>
      </c>
      <c r="H12" s="377">
        <v>0</v>
      </c>
      <c r="I12" s="383">
        <v>8</v>
      </c>
      <c r="J12" s="373">
        <v>0</v>
      </c>
      <c r="K12" s="380">
        <v>1</v>
      </c>
      <c r="L12" s="373">
        <v>0</v>
      </c>
    </row>
    <row r="13" spans="1:12" ht="15">
      <c r="A13" s="347">
        <v>11</v>
      </c>
      <c r="B13" s="326" t="s">
        <v>492</v>
      </c>
      <c r="C13" s="326" t="s">
        <v>493</v>
      </c>
      <c r="D13" s="400" t="s">
        <v>31</v>
      </c>
      <c r="E13" s="373"/>
      <c r="F13" s="383">
        <v>8</v>
      </c>
      <c r="G13" s="370">
        <v>0</v>
      </c>
      <c r="H13" s="377">
        <v>0</v>
      </c>
      <c r="I13" s="383">
        <v>8</v>
      </c>
      <c r="J13" s="373">
        <v>0</v>
      </c>
      <c r="K13" s="380">
        <v>1</v>
      </c>
      <c r="L13" s="373">
        <v>0</v>
      </c>
    </row>
    <row r="14" spans="1:12" ht="15">
      <c r="A14" s="347">
        <v>12</v>
      </c>
      <c r="B14" s="326" t="s">
        <v>490</v>
      </c>
      <c r="C14" s="326" t="s">
        <v>491</v>
      </c>
      <c r="D14" s="400" t="s">
        <v>31</v>
      </c>
      <c r="E14" s="373"/>
      <c r="F14" s="383">
        <v>7</v>
      </c>
      <c r="G14" s="370">
        <v>1</v>
      </c>
      <c r="H14" s="377">
        <v>0</v>
      </c>
      <c r="I14" s="383">
        <v>7</v>
      </c>
      <c r="J14" s="373">
        <v>1</v>
      </c>
      <c r="K14" s="380">
        <v>2</v>
      </c>
      <c r="L14" s="373">
        <v>0</v>
      </c>
    </row>
    <row r="15" spans="1:12" ht="15">
      <c r="A15" s="347">
        <v>13</v>
      </c>
      <c r="B15" s="326" t="s">
        <v>484</v>
      </c>
      <c r="C15" s="326" t="s">
        <v>485</v>
      </c>
      <c r="D15" s="400" t="s">
        <v>31</v>
      </c>
      <c r="E15" s="373"/>
      <c r="F15" s="383">
        <v>8</v>
      </c>
      <c r="G15" s="370">
        <v>0</v>
      </c>
      <c r="H15" s="377">
        <v>0</v>
      </c>
      <c r="I15" s="383">
        <v>8</v>
      </c>
      <c r="J15" s="373">
        <v>0</v>
      </c>
      <c r="K15" s="380">
        <v>1</v>
      </c>
      <c r="L15" s="373">
        <v>0</v>
      </c>
    </row>
    <row r="16" spans="1:12" ht="15">
      <c r="A16" s="347">
        <v>14</v>
      </c>
      <c r="B16" s="326" t="s">
        <v>518</v>
      </c>
      <c r="C16" s="326" t="s">
        <v>519</v>
      </c>
      <c r="D16" s="400" t="s">
        <v>31</v>
      </c>
      <c r="E16" s="373"/>
      <c r="F16" s="383">
        <v>8</v>
      </c>
      <c r="G16" s="370">
        <v>0</v>
      </c>
      <c r="H16" s="377">
        <v>0</v>
      </c>
      <c r="I16" s="383">
        <v>8</v>
      </c>
      <c r="J16" s="373">
        <v>0</v>
      </c>
      <c r="K16" s="380">
        <v>1</v>
      </c>
      <c r="L16" s="373">
        <v>0</v>
      </c>
    </row>
    <row r="17" spans="1:12" ht="15">
      <c r="A17" s="347">
        <v>15</v>
      </c>
      <c r="B17" s="326" t="s">
        <v>482</v>
      </c>
      <c r="C17" s="326" t="s">
        <v>483</v>
      </c>
      <c r="D17" s="400" t="s">
        <v>31</v>
      </c>
      <c r="E17" s="373"/>
      <c r="F17" s="383">
        <v>8</v>
      </c>
      <c r="G17" s="370">
        <v>0</v>
      </c>
      <c r="H17" s="377">
        <v>0</v>
      </c>
      <c r="I17" s="383">
        <v>8</v>
      </c>
      <c r="J17" s="373">
        <v>0</v>
      </c>
      <c r="K17" s="380">
        <v>2</v>
      </c>
      <c r="L17" s="373">
        <v>0</v>
      </c>
    </row>
    <row r="18" spans="1:12" ht="15">
      <c r="A18" s="347">
        <v>16</v>
      </c>
      <c r="B18" s="326" t="s">
        <v>494</v>
      </c>
      <c r="C18" s="326" t="s">
        <v>495</v>
      </c>
      <c r="D18" s="400" t="s">
        <v>31</v>
      </c>
      <c r="E18" s="373"/>
      <c r="F18" s="383">
        <v>8</v>
      </c>
      <c r="G18" s="370">
        <v>0</v>
      </c>
      <c r="H18" s="377">
        <v>0</v>
      </c>
      <c r="I18" s="383">
        <v>8</v>
      </c>
      <c r="J18" s="373">
        <v>0</v>
      </c>
      <c r="K18" s="380">
        <v>1</v>
      </c>
      <c r="L18" s="373">
        <v>0</v>
      </c>
    </row>
    <row r="19" spans="1:12" ht="15">
      <c r="A19" s="347">
        <v>17</v>
      </c>
      <c r="B19" s="326" t="s">
        <v>500</v>
      </c>
      <c r="C19" s="326" t="s">
        <v>501</v>
      </c>
      <c r="D19" s="400" t="s">
        <v>31</v>
      </c>
      <c r="E19" s="373"/>
      <c r="F19" s="383">
        <v>8</v>
      </c>
      <c r="G19" s="370">
        <v>0</v>
      </c>
      <c r="H19" s="377">
        <v>0</v>
      </c>
      <c r="I19" s="383">
        <v>8</v>
      </c>
      <c r="J19" s="373">
        <v>0</v>
      </c>
      <c r="K19" s="380">
        <v>2</v>
      </c>
      <c r="L19" s="373">
        <v>0</v>
      </c>
    </row>
    <row r="20" spans="1:12" ht="15">
      <c r="A20" s="347">
        <v>18</v>
      </c>
      <c r="B20" s="326" t="s">
        <v>478</v>
      </c>
      <c r="C20" s="326" t="s">
        <v>479</v>
      </c>
      <c r="D20" s="435" t="s">
        <v>48</v>
      </c>
      <c r="E20" s="436" t="s">
        <v>467</v>
      </c>
      <c r="F20" s="383">
        <v>5</v>
      </c>
      <c r="G20" s="370">
        <v>1</v>
      </c>
      <c r="H20" s="377">
        <v>2</v>
      </c>
      <c r="I20" s="383">
        <v>0</v>
      </c>
      <c r="J20" s="373">
        <v>0</v>
      </c>
      <c r="K20" s="380">
        <v>0</v>
      </c>
      <c r="L20" s="373">
        <v>0</v>
      </c>
    </row>
    <row r="21" spans="1:12" ht="15">
      <c r="A21" s="347">
        <v>19</v>
      </c>
      <c r="B21" s="434" t="s">
        <v>502</v>
      </c>
      <c r="C21" s="326" t="s">
        <v>503</v>
      </c>
      <c r="D21" s="400" t="s">
        <v>31</v>
      </c>
      <c r="E21" s="373"/>
      <c r="F21" s="383">
        <v>8</v>
      </c>
      <c r="G21" s="370">
        <v>0</v>
      </c>
      <c r="H21" s="377">
        <v>0</v>
      </c>
      <c r="I21" s="383">
        <v>1</v>
      </c>
      <c r="J21" s="373">
        <v>7</v>
      </c>
      <c r="K21" s="380">
        <v>0</v>
      </c>
      <c r="L21" s="373">
        <v>0</v>
      </c>
    </row>
    <row r="22" spans="1:12" ht="15">
      <c r="A22" s="347">
        <v>20</v>
      </c>
      <c r="B22" s="326" t="s">
        <v>508</v>
      </c>
      <c r="C22" s="326" t="s">
        <v>509</v>
      </c>
      <c r="D22" s="400" t="s">
        <v>31</v>
      </c>
      <c r="E22" s="373"/>
      <c r="F22" s="383">
        <v>8</v>
      </c>
      <c r="G22" s="370">
        <v>0</v>
      </c>
      <c r="H22" s="377">
        <v>0</v>
      </c>
      <c r="I22" s="383">
        <v>6</v>
      </c>
      <c r="J22" s="373">
        <v>2</v>
      </c>
      <c r="K22" s="380">
        <v>0</v>
      </c>
      <c r="L22" s="373">
        <v>0</v>
      </c>
    </row>
    <row r="23" spans="1:12" ht="15">
      <c r="A23" s="347">
        <v>21</v>
      </c>
      <c r="B23" s="326" t="s">
        <v>488</v>
      </c>
      <c r="C23" s="326" t="s">
        <v>489</v>
      </c>
      <c r="D23" s="400" t="s">
        <v>31</v>
      </c>
      <c r="E23" s="373"/>
      <c r="F23" s="383">
        <v>7</v>
      </c>
      <c r="G23" s="370">
        <v>1</v>
      </c>
      <c r="H23" s="377">
        <v>0</v>
      </c>
      <c r="I23" s="383">
        <v>7</v>
      </c>
      <c r="J23" s="373">
        <v>1</v>
      </c>
      <c r="K23" s="380">
        <v>1</v>
      </c>
      <c r="L23" s="373">
        <v>0</v>
      </c>
    </row>
    <row r="24" spans="1:12" ht="15">
      <c r="A24" s="347">
        <v>22</v>
      </c>
      <c r="B24" s="326" t="s">
        <v>480</v>
      </c>
      <c r="C24" s="326" t="s">
        <v>481</v>
      </c>
      <c r="D24" s="400" t="s">
        <v>31</v>
      </c>
      <c r="E24" s="373"/>
      <c r="F24" s="383">
        <v>8</v>
      </c>
      <c r="G24" s="370">
        <v>0</v>
      </c>
      <c r="H24" s="377">
        <v>0</v>
      </c>
      <c r="I24" s="383">
        <v>8</v>
      </c>
      <c r="J24" s="373">
        <v>0</v>
      </c>
      <c r="K24" s="380">
        <v>1</v>
      </c>
      <c r="L24" s="373">
        <v>0</v>
      </c>
    </row>
    <row r="25" spans="1:12" ht="15">
      <c r="A25" s="347">
        <v>23</v>
      </c>
      <c r="B25" s="326" t="s">
        <v>504</v>
      </c>
      <c r="C25" s="326" t="s">
        <v>505</v>
      </c>
      <c r="D25" s="400" t="s">
        <v>31</v>
      </c>
      <c r="E25" s="373"/>
      <c r="F25" s="383">
        <v>8</v>
      </c>
      <c r="G25" s="370">
        <v>0</v>
      </c>
      <c r="H25" s="377">
        <v>0</v>
      </c>
      <c r="I25" s="383">
        <v>7</v>
      </c>
      <c r="J25" s="373">
        <v>1</v>
      </c>
      <c r="K25" s="380">
        <v>2</v>
      </c>
      <c r="L25" s="373">
        <v>0</v>
      </c>
    </row>
    <row r="26" spans="1:12" ht="15">
      <c r="A26" s="347">
        <v>24</v>
      </c>
      <c r="B26" s="326" t="s">
        <v>526</v>
      </c>
      <c r="C26" s="326" t="s">
        <v>527</v>
      </c>
      <c r="D26" s="435" t="s">
        <v>31</v>
      </c>
      <c r="E26" s="373"/>
      <c r="F26" s="383">
        <v>8</v>
      </c>
      <c r="G26" s="370">
        <v>0</v>
      </c>
      <c r="H26" s="377">
        <v>0</v>
      </c>
      <c r="I26" s="383">
        <v>8</v>
      </c>
      <c r="J26" s="373">
        <v>0</v>
      </c>
      <c r="K26" s="380">
        <v>1</v>
      </c>
      <c r="L26" s="373">
        <v>0</v>
      </c>
    </row>
    <row r="27" spans="1:12" ht="15">
      <c r="A27" s="347">
        <v>25</v>
      </c>
      <c r="B27" s="326" t="s">
        <v>498</v>
      </c>
      <c r="C27" s="326" t="s">
        <v>499</v>
      </c>
      <c r="D27" s="400" t="s">
        <v>31</v>
      </c>
      <c r="E27" s="373"/>
      <c r="F27" s="383">
        <v>8</v>
      </c>
      <c r="G27" s="370">
        <v>0</v>
      </c>
      <c r="H27" s="377">
        <v>0</v>
      </c>
      <c r="I27" s="383">
        <v>8</v>
      </c>
      <c r="J27" s="373">
        <v>0</v>
      </c>
      <c r="K27" s="380">
        <v>2</v>
      </c>
      <c r="L27" s="373">
        <v>0</v>
      </c>
    </row>
    <row r="28" spans="1:12" ht="15">
      <c r="A28" s="347">
        <v>26</v>
      </c>
      <c r="B28" s="326" t="s">
        <v>486</v>
      </c>
      <c r="C28" s="326" t="s">
        <v>487</v>
      </c>
      <c r="D28" s="400" t="s">
        <v>31</v>
      </c>
      <c r="E28" s="373"/>
      <c r="F28" s="383">
        <v>8</v>
      </c>
      <c r="G28" s="370">
        <v>0</v>
      </c>
      <c r="H28" s="377">
        <v>0</v>
      </c>
      <c r="I28" s="383">
        <v>8</v>
      </c>
      <c r="J28" s="373">
        <v>0</v>
      </c>
      <c r="K28" s="380">
        <v>2</v>
      </c>
      <c r="L28" s="373">
        <v>0</v>
      </c>
    </row>
    <row r="29" spans="1:12" ht="15">
      <c r="A29" s="347">
        <v>27</v>
      </c>
      <c r="B29" s="326" t="s">
        <v>472</v>
      </c>
      <c r="C29" s="326" t="s">
        <v>473</v>
      </c>
      <c r="D29" s="400" t="s">
        <v>31</v>
      </c>
      <c r="E29" s="373"/>
      <c r="F29" s="383">
        <v>8</v>
      </c>
      <c r="G29" s="370">
        <v>0</v>
      </c>
      <c r="H29" s="377">
        <v>0</v>
      </c>
      <c r="I29" s="383">
        <v>8</v>
      </c>
      <c r="J29" s="373">
        <v>0</v>
      </c>
      <c r="K29" s="380">
        <v>2</v>
      </c>
      <c r="L29" s="373">
        <v>0</v>
      </c>
    </row>
    <row r="30" spans="1:12" ht="15">
      <c r="A30" s="347">
        <v>28</v>
      </c>
      <c r="B30" s="326" t="s">
        <v>520</v>
      </c>
      <c r="C30" s="326" t="s">
        <v>521</v>
      </c>
      <c r="D30" s="400" t="s">
        <v>31</v>
      </c>
      <c r="E30" s="373"/>
      <c r="F30" s="383">
        <v>7</v>
      </c>
      <c r="G30" s="370">
        <v>1</v>
      </c>
      <c r="H30" s="377">
        <v>0</v>
      </c>
      <c r="I30" s="383">
        <v>3</v>
      </c>
      <c r="J30" s="373">
        <v>5</v>
      </c>
      <c r="K30" s="380">
        <v>1</v>
      </c>
      <c r="L30" s="373">
        <v>1</v>
      </c>
    </row>
    <row r="31" spans="1:12" ht="15">
      <c r="A31" s="347">
        <v>29</v>
      </c>
      <c r="B31" s="326" t="s">
        <v>522</v>
      </c>
      <c r="C31" s="326" t="s">
        <v>523</v>
      </c>
      <c r="D31" s="400" t="s">
        <v>31</v>
      </c>
      <c r="E31" s="373"/>
      <c r="F31" s="383">
        <v>8</v>
      </c>
      <c r="G31" s="370">
        <v>0</v>
      </c>
      <c r="H31" s="377">
        <v>0</v>
      </c>
      <c r="I31" s="383">
        <v>8</v>
      </c>
      <c r="J31" s="373">
        <v>0</v>
      </c>
      <c r="K31" s="380">
        <v>1</v>
      </c>
      <c r="L31" s="373">
        <v>0</v>
      </c>
    </row>
    <row r="32" spans="1:12" ht="15.75" thickBot="1">
      <c r="A32" s="348">
        <v>30</v>
      </c>
      <c r="B32" s="349" t="s">
        <v>524</v>
      </c>
      <c r="C32" s="349" t="s">
        <v>525</v>
      </c>
      <c r="D32" s="437" t="s">
        <v>48</v>
      </c>
      <c r="E32" s="438" t="s">
        <v>467</v>
      </c>
      <c r="F32" s="384">
        <v>0</v>
      </c>
      <c r="G32" s="374">
        <v>5</v>
      </c>
      <c r="H32" s="378">
        <v>3</v>
      </c>
      <c r="I32" s="384">
        <v>0</v>
      </c>
      <c r="J32" s="375">
        <v>0</v>
      </c>
      <c r="K32" s="381">
        <v>0</v>
      </c>
      <c r="L32" s="375">
        <v>0</v>
      </c>
    </row>
    <row r="33" spans="6:12" ht="15">
      <c r="F33" s="161">
        <f>SUM(F3:F32)</f>
        <v>224</v>
      </c>
      <c r="G33" s="161">
        <f t="shared" ref="G33:L33" si="0">SUM(G3:G32)</f>
        <v>10</v>
      </c>
      <c r="H33" s="161">
        <f t="shared" si="0"/>
        <v>6</v>
      </c>
      <c r="I33" s="161">
        <f t="shared" si="0"/>
        <v>198</v>
      </c>
      <c r="J33" s="161">
        <f t="shared" si="0"/>
        <v>18</v>
      </c>
      <c r="K33" s="161">
        <f t="shared" si="0"/>
        <v>33</v>
      </c>
      <c r="L33" s="161">
        <f t="shared" si="0"/>
        <v>2</v>
      </c>
    </row>
  </sheetData>
  <autoFilter ref="A2:L33"/>
  <sortState ref="B3:C32">
    <sortCondition ref="C3:C32"/>
  </sortState>
  <mergeCells count="3">
    <mergeCell ref="F1:H1"/>
    <mergeCell ref="I1:J1"/>
    <mergeCell ref="K1:L1"/>
  </mergeCells>
  <pageMargins left="0.7" right="0.7" top="0.75" bottom="0.75" header="0.3" footer="0.3"/>
  <ignoredErrors>
    <ignoredError sqref="E5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L36"/>
  <sheetViews>
    <sheetView workbookViewId="0">
      <selection activeCell="B3" sqref="B3:D35"/>
    </sheetView>
  </sheetViews>
  <sheetFormatPr baseColWidth="10" defaultRowHeight="14.25"/>
  <cols>
    <col min="1" max="1" width="3.125" bestFit="1" customWidth="1"/>
    <col min="3" max="3" width="31.875" bestFit="1" customWidth="1"/>
    <col min="6" max="12" width="6.25" customWidth="1"/>
  </cols>
  <sheetData>
    <row r="1" spans="1:12" ht="15.75" thickBot="1">
      <c r="F1" s="482" t="s">
        <v>427</v>
      </c>
      <c r="G1" s="501"/>
      <c r="H1" s="483"/>
      <c r="I1" s="482" t="s">
        <v>428</v>
      </c>
      <c r="J1" s="483"/>
      <c r="K1" s="481" t="s">
        <v>456</v>
      </c>
      <c r="L1" s="502"/>
    </row>
    <row r="2" spans="1:12" ht="15" thickBot="1">
      <c r="A2" s="270" t="s">
        <v>24</v>
      </c>
      <c r="B2" s="345" t="s">
        <v>25</v>
      </c>
      <c r="C2" s="271" t="s">
        <v>26</v>
      </c>
      <c r="D2" s="345" t="s">
        <v>27</v>
      </c>
      <c r="E2" s="345" t="s">
        <v>28</v>
      </c>
      <c r="F2" s="229" t="s">
        <v>10</v>
      </c>
      <c r="G2" s="233" t="s">
        <v>11</v>
      </c>
      <c r="H2" s="229" t="s">
        <v>49</v>
      </c>
      <c r="I2" s="229" t="s">
        <v>10</v>
      </c>
      <c r="J2" s="233" t="s">
        <v>11</v>
      </c>
      <c r="K2" s="261" t="s">
        <v>10</v>
      </c>
      <c r="L2" s="223" t="s">
        <v>11</v>
      </c>
    </row>
    <row r="3" spans="1:12" ht="15">
      <c r="A3" s="346">
        <v>1</v>
      </c>
      <c r="B3" s="325" t="s">
        <v>572</v>
      </c>
      <c r="C3" s="325" t="s">
        <v>573</v>
      </c>
      <c r="D3" s="399" t="s">
        <v>31</v>
      </c>
      <c r="E3" s="376"/>
      <c r="F3" s="382">
        <v>8</v>
      </c>
      <c r="G3" s="371">
        <v>0</v>
      </c>
      <c r="H3" s="372">
        <v>0</v>
      </c>
      <c r="I3" s="379">
        <v>8</v>
      </c>
      <c r="J3" s="376">
        <v>0</v>
      </c>
      <c r="K3" s="382">
        <v>2</v>
      </c>
      <c r="L3" s="372">
        <v>0</v>
      </c>
    </row>
    <row r="4" spans="1:12" ht="15">
      <c r="A4" s="347">
        <v>2</v>
      </c>
      <c r="B4" s="326" t="s">
        <v>546</v>
      </c>
      <c r="C4" s="326" t="s">
        <v>547</v>
      </c>
      <c r="D4" s="400" t="s">
        <v>31</v>
      </c>
      <c r="E4" s="377"/>
      <c r="F4" s="383">
        <v>8</v>
      </c>
      <c r="G4" s="370">
        <v>0</v>
      </c>
      <c r="H4" s="373">
        <v>0</v>
      </c>
      <c r="I4" s="380">
        <v>7</v>
      </c>
      <c r="J4" s="377">
        <v>1</v>
      </c>
      <c r="K4" s="383">
        <v>2</v>
      </c>
      <c r="L4" s="373">
        <v>0</v>
      </c>
    </row>
    <row r="5" spans="1:12" ht="15">
      <c r="A5" s="347">
        <v>3</v>
      </c>
      <c r="B5" s="326" t="s">
        <v>548</v>
      </c>
      <c r="C5" s="326" t="s">
        <v>549</v>
      </c>
      <c r="D5" s="400" t="s">
        <v>31</v>
      </c>
      <c r="E5" s="377"/>
      <c r="F5" s="383">
        <v>8</v>
      </c>
      <c r="G5" s="370">
        <v>0</v>
      </c>
      <c r="H5" s="373">
        <v>0</v>
      </c>
      <c r="I5" s="380">
        <v>8</v>
      </c>
      <c r="J5" s="377">
        <v>0</v>
      </c>
      <c r="K5" s="383">
        <v>2</v>
      </c>
      <c r="L5" s="373">
        <v>0</v>
      </c>
    </row>
    <row r="6" spans="1:12" ht="15">
      <c r="A6" s="347">
        <v>4</v>
      </c>
      <c r="B6" s="326" t="s">
        <v>556</v>
      </c>
      <c r="C6" s="326" t="s">
        <v>557</v>
      </c>
      <c r="D6" s="435" t="s">
        <v>38</v>
      </c>
      <c r="E6" s="441" t="s">
        <v>706</v>
      </c>
      <c r="F6" s="383">
        <v>8</v>
      </c>
      <c r="G6" s="370">
        <v>0</v>
      </c>
      <c r="H6" s="373">
        <v>0</v>
      </c>
      <c r="I6" s="380">
        <v>0</v>
      </c>
      <c r="J6" s="377">
        <v>0</v>
      </c>
      <c r="K6" s="383">
        <v>0</v>
      </c>
      <c r="L6" s="373">
        <v>0</v>
      </c>
    </row>
    <row r="7" spans="1:12" ht="15">
      <c r="A7" s="347">
        <v>5</v>
      </c>
      <c r="B7" s="326" t="s">
        <v>570</v>
      </c>
      <c r="C7" s="326" t="s">
        <v>571</v>
      </c>
      <c r="D7" s="400" t="s">
        <v>31</v>
      </c>
      <c r="E7" s="377"/>
      <c r="F7" s="383">
        <v>8</v>
      </c>
      <c r="G7" s="370">
        <v>0</v>
      </c>
      <c r="H7" s="373">
        <v>0</v>
      </c>
      <c r="I7" s="380">
        <v>7</v>
      </c>
      <c r="J7" s="377">
        <v>1</v>
      </c>
      <c r="K7" s="383">
        <v>2</v>
      </c>
      <c r="L7" s="373">
        <v>0</v>
      </c>
    </row>
    <row r="8" spans="1:12" ht="15">
      <c r="A8" s="347">
        <v>6</v>
      </c>
      <c r="B8" s="326" t="s">
        <v>528</v>
      </c>
      <c r="C8" s="326" t="s">
        <v>529</v>
      </c>
      <c r="D8" s="400" t="s">
        <v>31</v>
      </c>
      <c r="E8" s="377"/>
      <c r="F8" s="383">
        <v>7</v>
      </c>
      <c r="G8" s="370">
        <v>1</v>
      </c>
      <c r="H8" s="373">
        <v>0</v>
      </c>
      <c r="I8" s="380">
        <v>6</v>
      </c>
      <c r="J8" s="377">
        <v>2</v>
      </c>
      <c r="K8" s="383">
        <v>2</v>
      </c>
      <c r="L8" s="373">
        <v>0</v>
      </c>
    </row>
    <row r="9" spans="1:12" ht="15">
      <c r="A9" s="347">
        <v>7</v>
      </c>
      <c r="B9" s="326" t="s">
        <v>538</v>
      </c>
      <c r="C9" s="326" t="s">
        <v>539</v>
      </c>
      <c r="D9" s="400" t="s">
        <v>31</v>
      </c>
      <c r="E9" s="377"/>
      <c r="F9" s="383">
        <v>8</v>
      </c>
      <c r="G9" s="370">
        <v>0</v>
      </c>
      <c r="H9" s="373">
        <v>0</v>
      </c>
      <c r="I9" s="380">
        <v>8</v>
      </c>
      <c r="J9" s="377">
        <v>0</v>
      </c>
      <c r="K9" s="383">
        <v>1</v>
      </c>
      <c r="L9" s="373">
        <v>0</v>
      </c>
    </row>
    <row r="10" spans="1:12" ht="15">
      <c r="A10" s="347">
        <v>8</v>
      </c>
      <c r="B10" s="326" t="s">
        <v>584</v>
      </c>
      <c r="C10" s="326" t="s">
        <v>585</v>
      </c>
      <c r="D10" s="400" t="s">
        <v>31</v>
      </c>
      <c r="E10" s="377"/>
      <c r="F10" s="383">
        <v>7</v>
      </c>
      <c r="G10" s="370">
        <v>1</v>
      </c>
      <c r="H10" s="373">
        <v>0</v>
      </c>
      <c r="I10" s="380">
        <v>5</v>
      </c>
      <c r="J10" s="377">
        <v>3</v>
      </c>
      <c r="K10" s="383">
        <v>0</v>
      </c>
      <c r="L10" s="373">
        <v>2</v>
      </c>
    </row>
    <row r="11" spans="1:12" ht="15">
      <c r="A11" s="347">
        <v>9</v>
      </c>
      <c r="B11" s="326" t="s">
        <v>564</v>
      </c>
      <c r="C11" s="326" t="s">
        <v>565</v>
      </c>
      <c r="D11" s="400" t="s">
        <v>31</v>
      </c>
      <c r="E11" s="377"/>
      <c r="F11" s="383">
        <v>8</v>
      </c>
      <c r="G11" s="370">
        <v>0</v>
      </c>
      <c r="H11" s="373">
        <v>0</v>
      </c>
      <c r="I11" s="380">
        <v>8</v>
      </c>
      <c r="J11" s="377">
        <v>0</v>
      </c>
      <c r="K11" s="383">
        <v>1</v>
      </c>
      <c r="L11" s="373">
        <v>0</v>
      </c>
    </row>
    <row r="12" spans="1:12" ht="15">
      <c r="A12" s="347">
        <v>10</v>
      </c>
      <c r="B12" s="326" t="s">
        <v>588</v>
      </c>
      <c r="C12" s="326" t="s">
        <v>589</v>
      </c>
      <c r="D12" s="400" t="s">
        <v>31</v>
      </c>
      <c r="E12" s="377"/>
      <c r="F12" s="383">
        <v>8</v>
      </c>
      <c r="G12" s="370">
        <v>0</v>
      </c>
      <c r="H12" s="373">
        <v>0</v>
      </c>
      <c r="I12" s="380">
        <v>8</v>
      </c>
      <c r="J12" s="377">
        <v>0</v>
      </c>
      <c r="K12" s="383">
        <v>1</v>
      </c>
      <c r="L12" s="373">
        <v>0</v>
      </c>
    </row>
    <row r="13" spans="1:12" ht="15">
      <c r="A13" s="347">
        <v>11</v>
      </c>
      <c r="B13" s="326" t="s">
        <v>544</v>
      </c>
      <c r="C13" s="326" t="s">
        <v>545</v>
      </c>
      <c r="D13" s="400" t="s">
        <v>31</v>
      </c>
      <c r="E13" s="377"/>
      <c r="F13" s="383">
        <v>8</v>
      </c>
      <c r="G13" s="370">
        <v>0</v>
      </c>
      <c r="H13" s="373">
        <v>0</v>
      </c>
      <c r="I13" s="380">
        <v>0</v>
      </c>
      <c r="J13" s="377">
        <v>8</v>
      </c>
      <c r="K13" s="383">
        <v>0</v>
      </c>
      <c r="L13" s="373">
        <v>0</v>
      </c>
    </row>
    <row r="14" spans="1:12" ht="15">
      <c r="A14" s="347">
        <v>12</v>
      </c>
      <c r="B14" s="326" t="s">
        <v>580</v>
      </c>
      <c r="C14" s="326" t="s">
        <v>581</v>
      </c>
      <c r="D14" s="400" t="s">
        <v>31</v>
      </c>
      <c r="E14" s="377"/>
      <c r="F14" s="383">
        <v>8</v>
      </c>
      <c r="G14" s="370">
        <v>0</v>
      </c>
      <c r="H14" s="373">
        <v>0</v>
      </c>
      <c r="I14" s="380">
        <v>8</v>
      </c>
      <c r="J14" s="377">
        <v>0</v>
      </c>
      <c r="K14" s="383">
        <v>1</v>
      </c>
      <c r="L14" s="373">
        <v>0</v>
      </c>
    </row>
    <row r="15" spans="1:12" ht="15">
      <c r="A15" s="347">
        <v>13</v>
      </c>
      <c r="B15" s="326" t="s">
        <v>552</v>
      </c>
      <c r="C15" s="326" t="s">
        <v>553</v>
      </c>
      <c r="D15" s="400" t="s">
        <v>31</v>
      </c>
      <c r="E15" s="377"/>
      <c r="F15" s="383">
        <v>8</v>
      </c>
      <c r="G15" s="370">
        <v>0</v>
      </c>
      <c r="H15" s="373">
        <v>0</v>
      </c>
      <c r="I15" s="380">
        <v>8</v>
      </c>
      <c r="J15" s="377">
        <v>0</v>
      </c>
      <c r="K15" s="383">
        <v>1</v>
      </c>
      <c r="L15" s="373">
        <v>0</v>
      </c>
    </row>
    <row r="16" spans="1:12" ht="15">
      <c r="A16" s="347">
        <v>14</v>
      </c>
      <c r="B16" s="326" t="s">
        <v>592</v>
      </c>
      <c r="C16" s="326" t="s">
        <v>85</v>
      </c>
      <c r="D16" s="400" t="s">
        <v>31</v>
      </c>
      <c r="E16" s="377"/>
      <c r="F16" s="383">
        <v>8</v>
      </c>
      <c r="G16" s="370">
        <v>0</v>
      </c>
      <c r="H16" s="373">
        <v>0</v>
      </c>
      <c r="I16" s="380">
        <v>0</v>
      </c>
      <c r="J16" s="377">
        <v>8</v>
      </c>
      <c r="K16" s="383">
        <v>0</v>
      </c>
      <c r="L16" s="373">
        <v>0</v>
      </c>
    </row>
    <row r="17" spans="1:12" ht="15">
      <c r="A17" s="347">
        <v>15</v>
      </c>
      <c r="B17" s="326" t="s">
        <v>568</v>
      </c>
      <c r="C17" s="326" t="s">
        <v>569</v>
      </c>
      <c r="D17" s="400" t="s">
        <v>31</v>
      </c>
      <c r="E17" s="377"/>
      <c r="F17" s="383">
        <v>8</v>
      </c>
      <c r="G17" s="370">
        <v>0</v>
      </c>
      <c r="H17" s="373">
        <v>0</v>
      </c>
      <c r="I17" s="380">
        <v>8</v>
      </c>
      <c r="J17" s="377">
        <v>0</v>
      </c>
      <c r="K17" s="383">
        <v>1</v>
      </c>
      <c r="L17" s="373">
        <v>0</v>
      </c>
    </row>
    <row r="18" spans="1:12" ht="15">
      <c r="A18" s="347">
        <v>16</v>
      </c>
      <c r="B18" s="326" t="s">
        <v>586</v>
      </c>
      <c r="C18" s="326" t="s">
        <v>587</v>
      </c>
      <c r="D18" s="400" t="s">
        <v>31</v>
      </c>
      <c r="E18" s="377"/>
      <c r="F18" s="383">
        <v>8</v>
      </c>
      <c r="G18" s="370">
        <v>0</v>
      </c>
      <c r="H18" s="373">
        <v>0</v>
      </c>
      <c r="I18" s="380">
        <v>8</v>
      </c>
      <c r="J18" s="377">
        <v>0</v>
      </c>
      <c r="K18" s="383">
        <v>1</v>
      </c>
      <c r="L18" s="373">
        <v>0</v>
      </c>
    </row>
    <row r="19" spans="1:12" ht="15">
      <c r="A19" s="347">
        <v>17</v>
      </c>
      <c r="B19" s="326" t="s">
        <v>554</v>
      </c>
      <c r="C19" s="326" t="s">
        <v>555</v>
      </c>
      <c r="D19" s="400" t="s">
        <v>31</v>
      </c>
      <c r="E19" s="377"/>
      <c r="F19" s="383">
        <v>8</v>
      </c>
      <c r="G19" s="370">
        <v>0</v>
      </c>
      <c r="H19" s="373">
        <v>0</v>
      </c>
      <c r="I19" s="380">
        <v>4</v>
      </c>
      <c r="J19" s="377">
        <v>4</v>
      </c>
      <c r="K19" s="383">
        <v>1</v>
      </c>
      <c r="L19" s="373">
        <v>1</v>
      </c>
    </row>
    <row r="20" spans="1:12" ht="15">
      <c r="A20" s="347">
        <v>18</v>
      </c>
      <c r="B20" s="326" t="s">
        <v>562</v>
      </c>
      <c r="C20" s="326" t="s">
        <v>563</v>
      </c>
      <c r="D20" s="400" t="s">
        <v>31</v>
      </c>
      <c r="E20" s="377"/>
      <c r="F20" s="383">
        <v>8</v>
      </c>
      <c r="G20" s="370">
        <v>0</v>
      </c>
      <c r="H20" s="373">
        <v>0</v>
      </c>
      <c r="I20" s="380">
        <v>8</v>
      </c>
      <c r="J20" s="377">
        <v>0</v>
      </c>
      <c r="K20" s="383">
        <v>0</v>
      </c>
      <c r="L20" s="373">
        <v>0</v>
      </c>
    </row>
    <row r="21" spans="1:12" ht="15">
      <c r="A21" s="347">
        <v>19</v>
      </c>
      <c r="B21" s="326" t="s">
        <v>560</v>
      </c>
      <c r="C21" s="326" t="s">
        <v>561</v>
      </c>
      <c r="D21" s="400" t="s">
        <v>31</v>
      </c>
      <c r="E21" s="377"/>
      <c r="F21" s="383">
        <v>8</v>
      </c>
      <c r="G21" s="370">
        <v>0</v>
      </c>
      <c r="H21" s="373">
        <v>0</v>
      </c>
      <c r="I21" s="380">
        <v>7</v>
      </c>
      <c r="J21" s="377">
        <v>1</v>
      </c>
      <c r="K21" s="383">
        <v>1</v>
      </c>
      <c r="L21" s="373">
        <v>0</v>
      </c>
    </row>
    <row r="22" spans="1:12" ht="15">
      <c r="A22" s="347">
        <v>20</v>
      </c>
      <c r="B22" s="326" t="s">
        <v>532</v>
      </c>
      <c r="C22" s="326" t="s">
        <v>533</v>
      </c>
      <c r="D22" s="400" t="s">
        <v>31</v>
      </c>
      <c r="E22" s="377"/>
      <c r="F22" s="383">
        <v>8</v>
      </c>
      <c r="G22" s="370">
        <v>0</v>
      </c>
      <c r="H22" s="373">
        <v>0</v>
      </c>
      <c r="I22" s="380">
        <v>8</v>
      </c>
      <c r="J22" s="377">
        <v>0</v>
      </c>
      <c r="K22" s="383">
        <v>1</v>
      </c>
      <c r="L22" s="373">
        <v>0</v>
      </c>
    </row>
    <row r="23" spans="1:12" ht="15">
      <c r="A23" s="347">
        <v>21</v>
      </c>
      <c r="B23" s="326" t="s">
        <v>590</v>
      </c>
      <c r="C23" s="326" t="s">
        <v>591</v>
      </c>
      <c r="D23" s="400" t="s">
        <v>31</v>
      </c>
      <c r="E23" s="377"/>
      <c r="F23" s="383">
        <v>7</v>
      </c>
      <c r="G23" s="370">
        <v>1</v>
      </c>
      <c r="H23" s="373">
        <v>0</v>
      </c>
      <c r="I23" s="380">
        <v>7</v>
      </c>
      <c r="J23" s="377">
        <v>1</v>
      </c>
      <c r="K23" s="383">
        <v>2</v>
      </c>
      <c r="L23" s="373">
        <v>0</v>
      </c>
    </row>
    <row r="24" spans="1:12" ht="15">
      <c r="A24" s="347">
        <v>22</v>
      </c>
      <c r="B24" s="326" t="s">
        <v>576</v>
      </c>
      <c r="C24" s="326" t="s">
        <v>577</v>
      </c>
      <c r="D24" s="400" t="s">
        <v>31</v>
      </c>
      <c r="E24" s="377"/>
      <c r="F24" s="383">
        <v>8</v>
      </c>
      <c r="G24" s="370">
        <v>0</v>
      </c>
      <c r="H24" s="373">
        <v>0</v>
      </c>
      <c r="I24" s="380">
        <v>8</v>
      </c>
      <c r="J24" s="377">
        <v>0</v>
      </c>
      <c r="K24" s="383">
        <v>1</v>
      </c>
      <c r="L24" s="373">
        <v>0</v>
      </c>
    </row>
    <row r="25" spans="1:12" ht="15">
      <c r="A25" s="347">
        <v>23</v>
      </c>
      <c r="B25" s="326" t="s">
        <v>536</v>
      </c>
      <c r="C25" s="326" t="s">
        <v>537</v>
      </c>
      <c r="D25" s="400" t="s">
        <v>31</v>
      </c>
      <c r="E25" s="377"/>
      <c r="F25" s="383">
        <v>8</v>
      </c>
      <c r="G25" s="370">
        <v>0</v>
      </c>
      <c r="H25" s="373">
        <v>0</v>
      </c>
      <c r="I25" s="380">
        <v>8</v>
      </c>
      <c r="J25" s="377">
        <v>0</v>
      </c>
      <c r="K25" s="383">
        <v>1</v>
      </c>
      <c r="L25" s="373">
        <v>0</v>
      </c>
    </row>
    <row r="26" spans="1:12" ht="15">
      <c r="A26" s="347">
        <v>24</v>
      </c>
      <c r="B26" s="326" t="s">
        <v>566</v>
      </c>
      <c r="C26" s="326" t="s">
        <v>567</v>
      </c>
      <c r="D26" s="400" t="s">
        <v>31</v>
      </c>
      <c r="E26" s="377"/>
      <c r="F26" s="383">
        <v>8</v>
      </c>
      <c r="G26" s="370">
        <v>0</v>
      </c>
      <c r="H26" s="373">
        <v>0</v>
      </c>
      <c r="I26" s="380">
        <v>8</v>
      </c>
      <c r="J26" s="377">
        <v>0</v>
      </c>
      <c r="K26" s="383">
        <v>1</v>
      </c>
      <c r="L26" s="373">
        <v>0</v>
      </c>
    </row>
    <row r="27" spans="1:12" ht="15">
      <c r="A27" s="347">
        <v>25</v>
      </c>
      <c r="B27" s="326" t="s">
        <v>582</v>
      </c>
      <c r="C27" s="326" t="s">
        <v>583</v>
      </c>
      <c r="D27" s="400" t="s">
        <v>31</v>
      </c>
      <c r="E27" s="377"/>
      <c r="F27" s="383">
        <v>8</v>
      </c>
      <c r="G27" s="370">
        <v>0</v>
      </c>
      <c r="H27" s="373">
        <v>0</v>
      </c>
      <c r="I27" s="380">
        <v>6</v>
      </c>
      <c r="J27" s="377">
        <v>2</v>
      </c>
      <c r="K27" s="383">
        <v>1</v>
      </c>
      <c r="L27" s="373">
        <v>0</v>
      </c>
    </row>
    <row r="28" spans="1:12" ht="15">
      <c r="A28" s="347">
        <v>26</v>
      </c>
      <c r="B28" s="326" t="s">
        <v>550</v>
      </c>
      <c r="C28" s="326" t="s">
        <v>551</v>
      </c>
      <c r="D28" s="400" t="s">
        <v>31</v>
      </c>
      <c r="E28" s="377"/>
      <c r="F28" s="383">
        <v>8</v>
      </c>
      <c r="G28" s="370">
        <v>0</v>
      </c>
      <c r="H28" s="373">
        <v>0</v>
      </c>
      <c r="I28" s="380">
        <v>8</v>
      </c>
      <c r="J28" s="377">
        <v>0</v>
      </c>
      <c r="K28" s="383">
        <v>2</v>
      </c>
      <c r="L28" s="373">
        <v>0</v>
      </c>
    </row>
    <row r="29" spans="1:12" ht="15">
      <c r="A29" s="347">
        <v>27</v>
      </c>
      <c r="B29" s="326" t="s">
        <v>578</v>
      </c>
      <c r="C29" s="326" t="s">
        <v>579</v>
      </c>
      <c r="D29" s="400" t="s">
        <v>31</v>
      </c>
      <c r="E29" s="377"/>
      <c r="F29" s="383">
        <v>8</v>
      </c>
      <c r="G29" s="370">
        <v>0</v>
      </c>
      <c r="H29" s="373">
        <v>0</v>
      </c>
      <c r="I29" s="380">
        <v>2</v>
      </c>
      <c r="J29" s="377">
        <v>6</v>
      </c>
      <c r="K29" s="383">
        <v>2</v>
      </c>
      <c r="L29" s="373">
        <v>0</v>
      </c>
    </row>
    <row r="30" spans="1:12" ht="15">
      <c r="A30" s="347">
        <v>28</v>
      </c>
      <c r="B30" s="326" t="s">
        <v>534</v>
      </c>
      <c r="C30" s="326" t="s">
        <v>535</v>
      </c>
      <c r="D30" s="400" t="s">
        <v>31</v>
      </c>
      <c r="E30" s="377"/>
      <c r="F30" s="383">
        <v>8</v>
      </c>
      <c r="G30" s="370">
        <v>0</v>
      </c>
      <c r="H30" s="373">
        <v>0</v>
      </c>
      <c r="I30" s="380">
        <v>8</v>
      </c>
      <c r="J30" s="377">
        <v>0</v>
      </c>
      <c r="K30" s="383">
        <v>1</v>
      </c>
      <c r="L30" s="373">
        <v>0</v>
      </c>
    </row>
    <row r="31" spans="1:12" ht="15">
      <c r="A31" s="347">
        <v>29</v>
      </c>
      <c r="B31" s="326" t="s">
        <v>540</v>
      </c>
      <c r="C31" s="326" t="s">
        <v>541</v>
      </c>
      <c r="D31" s="400" t="s">
        <v>31</v>
      </c>
      <c r="E31" s="377"/>
      <c r="F31" s="383">
        <v>8</v>
      </c>
      <c r="G31" s="370">
        <v>0</v>
      </c>
      <c r="H31" s="373">
        <v>0</v>
      </c>
      <c r="I31" s="380">
        <v>8</v>
      </c>
      <c r="J31" s="377">
        <v>0</v>
      </c>
      <c r="K31" s="383">
        <v>2</v>
      </c>
      <c r="L31" s="373">
        <v>0</v>
      </c>
    </row>
    <row r="32" spans="1:12" ht="15">
      <c r="A32" s="347">
        <v>30</v>
      </c>
      <c r="B32" s="326" t="s">
        <v>542</v>
      </c>
      <c r="C32" s="326" t="s">
        <v>543</v>
      </c>
      <c r="D32" s="400" t="s">
        <v>31</v>
      </c>
      <c r="E32" s="377"/>
      <c r="F32" s="383">
        <v>7</v>
      </c>
      <c r="G32" s="370">
        <v>1</v>
      </c>
      <c r="H32" s="373">
        <v>0</v>
      </c>
      <c r="I32" s="380">
        <v>6</v>
      </c>
      <c r="J32" s="377">
        <v>2</v>
      </c>
      <c r="K32" s="383">
        <v>1</v>
      </c>
      <c r="L32" s="373">
        <v>1</v>
      </c>
    </row>
    <row r="33" spans="1:12" ht="15">
      <c r="A33" s="347">
        <v>31</v>
      </c>
      <c r="B33" s="326" t="s">
        <v>558</v>
      </c>
      <c r="C33" s="326" t="s">
        <v>559</v>
      </c>
      <c r="D33" s="400" t="s">
        <v>31</v>
      </c>
      <c r="E33" s="377"/>
      <c r="F33" s="383">
        <v>7</v>
      </c>
      <c r="G33" s="370">
        <v>1</v>
      </c>
      <c r="H33" s="373">
        <v>0</v>
      </c>
      <c r="I33" s="380">
        <v>7</v>
      </c>
      <c r="J33" s="377">
        <v>1</v>
      </c>
      <c r="K33" s="383">
        <v>1</v>
      </c>
      <c r="L33" s="373">
        <v>0</v>
      </c>
    </row>
    <row r="34" spans="1:12" ht="15">
      <c r="A34" s="347">
        <v>32</v>
      </c>
      <c r="B34" s="326" t="s">
        <v>574</v>
      </c>
      <c r="C34" s="326" t="s">
        <v>575</v>
      </c>
      <c r="D34" s="400" t="s">
        <v>31</v>
      </c>
      <c r="E34" s="377"/>
      <c r="F34" s="383">
        <v>8</v>
      </c>
      <c r="G34" s="370">
        <v>0</v>
      </c>
      <c r="H34" s="373">
        <v>0</v>
      </c>
      <c r="I34" s="380">
        <v>8</v>
      </c>
      <c r="J34" s="377">
        <v>0</v>
      </c>
      <c r="K34" s="383">
        <v>2</v>
      </c>
      <c r="L34" s="373">
        <v>0</v>
      </c>
    </row>
    <row r="35" spans="1:12" ht="15.75" thickBot="1">
      <c r="A35" s="348">
        <v>33</v>
      </c>
      <c r="B35" s="349" t="s">
        <v>530</v>
      </c>
      <c r="C35" s="349" t="s">
        <v>531</v>
      </c>
      <c r="D35" s="401" t="s">
        <v>31</v>
      </c>
      <c r="E35" s="378"/>
      <c r="F35" s="384">
        <v>8</v>
      </c>
      <c r="G35" s="374">
        <v>0</v>
      </c>
      <c r="H35" s="375">
        <v>0</v>
      </c>
      <c r="I35" s="381">
        <v>8</v>
      </c>
      <c r="J35" s="378">
        <v>0</v>
      </c>
      <c r="K35" s="384">
        <v>1</v>
      </c>
      <c r="L35" s="375">
        <v>0</v>
      </c>
    </row>
    <row r="36" spans="1:12" ht="15">
      <c r="F36" s="161">
        <f>SUM(F3:F35)</f>
        <v>259</v>
      </c>
      <c r="G36" s="161">
        <f t="shared" ref="G36:L36" si="0">SUM(G3:G35)</f>
        <v>5</v>
      </c>
      <c r="H36" s="161">
        <f t="shared" si="0"/>
        <v>0</v>
      </c>
      <c r="I36" s="161">
        <f t="shared" si="0"/>
        <v>216</v>
      </c>
      <c r="J36" s="161">
        <f t="shared" si="0"/>
        <v>40</v>
      </c>
      <c r="K36" s="161">
        <f t="shared" si="0"/>
        <v>38</v>
      </c>
      <c r="L36" s="161">
        <f t="shared" si="0"/>
        <v>4</v>
      </c>
    </row>
  </sheetData>
  <autoFilter ref="A2:L36"/>
  <mergeCells count="3">
    <mergeCell ref="F1:H1"/>
    <mergeCell ref="I1:J1"/>
    <mergeCell ref="K1:L1"/>
  </mergeCells>
  <pageMargins left="0.7" right="0.7" top="0.75" bottom="0.75" header="0.3" footer="0.3"/>
  <ignoredErrors>
    <ignoredError sqref="E6" twoDigitTextYea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L35"/>
  <sheetViews>
    <sheetView workbookViewId="0">
      <selection activeCell="B3" sqref="B3:D34"/>
    </sheetView>
  </sheetViews>
  <sheetFormatPr baseColWidth="10" defaultRowHeight="14.25"/>
  <cols>
    <col min="1" max="1" width="3.125" bestFit="1" customWidth="1"/>
    <col min="2" max="2" width="10.5" customWidth="1"/>
    <col min="3" max="3" width="31" bestFit="1" customWidth="1"/>
    <col min="6" max="12" width="6.625" customWidth="1"/>
  </cols>
  <sheetData>
    <row r="1" spans="1:12" ht="15.75" thickBot="1">
      <c r="F1" s="482" t="s">
        <v>427</v>
      </c>
      <c r="G1" s="501"/>
      <c r="H1" s="483"/>
      <c r="I1" s="482" t="s">
        <v>428</v>
      </c>
      <c r="J1" s="483"/>
      <c r="K1" s="481" t="s">
        <v>458</v>
      </c>
      <c r="L1" s="502"/>
    </row>
    <row r="2" spans="1:12" ht="15" thickBot="1">
      <c r="A2" s="270" t="s">
        <v>24</v>
      </c>
      <c r="B2" s="345" t="s">
        <v>25</v>
      </c>
      <c r="C2" s="271" t="s">
        <v>26</v>
      </c>
      <c r="D2" s="345" t="s">
        <v>27</v>
      </c>
      <c r="E2" s="345" t="s">
        <v>28</v>
      </c>
      <c r="F2" s="229" t="s">
        <v>10</v>
      </c>
      <c r="G2" s="233" t="s">
        <v>11</v>
      </c>
      <c r="H2" s="229" t="s">
        <v>49</v>
      </c>
      <c r="I2" s="229" t="s">
        <v>10</v>
      </c>
      <c r="J2" s="233" t="s">
        <v>11</v>
      </c>
      <c r="K2" s="261" t="s">
        <v>10</v>
      </c>
      <c r="L2" s="223" t="s">
        <v>11</v>
      </c>
    </row>
    <row r="3" spans="1:12" ht="15">
      <c r="A3" s="346">
        <v>1</v>
      </c>
      <c r="B3" s="325" t="s">
        <v>607</v>
      </c>
      <c r="C3" s="325" t="s">
        <v>608</v>
      </c>
      <c r="D3" s="399" t="s">
        <v>31</v>
      </c>
      <c r="E3" s="376"/>
      <c r="F3" s="382">
        <v>8</v>
      </c>
      <c r="G3" s="371">
        <v>0</v>
      </c>
      <c r="H3" s="372">
        <v>0</v>
      </c>
      <c r="I3" s="379">
        <v>8</v>
      </c>
      <c r="J3" s="376">
        <v>0</v>
      </c>
      <c r="K3" s="382">
        <v>2</v>
      </c>
      <c r="L3" s="372">
        <v>0</v>
      </c>
    </row>
    <row r="4" spans="1:12" ht="15">
      <c r="A4" s="347">
        <v>2</v>
      </c>
      <c r="B4" s="326" t="s">
        <v>637</v>
      </c>
      <c r="C4" s="434" t="s">
        <v>638</v>
      </c>
      <c r="D4" s="435" t="s">
        <v>48</v>
      </c>
      <c r="E4" s="441" t="s">
        <v>467</v>
      </c>
      <c r="F4" s="383">
        <v>0</v>
      </c>
      <c r="G4" s="370">
        <v>5</v>
      </c>
      <c r="H4" s="373">
        <v>3</v>
      </c>
      <c r="I4" s="380">
        <v>0</v>
      </c>
      <c r="J4" s="377">
        <v>0</v>
      </c>
      <c r="K4" s="383">
        <v>0</v>
      </c>
      <c r="L4" s="373">
        <v>0</v>
      </c>
    </row>
    <row r="5" spans="1:12" ht="15">
      <c r="A5" s="347">
        <v>3</v>
      </c>
      <c r="B5" s="434" t="s">
        <v>643</v>
      </c>
      <c r="C5" s="326" t="s">
        <v>644</v>
      </c>
      <c r="D5" s="400" t="s">
        <v>31</v>
      </c>
      <c r="E5" s="377"/>
      <c r="F5" s="383">
        <v>8</v>
      </c>
      <c r="G5" s="370">
        <v>0</v>
      </c>
      <c r="H5" s="373">
        <v>0</v>
      </c>
      <c r="I5" s="380">
        <v>8</v>
      </c>
      <c r="J5" s="377">
        <v>0</v>
      </c>
      <c r="K5" s="383">
        <v>1</v>
      </c>
      <c r="L5" s="373">
        <v>0</v>
      </c>
    </row>
    <row r="6" spans="1:12" ht="15">
      <c r="A6" s="347">
        <v>4</v>
      </c>
      <c r="B6" s="326" t="s">
        <v>645</v>
      </c>
      <c r="C6" s="326" t="s">
        <v>646</v>
      </c>
      <c r="D6" s="400" t="s">
        <v>31</v>
      </c>
      <c r="E6" s="377"/>
      <c r="F6" s="383">
        <v>5</v>
      </c>
      <c r="G6" s="370">
        <v>3</v>
      </c>
      <c r="H6" s="373">
        <v>0</v>
      </c>
      <c r="I6" s="380">
        <v>3</v>
      </c>
      <c r="J6" s="377">
        <v>4</v>
      </c>
      <c r="K6" s="383">
        <v>0</v>
      </c>
      <c r="L6" s="373">
        <v>0</v>
      </c>
    </row>
    <row r="7" spans="1:12" ht="15">
      <c r="A7" s="347">
        <v>5</v>
      </c>
      <c r="B7" s="326" t="s">
        <v>623</v>
      </c>
      <c r="C7" s="326" t="s">
        <v>624</v>
      </c>
      <c r="D7" s="400" t="s">
        <v>31</v>
      </c>
      <c r="E7" s="377"/>
      <c r="F7" s="383">
        <v>8</v>
      </c>
      <c r="G7" s="370">
        <v>0</v>
      </c>
      <c r="H7" s="373">
        <v>0</v>
      </c>
      <c r="I7" s="380">
        <v>7</v>
      </c>
      <c r="J7" s="377">
        <v>1</v>
      </c>
      <c r="K7" s="383">
        <v>0</v>
      </c>
      <c r="L7" s="373">
        <v>0</v>
      </c>
    </row>
    <row r="8" spans="1:12" ht="15">
      <c r="A8" s="347">
        <v>6</v>
      </c>
      <c r="B8" s="326" t="s">
        <v>599</v>
      </c>
      <c r="C8" s="326" t="s">
        <v>600</v>
      </c>
      <c r="D8" s="400" t="s">
        <v>31</v>
      </c>
      <c r="E8" s="377"/>
      <c r="F8" s="383">
        <v>8</v>
      </c>
      <c r="G8" s="370">
        <v>0</v>
      </c>
      <c r="H8" s="373">
        <v>0</v>
      </c>
      <c r="I8" s="380">
        <v>7</v>
      </c>
      <c r="J8" s="377">
        <v>1</v>
      </c>
      <c r="K8" s="383">
        <v>1</v>
      </c>
      <c r="L8" s="373">
        <v>0</v>
      </c>
    </row>
    <row r="9" spans="1:12" ht="15">
      <c r="A9" s="347">
        <v>7</v>
      </c>
      <c r="B9" s="326" t="s">
        <v>633</v>
      </c>
      <c r="C9" s="326" t="s">
        <v>634</v>
      </c>
      <c r="D9" s="435" t="s">
        <v>48</v>
      </c>
      <c r="E9" s="441" t="s">
        <v>467</v>
      </c>
      <c r="F9" s="383">
        <v>1</v>
      </c>
      <c r="G9" s="370">
        <v>4</v>
      </c>
      <c r="H9" s="373">
        <v>3</v>
      </c>
      <c r="I9" s="380">
        <v>0</v>
      </c>
      <c r="J9" s="377">
        <v>0</v>
      </c>
      <c r="K9" s="383">
        <v>0</v>
      </c>
      <c r="L9" s="373">
        <v>0</v>
      </c>
    </row>
    <row r="10" spans="1:12" ht="15">
      <c r="A10" s="347">
        <v>8</v>
      </c>
      <c r="B10" s="326" t="s">
        <v>595</v>
      </c>
      <c r="C10" s="326" t="s">
        <v>596</v>
      </c>
      <c r="D10" s="400" t="s">
        <v>31</v>
      </c>
      <c r="E10" s="377"/>
      <c r="F10" s="383">
        <v>8</v>
      </c>
      <c r="G10" s="370">
        <v>0</v>
      </c>
      <c r="H10" s="373">
        <v>0</v>
      </c>
      <c r="I10" s="380">
        <v>7</v>
      </c>
      <c r="J10" s="377">
        <v>1</v>
      </c>
      <c r="K10" s="383">
        <v>1</v>
      </c>
      <c r="L10" s="373">
        <v>0</v>
      </c>
    </row>
    <row r="11" spans="1:12" ht="15">
      <c r="A11" s="347">
        <v>9</v>
      </c>
      <c r="B11" s="326" t="s">
        <v>647</v>
      </c>
      <c r="C11" s="326" t="s">
        <v>648</v>
      </c>
      <c r="D11" s="400" t="s">
        <v>31</v>
      </c>
      <c r="E11" s="377"/>
      <c r="F11" s="383">
        <v>6</v>
      </c>
      <c r="G11" s="370">
        <v>2</v>
      </c>
      <c r="H11" s="373">
        <v>0</v>
      </c>
      <c r="I11" s="380">
        <v>4</v>
      </c>
      <c r="J11" s="377">
        <v>3</v>
      </c>
      <c r="K11" s="383">
        <v>2</v>
      </c>
      <c r="L11" s="373">
        <v>0</v>
      </c>
    </row>
    <row r="12" spans="1:12" ht="15">
      <c r="A12" s="347">
        <v>10</v>
      </c>
      <c r="B12" s="326" t="s">
        <v>619</v>
      </c>
      <c r="C12" s="326" t="s">
        <v>620</v>
      </c>
      <c r="D12" s="435" t="s">
        <v>48</v>
      </c>
      <c r="E12" s="441" t="s">
        <v>467</v>
      </c>
      <c r="F12" s="383">
        <v>0</v>
      </c>
      <c r="G12" s="370">
        <v>5</v>
      </c>
      <c r="H12" s="373">
        <v>3</v>
      </c>
      <c r="I12" s="380">
        <v>0</v>
      </c>
      <c r="J12" s="377">
        <v>0</v>
      </c>
      <c r="K12" s="383">
        <v>0</v>
      </c>
      <c r="L12" s="373">
        <v>0</v>
      </c>
    </row>
    <row r="13" spans="1:12" ht="15">
      <c r="A13" s="347">
        <v>11</v>
      </c>
      <c r="B13" s="326" t="s">
        <v>625</v>
      </c>
      <c r="C13" s="326" t="s">
        <v>626</v>
      </c>
      <c r="D13" s="400" t="s">
        <v>31</v>
      </c>
      <c r="E13" s="377"/>
      <c r="F13" s="383">
        <v>5</v>
      </c>
      <c r="G13" s="370">
        <v>3</v>
      </c>
      <c r="H13" s="373">
        <v>0</v>
      </c>
      <c r="I13" s="380">
        <v>6</v>
      </c>
      <c r="J13" s="377">
        <v>1</v>
      </c>
      <c r="K13" s="383">
        <v>0</v>
      </c>
      <c r="L13" s="373">
        <v>0</v>
      </c>
    </row>
    <row r="14" spans="1:12" ht="15">
      <c r="A14" s="347">
        <v>12</v>
      </c>
      <c r="B14" s="326" t="s">
        <v>611</v>
      </c>
      <c r="C14" s="326" t="s">
        <v>612</v>
      </c>
      <c r="D14" s="435" t="s">
        <v>48</v>
      </c>
      <c r="E14" s="441" t="s">
        <v>467</v>
      </c>
      <c r="F14" s="383">
        <v>0</v>
      </c>
      <c r="G14" s="370">
        <v>5</v>
      </c>
      <c r="H14" s="373">
        <v>3</v>
      </c>
      <c r="I14" s="380">
        <v>0</v>
      </c>
      <c r="J14" s="377">
        <v>0</v>
      </c>
      <c r="K14" s="383">
        <v>0</v>
      </c>
      <c r="L14" s="373">
        <v>0</v>
      </c>
    </row>
    <row r="15" spans="1:12" ht="15">
      <c r="A15" s="347">
        <v>13</v>
      </c>
      <c r="B15" s="326" t="s">
        <v>601</v>
      </c>
      <c r="C15" s="326" t="s">
        <v>602</v>
      </c>
      <c r="D15" s="400" t="s">
        <v>31</v>
      </c>
      <c r="E15" s="377"/>
      <c r="F15" s="383">
        <v>8</v>
      </c>
      <c r="G15" s="370">
        <v>0</v>
      </c>
      <c r="H15" s="373">
        <v>0</v>
      </c>
      <c r="I15" s="380">
        <v>8</v>
      </c>
      <c r="J15" s="377">
        <v>0</v>
      </c>
      <c r="K15" s="383">
        <v>2</v>
      </c>
      <c r="L15" s="373">
        <v>0</v>
      </c>
    </row>
    <row r="16" spans="1:12" ht="15">
      <c r="A16" s="347">
        <v>14</v>
      </c>
      <c r="B16" s="326" t="s">
        <v>603</v>
      </c>
      <c r="C16" s="326" t="s">
        <v>604</v>
      </c>
      <c r="D16" s="400" t="s">
        <v>31</v>
      </c>
      <c r="E16" s="377"/>
      <c r="F16" s="383">
        <v>7</v>
      </c>
      <c r="G16" s="370">
        <v>1</v>
      </c>
      <c r="H16" s="373">
        <v>0</v>
      </c>
      <c r="I16" s="380">
        <v>7</v>
      </c>
      <c r="J16" s="377">
        <v>1</v>
      </c>
      <c r="K16" s="383">
        <v>1</v>
      </c>
      <c r="L16" s="373">
        <v>0</v>
      </c>
    </row>
    <row r="17" spans="1:12" ht="15">
      <c r="A17" s="347">
        <v>15</v>
      </c>
      <c r="B17" s="326" t="s">
        <v>605</v>
      </c>
      <c r="C17" s="326" t="s">
        <v>606</v>
      </c>
      <c r="D17" s="400" t="s">
        <v>31</v>
      </c>
      <c r="E17" s="377"/>
      <c r="F17" s="383">
        <v>8</v>
      </c>
      <c r="G17" s="370">
        <v>0</v>
      </c>
      <c r="H17" s="373">
        <v>0</v>
      </c>
      <c r="I17" s="380">
        <v>8</v>
      </c>
      <c r="J17" s="377">
        <v>0</v>
      </c>
      <c r="K17" s="383">
        <v>2</v>
      </c>
      <c r="L17" s="373">
        <v>0</v>
      </c>
    </row>
    <row r="18" spans="1:12" ht="15">
      <c r="A18" s="347">
        <v>16</v>
      </c>
      <c r="B18" s="326" t="s">
        <v>639</v>
      </c>
      <c r="C18" s="326" t="s">
        <v>640</v>
      </c>
      <c r="D18" s="400" t="s">
        <v>31</v>
      </c>
      <c r="E18" s="377"/>
      <c r="F18" s="383">
        <v>8</v>
      </c>
      <c r="G18" s="370">
        <v>0</v>
      </c>
      <c r="H18" s="373">
        <v>0</v>
      </c>
      <c r="I18" s="380">
        <v>8</v>
      </c>
      <c r="J18" s="377">
        <v>0</v>
      </c>
      <c r="K18" s="383">
        <v>2</v>
      </c>
      <c r="L18" s="373">
        <v>0</v>
      </c>
    </row>
    <row r="19" spans="1:12" ht="15">
      <c r="A19" s="347">
        <v>17</v>
      </c>
      <c r="B19" s="326" t="s">
        <v>597</v>
      </c>
      <c r="C19" s="326" t="s">
        <v>598</v>
      </c>
      <c r="D19" s="435" t="s">
        <v>48</v>
      </c>
      <c r="E19" s="441" t="s">
        <v>467</v>
      </c>
      <c r="F19" s="383">
        <v>0</v>
      </c>
      <c r="G19" s="370">
        <v>5</v>
      </c>
      <c r="H19" s="373">
        <v>3</v>
      </c>
      <c r="I19" s="380">
        <v>0</v>
      </c>
      <c r="J19" s="377">
        <v>0</v>
      </c>
      <c r="K19" s="383">
        <v>0</v>
      </c>
      <c r="L19" s="373">
        <v>0</v>
      </c>
    </row>
    <row r="20" spans="1:12" ht="15">
      <c r="A20" s="347">
        <v>18</v>
      </c>
      <c r="B20" s="434" t="s">
        <v>649</v>
      </c>
      <c r="C20" s="326" t="s">
        <v>650</v>
      </c>
      <c r="D20" s="435" t="s">
        <v>48</v>
      </c>
      <c r="E20" s="441" t="s">
        <v>467</v>
      </c>
      <c r="F20" s="383">
        <v>0</v>
      </c>
      <c r="G20" s="370">
        <v>5</v>
      </c>
      <c r="H20" s="373">
        <v>3</v>
      </c>
      <c r="I20" s="380">
        <v>0</v>
      </c>
      <c r="J20" s="377">
        <v>0</v>
      </c>
      <c r="K20" s="383">
        <v>0</v>
      </c>
      <c r="L20" s="373">
        <v>0</v>
      </c>
    </row>
    <row r="21" spans="1:12" ht="15">
      <c r="A21" s="347">
        <v>19</v>
      </c>
      <c r="B21" s="326" t="s">
        <v>635</v>
      </c>
      <c r="C21" s="326" t="s">
        <v>636</v>
      </c>
      <c r="D21" s="400" t="s">
        <v>31</v>
      </c>
      <c r="E21" s="377"/>
      <c r="F21" s="383">
        <v>8</v>
      </c>
      <c r="G21" s="370">
        <v>0</v>
      </c>
      <c r="H21" s="373">
        <v>0</v>
      </c>
      <c r="I21" s="380">
        <v>8</v>
      </c>
      <c r="J21" s="377">
        <v>0</v>
      </c>
      <c r="K21" s="383">
        <v>1</v>
      </c>
      <c r="L21" s="373">
        <v>0</v>
      </c>
    </row>
    <row r="22" spans="1:12" ht="15">
      <c r="A22" s="347">
        <v>20</v>
      </c>
      <c r="B22" s="326" t="s">
        <v>617</v>
      </c>
      <c r="C22" s="326" t="s">
        <v>618</v>
      </c>
      <c r="D22" s="400" t="s">
        <v>31</v>
      </c>
      <c r="E22" s="377"/>
      <c r="F22" s="383">
        <v>8</v>
      </c>
      <c r="G22" s="370">
        <v>0</v>
      </c>
      <c r="H22" s="373">
        <v>0</v>
      </c>
      <c r="I22" s="380">
        <v>8</v>
      </c>
      <c r="J22" s="377">
        <v>0</v>
      </c>
      <c r="K22" s="383">
        <v>1</v>
      </c>
      <c r="L22" s="373">
        <v>1</v>
      </c>
    </row>
    <row r="23" spans="1:12" ht="15">
      <c r="A23" s="347">
        <v>21</v>
      </c>
      <c r="B23" s="326" t="s">
        <v>641</v>
      </c>
      <c r="C23" s="326" t="s">
        <v>642</v>
      </c>
      <c r="D23" s="400" t="s">
        <v>31</v>
      </c>
      <c r="E23" s="377"/>
      <c r="F23" s="383">
        <v>6</v>
      </c>
      <c r="G23" s="370">
        <v>2</v>
      </c>
      <c r="H23" s="373">
        <v>0</v>
      </c>
      <c r="I23" s="380">
        <v>4</v>
      </c>
      <c r="J23" s="377">
        <v>3</v>
      </c>
      <c r="K23" s="383">
        <v>0</v>
      </c>
      <c r="L23" s="373">
        <v>1</v>
      </c>
    </row>
    <row r="24" spans="1:12" ht="15">
      <c r="A24" s="347">
        <v>22</v>
      </c>
      <c r="B24" s="326" t="s">
        <v>609</v>
      </c>
      <c r="C24" s="326" t="s">
        <v>610</v>
      </c>
      <c r="D24" s="400" t="s">
        <v>31</v>
      </c>
      <c r="E24" s="377"/>
      <c r="F24" s="383">
        <v>8</v>
      </c>
      <c r="G24" s="370">
        <v>0</v>
      </c>
      <c r="H24" s="373">
        <v>0</v>
      </c>
      <c r="I24" s="380">
        <v>8</v>
      </c>
      <c r="J24" s="377">
        <v>0</v>
      </c>
      <c r="K24" s="383">
        <v>2</v>
      </c>
      <c r="L24" s="373">
        <v>0</v>
      </c>
    </row>
    <row r="25" spans="1:12" ht="15">
      <c r="A25" s="347">
        <v>23</v>
      </c>
      <c r="B25" s="326" t="s">
        <v>593</v>
      </c>
      <c r="C25" s="326" t="s">
        <v>594</v>
      </c>
      <c r="D25" s="400" t="s">
        <v>31</v>
      </c>
      <c r="E25" s="377"/>
      <c r="F25" s="383">
        <v>8</v>
      </c>
      <c r="G25" s="370">
        <v>0</v>
      </c>
      <c r="H25" s="373">
        <v>0</v>
      </c>
      <c r="I25" s="380">
        <v>8</v>
      </c>
      <c r="J25" s="377">
        <v>0</v>
      </c>
      <c r="K25" s="383">
        <v>2</v>
      </c>
      <c r="L25" s="373">
        <v>0</v>
      </c>
    </row>
    <row r="26" spans="1:12" ht="15">
      <c r="A26" s="347">
        <v>24</v>
      </c>
      <c r="B26" s="326" t="s">
        <v>651</v>
      </c>
      <c r="C26" s="326" t="s">
        <v>652</v>
      </c>
      <c r="D26" s="400" t="s">
        <v>31</v>
      </c>
      <c r="E26" s="377"/>
      <c r="F26" s="383">
        <v>8</v>
      </c>
      <c r="G26" s="370">
        <v>0</v>
      </c>
      <c r="H26" s="373">
        <v>0</v>
      </c>
      <c r="I26" s="380">
        <v>8</v>
      </c>
      <c r="J26" s="377">
        <v>0</v>
      </c>
      <c r="K26" s="383">
        <v>2</v>
      </c>
      <c r="L26" s="373">
        <v>0</v>
      </c>
    </row>
    <row r="27" spans="1:12" ht="15">
      <c r="A27" s="347">
        <v>25</v>
      </c>
      <c r="B27" s="326" t="s">
        <v>613</v>
      </c>
      <c r="C27" s="326" t="s">
        <v>614</v>
      </c>
      <c r="D27" s="400" t="s">
        <v>31</v>
      </c>
      <c r="E27" s="377"/>
      <c r="F27" s="383">
        <v>8</v>
      </c>
      <c r="G27" s="370">
        <v>0</v>
      </c>
      <c r="H27" s="373">
        <v>0</v>
      </c>
      <c r="I27" s="380">
        <v>8</v>
      </c>
      <c r="J27" s="377">
        <v>0</v>
      </c>
      <c r="K27" s="383">
        <v>2</v>
      </c>
      <c r="L27" s="373">
        <v>0</v>
      </c>
    </row>
    <row r="28" spans="1:12" ht="15">
      <c r="A28" s="347">
        <v>26</v>
      </c>
      <c r="B28" s="326" t="s">
        <v>627</v>
      </c>
      <c r="C28" s="326" t="s">
        <v>628</v>
      </c>
      <c r="D28" s="400" t="s">
        <v>31</v>
      </c>
      <c r="E28" s="377"/>
      <c r="F28" s="383">
        <v>8</v>
      </c>
      <c r="G28" s="370">
        <v>0</v>
      </c>
      <c r="H28" s="373">
        <v>0</v>
      </c>
      <c r="I28" s="380">
        <v>0</v>
      </c>
      <c r="J28" s="377">
        <v>8</v>
      </c>
      <c r="K28" s="383">
        <v>0</v>
      </c>
      <c r="L28" s="373">
        <v>0</v>
      </c>
    </row>
    <row r="29" spans="1:12" ht="15">
      <c r="A29" s="347">
        <v>27</v>
      </c>
      <c r="B29" s="326" t="s">
        <v>621</v>
      </c>
      <c r="C29" s="326" t="s">
        <v>622</v>
      </c>
      <c r="D29" s="400" t="s">
        <v>31</v>
      </c>
      <c r="E29" s="377"/>
      <c r="F29" s="383">
        <v>8</v>
      </c>
      <c r="G29" s="370">
        <v>0</v>
      </c>
      <c r="H29" s="373">
        <v>0</v>
      </c>
      <c r="I29" s="380">
        <v>6</v>
      </c>
      <c r="J29" s="377">
        <v>2</v>
      </c>
      <c r="K29" s="383">
        <v>1</v>
      </c>
      <c r="L29" s="373">
        <v>1</v>
      </c>
    </row>
    <row r="30" spans="1:12" ht="15">
      <c r="A30" s="347">
        <v>28</v>
      </c>
      <c r="B30" s="326" t="s">
        <v>629</v>
      </c>
      <c r="C30" s="326" t="s">
        <v>630</v>
      </c>
      <c r="D30" s="435" t="s">
        <v>48</v>
      </c>
      <c r="E30" s="441" t="s">
        <v>467</v>
      </c>
      <c r="F30" s="383">
        <v>0</v>
      </c>
      <c r="G30" s="370">
        <v>5</v>
      </c>
      <c r="H30" s="373">
        <v>3</v>
      </c>
      <c r="I30" s="380">
        <v>0</v>
      </c>
      <c r="J30" s="377">
        <v>0</v>
      </c>
      <c r="K30" s="383">
        <v>0</v>
      </c>
      <c r="L30" s="373">
        <v>0</v>
      </c>
    </row>
    <row r="31" spans="1:12" ht="15">
      <c r="A31" s="347">
        <v>29</v>
      </c>
      <c r="B31" s="326" t="s">
        <v>615</v>
      </c>
      <c r="C31" s="326" t="s">
        <v>616</v>
      </c>
      <c r="D31" s="400" t="s">
        <v>31</v>
      </c>
      <c r="E31" s="377"/>
      <c r="F31" s="383">
        <v>8</v>
      </c>
      <c r="G31" s="370">
        <v>0</v>
      </c>
      <c r="H31" s="373">
        <v>0</v>
      </c>
      <c r="I31" s="380">
        <v>7</v>
      </c>
      <c r="J31" s="377">
        <v>1</v>
      </c>
      <c r="K31" s="383">
        <v>0</v>
      </c>
      <c r="L31" s="373">
        <v>0</v>
      </c>
    </row>
    <row r="32" spans="1:12" ht="15">
      <c r="A32" s="347">
        <v>30</v>
      </c>
      <c r="B32" s="326" t="s">
        <v>653</v>
      </c>
      <c r="C32" s="326" t="s">
        <v>654</v>
      </c>
      <c r="D32" s="400" t="s">
        <v>31</v>
      </c>
      <c r="E32" s="377"/>
      <c r="F32" s="383">
        <v>8</v>
      </c>
      <c r="G32" s="370">
        <v>0</v>
      </c>
      <c r="H32" s="373">
        <v>0</v>
      </c>
      <c r="I32" s="380">
        <v>7</v>
      </c>
      <c r="J32" s="377">
        <v>1</v>
      </c>
      <c r="K32" s="383">
        <v>1</v>
      </c>
      <c r="L32" s="373">
        <v>0</v>
      </c>
    </row>
    <row r="33" spans="1:12" ht="15">
      <c r="A33" s="347">
        <v>31</v>
      </c>
      <c r="B33" s="326" t="s">
        <v>631</v>
      </c>
      <c r="C33" s="326" t="s">
        <v>632</v>
      </c>
      <c r="D33" s="435" t="s">
        <v>48</v>
      </c>
      <c r="E33" s="441" t="s">
        <v>467</v>
      </c>
      <c r="F33" s="383">
        <v>0</v>
      </c>
      <c r="G33" s="370">
        <v>5</v>
      </c>
      <c r="H33" s="373">
        <v>3</v>
      </c>
      <c r="I33" s="380">
        <v>0</v>
      </c>
      <c r="J33" s="377">
        <v>0</v>
      </c>
      <c r="K33" s="383">
        <v>0</v>
      </c>
      <c r="L33" s="373">
        <v>0</v>
      </c>
    </row>
    <row r="34" spans="1:12" ht="15.75" thickBot="1">
      <c r="A34" s="348">
        <v>32</v>
      </c>
      <c r="B34" s="349" t="s">
        <v>655</v>
      </c>
      <c r="C34" s="349" t="s">
        <v>117</v>
      </c>
      <c r="D34" s="401" t="s">
        <v>31</v>
      </c>
      <c r="E34" s="378"/>
      <c r="F34" s="384">
        <v>8</v>
      </c>
      <c r="G34" s="374">
        <v>0</v>
      </c>
      <c r="H34" s="375">
        <v>0</v>
      </c>
      <c r="I34" s="381">
        <v>8</v>
      </c>
      <c r="J34" s="378">
        <v>0</v>
      </c>
      <c r="K34" s="384">
        <v>2</v>
      </c>
      <c r="L34" s="375">
        <v>0</v>
      </c>
    </row>
    <row r="35" spans="1:12" ht="15">
      <c r="F35" s="161">
        <f>SUM(F3:F34)</f>
        <v>182</v>
      </c>
      <c r="G35" s="161">
        <f t="shared" ref="G35:L35" si="0">SUM(G3:G34)</f>
        <v>50</v>
      </c>
      <c r="H35" s="161">
        <f t="shared" si="0"/>
        <v>24</v>
      </c>
      <c r="I35" s="161">
        <f t="shared" si="0"/>
        <v>161</v>
      </c>
      <c r="J35" s="161">
        <f t="shared" si="0"/>
        <v>27</v>
      </c>
      <c r="K35" s="161">
        <f t="shared" si="0"/>
        <v>28</v>
      </c>
      <c r="L35" s="161">
        <f t="shared" si="0"/>
        <v>3</v>
      </c>
    </row>
  </sheetData>
  <autoFilter ref="A2:L35"/>
  <mergeCells count="3">
    <mergeCell ref="F1:H1"/>
    <mergeCell ref="I1:J1"/>
    <mergeCell ref="K1:L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L27"/>
  <sheetViews>
    <sheetView workbookViewId="0">
      <selection activeCell="B3" sqref="B3:D26"/>
    </sheetView>
  </sheetViews>
  <sheetFormatPr baseColWidth="10" defaultRowHeight="14.25"/>
  <cols>
    <col min="1" max="1" width="3.125" bestFit="1" customWidth="1"/>
    <col min="2" max="2" width="9.25" customWidth="1"/>
    <col min="3" max="3" width="32.375" bestFit="1" customWidth="1"/>
    <col min="6" max="12" width="6.25" customWidth="1"/>
  </cols>
  <sheetData>
    <row r="1" spans="1:12" ht="15.75" thickBot="1">
      <c r="F1" s="482" t="s">
        <v>427</v>
      </c>
      <c r="G1" s="501"/>
      <c r="H1" s="483"/>
      <c r="I1" s="482" t="s">
        <v>428</v>
      </c>
      <c r="J1" s="483"/>
      <c r="K1" s="481" t="s">
        <v>458</v>
      </c>
      <c r="L1" s="502"/>
    </row>
    <row r="2" spans="1:12" ht="15" thickBot="1">
      <c r="A2" s="270" t="s">
        <v>24</v>
      </c>
      <c r="B2" s="345" t="s">
        <v>25</v>
      </c>
      <c r="C2" s="271" t="s">
        <v>26</v>
      </c>
      <c r="D2" s="345" t="s">
        <v>27</v>
      </c>
      <c r="E2" s="345" t="s">
        <v>28</v>
      </c>
      <c r="F2" s="229" t="s">
        <v>10</v>
      </c>
      <c r="G2" s="233" t="s">
        <v>11</v>
      </c>
      <c r="H2" s="229" t="s">
        <v>49</v>
      </c>
      <c r="I2" s="229" t="s">
        <v>10</v>
      </c>
      <c r="J2" s="233" t="s">
        <v>11</v>
      </c>
      <c r="K2" s="261" t="s">
        <v>10</v>
      </c>
      <c r="L2" s="223" t="s">
        <v>11</v>
      </c>
    </row>
    <row r="3" spans="1:12" ht="15">
      <c r="A3" s="346">
        <v>1</v>
      </c>
      <c r="B3" s="325" t="s">
        <v>656</v>
      </c>
      <c r="C3" s="325" t="s">
        <v>657</v>
      </c>
      <c r="D3" s="402" t="s">
        <v>31</v>
      </c>
      <c r="E3" s="364"/>
      <c r="F3" s="356">
        <v>8</v>
      </c>
      <c r="G3" s="357">
        <v>0</v>
      </c>
      <c r="H3" s="358">
        <v>0</v>
      </c>
      <c r="I3" s="367">
        <v>8</v>
      </c>
      <c r="J3" s="364">
        <v>0</v>
      </c>
      <c r="K3" s="356">
        <v>1</v>
      </c>
      <c r="L3" s="358">
        <v>0</v>
      </c>
    </row>
    <row r="4" spans="1:12" ht="15">
      <c r="A4" s="347">
        <v>2</v>
      </c>
      <c r="B4" s="326" t="s">
        <v>680</v>
      </c>
      <c r="C4" s="326" t="s">
        <v>681</v>
      </c>
      <c r="D4" s="404" t="s">
        <v>31</v>
      </c>
      <c r="E4" s="365"/>
      <c r="F4" s="359">
        <v>8</v>
      </c>
      <c r="G4" s="355">
        <v>0</v>
      </c>
      <c r="H4" s="360">
        <v>0</v>
      </c>
      <c r="I4" s="368">
        <v>8</v>
      </c>
      <c r="J4" s="365">
        <v>0</v>
      </c>
      <c r="K4" s="359">
        <v>1</v>
      </c>
      <c r="L4" s="360">
        <v>0</v>
      </c>
    </row>
    <row r="5" spans="1:12" ht="15">
      <c r="A5" s="347">
        <v>3</v>
      </c>
      <c r="B5" s="326" t="s">
        <v>700</v>
      </c>
      <c r="C5" s="326" t="s">
        <v>701</v>
      </c>
      <c r="D5" s="439" t="s">
        <v>48</v>
      </c>
      <c r="E5" s="440" t="s">
        <v>467</v>
      </c>
      <c r="F5" s="359">
        <v>0</v>
      </c>
      <c r="G5" s="355">
        <v>5</v>
      </c>
      <c r="H5" s="360">
        <v>3</v>
      </c>
      <c r="I5" s="368">
        <v>0</v>
      </c>
      <c r="J5" s="365">
        <v>0</v>
      </c>
      <c r="K5" s="359">
        <v>0</v>
      </c>
      <c r="L5" s="360">
        <v>0</v>
      </c>
    </row>
    <row r="6" spans="1:12" ht="15">
      <c r="A6" s="347">
        <v>4</v>
      </c>
      <c r="B6" s="326" t="s">
        <v>682</v>
      </c>
      <c r="C6" s="326" t="s">
        <v>683</v>
      </c>
      <c r="D6" s="439" t="s">
        <v>38</v>
      </c>
      <c r="E6" s="440" t="s">
        <v>706</v>
      </c>
      <c r="F6" s="359">
        <v>4</v>
      </c>
      <c r="G6" s="355">
        <v>4</v>
      </c>
      <c r="H6" s="360">
        <v>0</v>
      </c>
      <c r="I6" s="368">
        <v>0</v>
      </c>
      <c r="J6" s="365">
        <v>0</v>
      </c>
      <c r="K6" s="359">
        <v>0</v>
      </c>
      <c r="L6" s="360">
        <v>0</v>
      </c>
    </row>
    <row r="7" spans="1:12" ht="15">
      <c r="A7" s="347">
        <v>5</v>
      </c>
      <c r="B7" s="326" t="s">
        <v>696</v>
      </c>
      <c r="C7" s="326" t="s">
        <v>697</v>
      </c>
      <c r="D7" s="404" t="s">
        <v>31</v>
      </c>
      <c r="E7" s="365"/>
      <c r="F7" s="359">
        <v>8</v>
      </c>
      <c r="G7" s="355">
        <v>0</v>
      </c>
      <c r="H7" s="360">
        <v>0</v>
      </c>
      <c r="I7" s="368">
        <v>6</v>
      </c>
      <c r="J7" s="365">
        <v>2</v>
      </c>
      <c r="K7" s="359">
        <v>0</v>
      </c>
      <c r="L7" s="360">
        <v>0</v>
      </c>
    </row>
    <row r="8" spans="1:12" ht="15">
      <c r="A8" s="347">
        <v>6</v>
      </c>
      <c r="B8" s="326" t="s">
        <v>658</v>
      </c>
      <c r="C8" s="326" t="s">
        <v>659</v>
      </c>
      <c r="D8" s="404" t="s">
        <v>31</v>
      </c>
      <c r="E8" s="365"/>
      <c r="F8" s="359">
        <v>8</v>
      </c>
      <c r="G8" s="355">
        <v>0</v>
      </c>
      <c r="H8" s="360">
        <v>0</v>
      </c>
      <c r="I8" s="368">
        <v>8</v>
      </c>
      <c r="J8" s="365">
        <v>0</v>
      </c>
      <c r="K8" s="359">
        <v>1</v>
      </c>
      <c r="L8" s="360">
        <v>0</v>
      </c>
    </row>
    <row r="9" spans="1:12" ht="15">
      <c r="A9" s="347">
        <v>7</v>
      </c>
      <c r="B9" s="326" t="s">
        <v>686</v>
      </c>
      <c r="C9" s="326" t="s">
        <v>687</v>
      </c>
      <c r="D9" s="439" t="s">
        <v>48</v>
      </c>
      <c r="E9" s="440" t="s">
        <v>467</v>
      </c>
      <c r="F9" s="359">
        <v>0</v>
      </c>
      <c r="G9" s="355">
        <v>5</v>
      </c>
      <c r="H9" s="360">
        <v>3</v>
      </c>
      <c r="I9" s="368">
        <v>0</v>
      </c>
      <c r="J9" s="365">
        <v>0</v>
      </c>
      <c r="K9" s="359">
        <v>0</v>
      </c>
      <c r="L9" s="360">
        <v>0</v>
      </c>
    </row>
    <row r="10" spans="1:12" ht="15">
      <c r="A10" s="347">
        <v>8</v>
      </c>
      <c r="B10" s="326" t="s">
        <v>688</v>
      </c>
      <c r="C10" s="326" t="s">
        <v>689</v>
      </c>
      <c r="D10" s="404" t="s">
        <v>31</v>
      </c>
      <c r="E10" s="365"/>
      <c r="F10" s="359">
        <v>8</v>
      </c>
      <c r="G10" s="355">
        <v>0</v>
      </c>
      <c r="H10" s="360">
        <v>0</v>
      </c>
      <c r="I10" s="368">
        <v>8</v>
      </c>
      <c r="J10" s="365">
        <v>0</v>
      </c>
      <c r="K10" s="359">
        <v>1</v>
      </c>
      <c r="L10" s="360">
        <v>1</v>
      </c>
    </row>
    <row r="11" spans="1:12" ht="15">
      <c r="A11" s="347">
        <v>9</v>
      </c>
      <c r="B11" s="326" t="s">
        <v>672</v>
      </c>
      <c r="C11" s="326" t="s">
        <v>673</v>
      </c>
      <c r="D11" s="404" t="s">
        <v>31</v>
      </c>
      <c r="E11" s="365"/>
      <c r="F11" s="359">
        <v>5</v>
      </c>
      <c r="G11" s="355">
        <v>3</v>
      </c>
      <c r="H11" s="360">
        <v>0</v>
      </c>
      <c r="I11" s="368">
        <v>1</v>
      </c>
      <c r="J11" s="365">
        <v>6</v>
      </c>
      <c r="K11" s="359">
        <v>0</v>
      </c>
      <c r="L11" s="360">
        <v>2</v>
      </c>
    </row>
    <row r="12" spans="1:12" ht="15">
      <c r="A12" s="347">
        <v>10</v>
      </c>
      <c r="B12" s="326" t="s">
        <v>664</v>
      </c>
      <c r="C12" s="326" t="s">
        <v>665</v>
      </c>
      <c r="D12" s="404" t="s">
        <v>31</v>
      </c>
      <c r="E12" s="365"/>
      <c r="F12" s="359">
        <v>6</v>
      </c>
      <c r="G12" s="355">
        <v>2</v>
      </c>
      <c r="H12" s="360">
        <v>0</v>
      </c>
      <c r="I12" s="368">
        <v>4</v>
      </c>
      <c r="J12" s="365">
        <v>3</v>
      </c>
      <c r="K12" s="359">
        <v>1</v>
      </c>
      <c r="L12" s="360">
        <v>1</v>
      </c>
    </row>
    <row r="13" spans="1:12" ht="15">
      <c r="A13" s="347">
        <v>11</v>
      </c>
      <c r="B13" s="326" t="s">
        <v>694</v>
      </c>
      <c r="C13" s="326" t="s">
        <v>695</v>
      </c>
      <c r="D13" s="451" t="s">
        <v>48</v>
      </c>
      <c r="E13" s="440" t="s">
        <v>706</v>
      </c>
      <c r="F13" s="359">
        <v>8</v>
      </c>
      <c r="G13" s="355">
        <v>0</v>
      </c>
      <c r="H13" s="360">
        <v>0</v>
      </c>
      <c r="I13" s="368">
        <v>3</v>
      </c>
      <c r="J13" s="365">
        <v>5</v>
      </c>
      <c r="K13" s="359">
        <v>0</v>
      </c>
      <c r="L13" s="360">
        <v>0</v>
      </c>
    </row>
    <row r="14" spans="1:12" ht="15">
      <c r="A14" s="347">
        <v>12</v>
      </c>
      <c r="B14" s="326" t="s">
        <v>674</v>
      </c>
      <c r="C14" s="326" t="s">
        <v>675</v>
      </c>
      <c r="D14" s="439" t="s">
        <v>48</v>
      </c>
      <c r="E14" s="440" t="s">
        <v>467</v>
      </c>
      <c r="F14" s="359">
        <v>7</v>
      </c>
      <c r="G14" s="355">
        <v>1</v>
      </c>
      <c r="H14" s="360">
        <v>0</v>
      </c>
      <c r="I14" s="368">
        <v>0</v>
      </c>
      <c r="J14" s="365">
        <v>0</v>
      </c>
      <c r="K14" s="359">
        <v>0</v>
      </c>
      <c r="L14" s="360">
        <v>0</v>
      </c>
    </row>
    <row r="15" spans="1:12" ht="15">
      <c r="A15" s="347">
        <v>13</v>
      </c>
      <c r="B15" s="326" t="s">
        <v>668</v>
      </c>
      <c r="C15" s="434" t="s">
        <v>669</v>
      </c>
      <c r="D15" s="439" t="s">
        <v>48</v>
      </c>
      <c r="E15" s="440" t="s">
        <v>706</v>
      </c>
      <c r="F15" s="359">
        <v>8</v>
      </c>
      <c r="G15" s="355">
        <v>0</v>
      </c>
      <c r="H15" s="360">
        <v>0</v>
      </c>
      <c r="I15" s="368">
        <v>0</v>
      </c>
      <c r="J15" s="365">
        <v>0</v>
      </c>
      <c r="K15" s="359">
        <v>0</v>
      </c>
      <c r="L15" s="360">
        <v>0</v>
      </c>
    </row>
    <row r="16" spans="1:12" ht="15">
      <c r="A16" s="347">
        <v>14</v>
      </c>
      <c r="B16" s="326" t="s">
        <v>670</v>
      </c>
      <c r="C16" s="326" t="s">
        <v>671</v>
      </c>
      <c r="D16" s="404" t="s">
        <v>31</v>
      </c>
      <c r="E16" s="365"/>
      <c r="F16" s="359">
        <v>7</v>
      </c>
      <c r="G16" s="355">
        <v>1</v>
      </c>
      <c r="H16" s="360">
        <v>0</v>
      </c>
      <c r="I16" s="368">
        <v>1</v>
      </c>
      <c r="J16" s="365">
        <v>7</v>
      </c>
      <c r="K16" s="359">
        <v>1</v>
      </c>
      <c r="L16" s="360">
        <v>1</v>
      </c>
    </row>
    <row r="17" spans="1:12" ht="15">
      <c r="A17" s="347">
        <v>15</v>
      </c>
      <c r="B17" s="326" t="s">
        <v>698</v>
      </c>
      <c r="C17" s="326" t="s">
        <v>699</v>
      </c>
      <c r="D17" s="404" t="s">
        <v>31</v>
      </c>
      <c r="E17" s="365"/>
      <c r="F17" s="359">
        <v>8</v>
      </c>
      <c r="G17" s="355">
        <v>0</v>
      </c>
      <c r="H17" s="360">
        <v>0</v>
      </c>
      <c r="I17" s="368">
        <v>8</v>
      </c>
      <c r="J17" s="365">
        <v>0</v>
      </c>
      <c r="K17" s="359">
        <v>1</v>
      </c>
      <c r="L17" s="360">
        <v>0</v>
      </c>
    </row>
    <row r="18" spans="1:12" ht="15">
      <c r="A18" s="347">
        <v>16</v>
      </c>
      <c r="B18" s="326" t="s">
        <v>666</v>
      </c>
      <c r="C18" s="326" t="s">
        <v>667</v>
      </c>
      <c r="D18" s="404" t="s">
        <v>31</v>
      </c>
      <c r="E18" s="365"/>
      <c r="F18" s="359">
        <v>8</v>
      </c>
      <c r="G18" s="355">
        <v>0</v>
      </c>
      <c r="H18" s="360">
        <v>0</v>
      </c>
      <c r="I18" s="368">
        <v>8</v>
      </c>
      <c r="J18" s="365">
        <v>0</v>
      </c>
      <c r="K18" s="359">
        <v>2</v>
      </c>
      <c r="L18" s="360">
        <v>0</v>
      </c>
    </row>
    <row r="19" spans="1:12" ht="15">
      <c r="A19" s="347">
        <v>17</v>
      </c>
      <c r="B19" s="326" t="s">
        <v>692</v>
      </c>
      <c r="C19" s="326" t="s">
        <v>693</v>
      </c>
      <c r="D19" s="404" t="s">
        <v>31</v>
      </c>
      <c r="E19" s="365"/>
      <c r="F19" s="359">
        <v>8</v>
      </c>
      <c r="G19" s="355">
        <v>0</v>
      </c>
      <c r="H19" s="360">
        <v>0</v>
      </c>
      <c r="I19" s="368">
        <v>8</v>
      </c>
      <c r="J19" s="365">
        <v>0</v>
      </c>
      <c r="K19" s="359">
        <v>2</v>
      </c>
      <c r="L19" s="360">
        <v>0</v>
      </c>
    </row>
    <row r="20" spans="1:12" ht="15">
      <c r="A20" s="347">
        <v>18</v>
      </c>
      <c r="B20" s="326" t="s">
        <v>702</v>
      </c>
      <c r="C20" s="326" t="s">
        <v>703</v>
      </c>
      <c r="D20" s="439" t="s">
        <v>38</v>
      </c>
      <c r="E20" s="440" t="s">
        <v>706</v>
      </c>
      <c r="F20" s="359">
        <v>3</v>
      </c>
      <c r="G20" s="355">
        <v>5</v>
      </c>
      <c r="H20" s="360">
        <v>0</v>
      </c>
      <c r="I20" s="368">
        <v>0</v>
      </c>
      <c r="J20" s="365">
        <v>0</v>
      </c>
      <c r="K20" s="359">
        <v>0</v>
      </c>
      <c r="L20" s="360">
        <v>0</v>
      </c>
    </row>
    <row r="21" spans="1:12" ht="15">
      <c r="A21" s="347">
        <v>19</v>
      </c>
      <c r="B21" s="326" t="s">
        <v>678</v>
      </c>
      <c r="C21" s="326" t="s">
        <v>679</v>
      </c>
      <c r="D21" s="404" t="s">
        <v>31</v>
      </c>
      <c r="E21" s="365"/>
      <c r="F21" s="359">
        <v>8</v>
      </c>
      <c r="G21" s="355">
        <v>0</v>
      </c>
      <c r="H21" s="360">
        <v>0</v>
      </c>
      <c r="I21" s="368">
        <v>8</v>
      </c>
      <c r="J21" s="365">
        <v>0</v>
      </c>
      <c r="K21" s="359">
        <v>2</v>
      </c>
      <c r="L21" s="360">
        <v>0</v>
      </c>
    </row>
    <row r="22" spans="1:12" ht="15">
      <c r="A22" s="347">
        <v>20</v>
      </c>
      <c r="B22" s="326" t="s">
        <v>662</v>
      </c>
      <c r="C22" s="326" t="s">
        <v>663</v>
      </c>
      <c r="D22" s="404" t="s">
        <v>31</v>
      </c>
      <c r="E22" s="365"/>
      <c r="F22" s="359">
        <v>8</v>
      </c>
      <c r="G22" s="355">
        <v>0</v>
      </c>
      <c r="H22" s="360">
        <v>0</v>
      </c>
      <c r="I22" s="368">
        <v>6</v>
      </c>
      <c r="J22" s="365">
        <v>2</v>
      </c>
      <c r="K22" s="359">
        <v>1</v>
      </c>
      <c r="L22" s="360">
        <v>1</v>
      </c>
    </row>
    <row r="23" spans="1:12" ht="15">
      <c r="A23" s="347">
        <v>21</v>
      </c>
      <c r="B23" s="326" t="s">
        <v>676</v>
      </c>
      <c r="C23" s="326" t="s">
        <v>677</v>
      </c>
      <c r="D23" s="404" t="s">
        <v>31</v>
      </c>
      <c r="E23" s="365"/>
      <c r="F23" s="359">
        <v>8</v>
      </c>
      <c r="G23" s="355">
        <v>0</v>
      </c>
      <c r="H23" s="360">
        <v>0</v>
      </c>
      <c r="I23" s="368">
        <v>4</v>
      </c>
      <c r="J23" s="365">
        <v>4</v>
      </c>
      <c r="K23" s="359">
        <v>0</v>
      </c>
      <c r="L23" s="360">
        <v>1</v>
      </c>
    </row>
    <row r="24" spans="1:12" ht="15">
      <c r="A24" s="347">
        <v>22</v>
      </c>
      <c r="B24" s="326" t="s">
        <v>660</v>
      </c>
      <c r="C24" s="326" t="s">
        <v>661</v>
      </c>
      <c r="D24" s="404" t="s">
        <v>31</v>
      </c>
      <c r="E24" s="365"/>
      <c r="F24" s="359">
        <v>8</v>
      </c>
      <c r="G24" s="355">
        <v>0</v>
      </c>
      <c r="H24" s="360">
        <v>0</v>
      </c>
      <c r="I24" s="368">
        <v>8</v>
      </c>
      <c r="J24" s="365">
        <v>0</v>
      </c>
      <c r="K24" s="359">
        <v>1</v>
      </c>
      <c r="L24" s="360">
        <v>0</v>
      </c>
    </row>
    <row r="25" spans="1:12" ht="15">
      <c r="A25" s="347">
        <v>23</v>
      </c>
      <c r="B25" s="326" t="s">
        <v>690</v>
      </c>
      <c r="C25" s="326" t="s">
        <v>691</v>
      </c>
      <c r="D25" s="451" t="s">
        <v>48</v>
      </c>
      <c r="E25" s="440" t="s">
        <v>706</v>
      </c>
      <c r="F25" s="359">
        <v>8</v>
      </c>
      <c r="G25" s="355">
        <v>0</v>
      </c>
      <c r="H25" s="360">
        <v>0</v>
      </c>
      <c r="I25" s="368">
        <v>4</v>
      </c>
      <c r="J25" s="365">
        <v>4</v>
      </c>
      <c r="K25" s="359">
        <v>0</v>
      </c>
      <c r="L25" s="360">
        <v>0</v>
      </c>
    </row>
    <row r="26" spans="1:12" ht="15.75" thickBot="1">
      <c r="A26" s="348">
        <v>24</v>
      </c>
      <c r="B26" s="349" t="s">
        <v>684</v>
      </c>
      <c r="C26" s="349" t="s">
        <v>685</v>
      </c>
      <c r="D26" s="403" t="s">
        <v>31</v>
      </c>
      <c r="E26" s="366"/>
      <c r="F26" s="361">
        <v>8</v>
      </c>
      <c r="G26" s="362">
        <v>0</v>
      </c>
      <c r="H26" s="363">
        <v>0</v>
      </c>
      <c r="I26" s="369">
        <v>2</v>
      </c>
      <c r="J26" s="366">
        <v>6</v>
      </c>
      <c r="K26" s="361">
        <v>0</v>
      </c>
      <c r="L26" s="363">
        <v>0</v>
      </c>
    </row>
    <row r="27" spans="1:12" ht="15">
      <c r="F27" s="161">
        <f t="shared" ref="F27:L27" si="0">SUM(F3:F26)</f>
        <v>160</v>
      </c>
      <c r="G27" s="161">
        <f t="shared" si="0"/>
        <v>26</v>
      </c>
      <c r="H27" s="161">
        <f t="shared" si="0"/>
        <v>6</v>
      </c>
      <c r="I27" s="161">
        <f t="shared" si="0"/>
        <v>103</v>
      </c>
      <c r="J27" s="161">
        <f t="shared" si="0"/>
        <v>39</v>
      </c>
      <c r="K27" s="161">
        <f t="shared" si="0"/>
        <v>15</v>
      </c>
      <c r="L27" s="161">
        <f t="shared" si="0"/>
        <v>7</v>
      </c>
    </row>
  </sheetData>
  <autoFilter ref="A2:L27"/>
  <mergeCells count="3">
    <mergeCell ref="F1:H1"/>
    <mergeCell ref="I1:J1"/>
    <mergeCell ref="K1:L1"/>
  </mergeCells>
  <pageMargins left="0.7" right="0.7" top="0.75" bottom="0.75" header="0.3" footer="0.3"/>
  <ignoredErrors>
    <ignoredError sqref="E6 E20 E15 E13 E25" twoDigitTextYear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R46"/>
  <sheetViews>
    <sheetView zoomScale="90" zoomScaleNormal="90" workbookViewId="0">
      <selection activeCell="D17" sqref="D17"/>
    </sheetView>
  </sheetViews>
  <sheetFormatPr baseColWidth="10" defaultRowHeight="14.25"/>
  <cols>
    <col min="1" max="1" width="3.125" bestFit="1" customWidth="1"/>
    <col min="3" max="3" width="27" customWidth="1"/>
    <col min="5" max="5" width="13.125" customWidth="1"/>
    <col min="6" max="8" width="5.625" customWidth="1"/>
    <col min="9" max="18" width="6.875" customWidth="1"/>
  </cols>
  <sheetData>
    <row r="1" spans="1:18" ht="15.75" thickBot="1">
      <c r="F1" s="482" t="s">
        <v>21</v>
      </c>
      <c r="G1" s="501"/>
      <c r="H1" s="483"/>
      <c r="I1" s="482" t="s">
        <v>41</v>
      </c>
      <c r="J1" s="483"/>
      <c r="K1" s="481" t="s">
        <v>458</v>
      </c>
      <c r="L1" s="502"/>
      <c r="M1" s="484" t="s">
        <v>427</v>
      </c>
      <c r="N1" s="485"/>
      <c r="O1" s="486" t="s">
        <v>428</v>
      </c>
      <c r="P1" s="507"/>
      <c r="Q1" s="477" t="s">
        <v>456</v>
      </c>
      <c r="R1" s="478"/>
    </row>
    <row r="2" spans="1:18" ht="15" thickBot="1">
      <c r="A2" s="274" t="s">
        <v>24</v>
      </c>
      <c r="B2" s="274" t="s">
        <v>25</v>
      </c>
      <c r="C2" s="275" t="s">
        <v>26</v>
      </c>
      <c r="D2" s="274" t="s">
        <v>27</v>
      </c>
      <c r="E2" s="274" t="s">
        <v>28</v>
      </c>
      <c r="F2" s="229" t="s">
        <v>10</v>
      </c>
      <c r="G2" s="233" t="s">
        <v>11</v>
      </c>
      <c r="H2" s="229" t="s">
        <v>49</v>
      </c>
      <c r="I2" s="229" t="s">
        <v>10</v>
      </c>
      <c r="J2" s="233" t="s">
        <v>11</v>
      </c>
      <c r="K2" s="263" t="s">
        <v>10</v>
      </c>
      <c r="L2" s="287" t="s">
        <v>11</v>
      </c>
      <c r="M2" s="238" t="s">
        <v>10</v>
      </c>
      <c r="N2" s="238" t="s">
        <v>11</v>
      </c>
      <c r="O2" s="238" t="s">
        <v>10</v>
      </c>
      <c r="P2" s="239" t="s">
        <v>11</v>
      </c>
      <c r="Q2" s="287" t="s">
        <v>10</v>
      </c>
      <c r="R2" s="264" t="s">
        <v>11</v>
      </c>
    </row>
    <row r="3" spans="1:18" ht="15">
      <c r="A3" s="142">
        <v>1</v>
      </c>
      <c r="B3" s="299" t="s">
        <v>289</v>
      </c>
      <c r="C3" s="143" t="s">
        <v>290</v>
      </c>
      <c r="D3" s="144" t="s">
        <v>31</v>
      </c>
      <c r="E3" s="145"/>
      <c r="F3" s="146">
        <v>8</v>
      </c>
      <c r="G3" s="146">
        <v>0</v>
      </c>
      <c r="H3" s="147">
        <v>0</v>
      </c>
      <c r="I3" s="146">
        <v>8</v>
      </c>
      <c r="J3" s="147">
        <v>0</v>
      </c>
      <c r="K3" s="302">
        <v>2</v>
      </c>
      <c r="L3" s="303">
        <v>0</v>
      </c>
      <c r="M3" s="74">
        <v>7</v>
      </c>
      <c r="N3" s="76">
        <v>0</v>
      </c>
      <c r="O3" s="74">
        <v>6</v>
      </c>
      <c r="P3" s="76">
        <v>0</v>
      </c>
      <c r="Q3" s="74">
        <v>0</v>
      </c>
      <c r="R3" s="76">
        <v>0</v>
      </c>
    </row>
    <row r="4" spans="1:18" ht="15">
      <c r="A4" s="148">
        <v>2</v>
      </c>
      <c r="B4" s="301" t="s">
        <v>303</v>
      </c>
      <c r="C4" s="326" t="s">
        <v>304</v>
      </c>
      <c r="D4" s="150" t="s">
        <v>31</v>
      </c>
      <c r="E4" s="151"/>
      <c r="F4" s="152">
        <v>8</v>
      </c>
      <c r="G4" s="152">
        <v>0</v>
      </c>
      <c r="H4" s="153">
        <v>0</v>
      </c>
      <c r="I4" s="152">
        <v>6</v>
      </c>
      <c r="J4" s="153">
        <v>2</v>
      </c>
      <c r="K4" s="304">
        <v>1</v>
      </c>
      <c r="L4" s="305">
        <v>0</v>
      </c>
      <c r="M4" s="66">
        <v>4</v>
      </c>
      <c r="N4" s="67">
        <v>2</v>
      </c>
      <c r="O4" s="66">
        <v>4</v>
      </c>
      <c r="P4" s="67">
        <v>1</v>
      </c>
      <c r="Q4" s="66">
        <v>0</v>
      </c>
      <c r="R4" s="67">
        <v>1</v>
      </c>
    </row>
    <row r="5" spans="1:18" ht="15">
      <c r="A5" s="148">
        <v>3</v>
      </c>
      <c r="B5" s="301" t="s">
        <v>283</v>
      </c>
      <c r="C5" s="326" t="s">
        <v>284</v>
      </c>
      <c r="D5" s="150" t="s">
        <v>31</v>
      </c>
      <c r="E5" s="151"/>
      <c r="F5" s="152">
        <v>8</v>
      </c>
      <c r="G5" s="152">
        <v>0</v>
      </c>
      <c r="H5" s="153">
        <v>0</v>
      </c>
      <c r="I5" s="152">
        <v>8</v>
      </c>
      <c r="J5" s="153">
        <v>0</v>
      </c>
      <c r="K5" s="304">
        <v>2</v>
      </c>
      <c r="L5" s="305">
        <v>0</v>
      </c>
      <c r="M5" s="66">
        <v>7</v>
      </c>
      <c r="N5" s="67">
        <v>0</v>
      </c>
      <c r="O5" s="66">
        <v>6</v>
      </c>
      <c r="P5" s="67">
        <v>0</v>
      </c>
      <c r="Q5" s="66">
        <v>0</v>
      </c>
      <c r="R5" s="67">
        <v>0</v>
      </c>
    </row>
    <row r="6" spans="1:18" ht="15">
      <c r="A6" s="148">
        <v>4</v>
      </c>
      <c r="B6" s="301" t="s">
        <v>287</v>
      </c>
      <c r="C6" s="326" t="s">
        <v>288</v>
      </c>
      <c r="D6" s="150" t="s">
        <v>31</v>
      </c>
      <c r="E6" s="151"/>
      <c r="F6" s="152">
        <v>8</v>
      </c>
      <c r="G6" s="152">
        <v>0</v>
      </c>
      <c r="H6" s="153">
        <v>0</v>
      </c>
      <c r="I6" s="152">
        <v>8</v>
      </c>
      <c r="J6" s="153">
        <v>0</v>
      </c>
      <c r="K6" s="304">
        <v>2</v>
      </c>
      <c r="L6" s="305">
        <v>0</v>
      </c>
      <c r="M6" s="66">
        <v>7</v>
      </c>
      <c r="N6" s="67">
        <v>0</v>
      </c>
      <c r="O6" s="66">
        <v>6</v>
      </c>
      <c r="P6" s="67">
        <v>0</v>
      </c>
      <c r="Q6" s="66">
        <v>0</v>
      </c>
      <c r="R6" s="67">
        <v>0</v>
      </c>
    </row>
    <row r="7" spans="1:18" ht="15">
      <c r="A7" s="148">
        <v>5</v>
      </c>
      <c r="B7" s="301" t="s">
        <v>269</v>
      </c>
      <c r="C7" s="326" t="s">
        <v>270</v>
      </c>
      <c r="D7" s="150" t="s">
        <v>31</v>
      </c>
      <c r="E7" s="151"/>
      <c r="F7" s="152">
        <v>8</v>
      </c>
      <c r="G7" s="152">
        <v>0</v>
      </c>
      <c r="H7" s="153">
        <v>0</v>
      </c>
      <c r="I7" s="152">
        <v>8</v>
      </c>
      <c r="J7" s="153">
        <v>0</v>
      </c>
      <c r="K7" s="304">
        <v>2</v>
      </c>
      <c r="L7" s="305">
        <v>0</v>
      </c>
      <c r="M7" s="66">
        <v>7</v>
      </c>
      <c r="N7" s="67">
        <v>0</v>
      </c>
      <c r="O7" s="66">
        <v>6</v>
      </c>
      <c r="P7" s="67">
        <v>0</v>
      </c>
      <c r="Q7" s="66">
        <v>0</v>
      </c>
      <c r="R7" s="67">
        <v>0</v>
      </c>
    </row>
    <row r="8" spans="1:18" ht="15">
      <c r="A8" s="148">
        <v>6</v>
      </c>
      <c r="B8" s="149" t="s">
        <v>255</v>
      </c>
      <c r="C8" s="326" t="s">
        <v>256</v>
      </c>
      <c r="D8" s="150" t="s">
        <v>48</v>
      </c>
      <c r="E8" s="151" t="s">
        <v>426</v>
      </c>
      <c r="F8" s="152">
        <v>0</v>
      </c>
      <c r="G8" s="152">
        <v>5</v>
      </c>
      <c r="H8" s="153">
        <v>3</v>
      </c>
      <c r="I8" s="152">
        <v>0</v>
      </c>
      <c r="J8" s="153">
        <v>0</v>
      </c>
      <c r="K8" s="304">
        <v>0</v>
      </c>
      <c r="L8" s="305">
        <v>0</v>
      </c>
      <c r="M8" s="304">
        <v>0</v>
      </c>
      <c r="N8" s="305">
        <v>0</v>
      </c>
      <c r="O8" s="66">
        <v>0</v>
      </c>
      <c r="P8" s="67">
        <v>0</v>
      </c>
      <c r="Q8" s="66">
        <v>0</v>
      </c>
      <c r="R8" s="67">
        <v>0</v>
      </c>
    </row>
    <row r="9" spans="1:18" ht="15">
      <c r="A9" s="148">
        <v>7</v>
      </c>
      <c r="B9" s="301" t="s">
        <v>307</v>
      </c>
      <c r="C9" s="326" t="s">
        <v>308</v>
      </c>
      <c r="D9" s="150" t="s">
        <v>31</v>
      </c>
      <c r="E9" s="151"/>
      <c r="F9" s="152">
        <v>8</v>
      </c>
      <c r="G9" s="152">
        <v>0</v>
      </c>
      <c r="H9" s="153">
        <v>0</v>
      </c>
      <c r="I9" s="152">
        <v>8</v>
      </c>
      <c r="J9" s="153">
        <v>0</v>
      </c>
      <c r="K9" s="304">
        <v>2</v>
      </c>
      <c r="L9" s="305">
        <v>0</v>
      </c>
      <c r="M9" s="66">
        <v>6</v>
      </c>
      <c r="N9" s="67">
        <v>1</v>
      </c>
      <c r="O9" s="66">
        <v>7</v>
      </c>
      <c r="P9" s="67">
        <v>0</v>
      </c>
      <c r="Q9" s="66">
        <v>0</v>
      </c>
      <c r="R9" s="67">
        <v>0</v>
      </c>
    </row>
    <row r="10" spans="1:18" ht="15">
      <c r="A10" s="148">
        <v>8</v>
      </c>
      <c r="B10" s="301" t="s">
        <v>271</v>
      </c>
      <c r="C10" s="326" t="s">
        <v>272</v>
      </c>
      <c r="D10" s="150" t="s">
        <v>31</v>
      </c>
      <c r="E10" s="151"/>
      <c r="F10" s="152">
        <v>8</v>
      </c>
      <c r="G10" s="152">
        <v>0</v>
      </c>
      <c r="H10" s="153">
        <v>0</v>
      </c>
      <c r="I10" s="152">
        <v>8</v>
      </c>
      <c r="J10" s="153">
        <v>0</v>
      </c>
      <c r="K10" s="304">
        <v>2</v>
      </c>
      <c r="L10" s="305">
        <v>0</v>
      </c>
      <c r="M10" s="66">
        <v>7</v>
      </c>
      <c r="N10" s="67">
        <v>0</v>
      </c>
      <c r="O10" s="66">
        <v>6</v>
      </c>
      <c r="P10" s="67">
        <v>0</v>
      </c>
      <c r="Q10" s="66">
        <v>0</v>
      </c>
      <c r="R10" s="67">
        <v>0</v>
      </c>
    </row>
    <row r="11" spans="1:18" ht="15">
      <c r="A11" s="148">
        <v>9</v>
      </c>
      <c r="B11" s="301" t="s">
        <v>295</v>
      </c>
      <c r="C11" s="326" t="s">
        <v>296</v>
      </c>
      <c r="D11" s="150" t="s">
        <v>31</v>
      </c>
      <c r="E11" s="151"/>
      <c r="F11" s="152">
        <v>8</v>
      </c>
      <c r="G11" s="152">
        <v>0</v>
      </c>
      <c r="H11" s="153">
        <v>0</v>
      </c>
      <c r="I11" s="152">
        <v>8</v>
      </c>
      <c r="J11" s="153">
        <v>0</v>
      </c>
      <c r="K11" s="304">
        <v>2</v>
      </c>
      <c r="L11" s="305">
        <v>0</v>
      </c>
      <c r="M11" s="66">
        <v>7</v>
      </c>
      <c r="N11" s="67">
        <v>0</v>
      </c>
      <c r="O11" s="66">
        <v>6</v>
      </c>
      <c r="P11" s="67">
        <v>0</v>
      </c>
      <c r="Q11" s="66">
        <v>0</v>
      </c>
      <c r="R11" s="67">
        <v>0</v>
      </c>
    </row>
    <row r="12" spans="1:18" ht="15">
      <c r="A12" s="148">
        <v>10</v>
      </c>
      <c r="B12" s="301" t="s">
        <v>285</v>
      </c>
      <c r="C12" s="326" t="s">
        <v>286</v>
      </c>
      <c r="D12" s="150" t="s">
        <v>31</v>
      </c>
      <c r="E12" s="151"/>
      <c r="F12" s="152">
        <v>8</v>
      </c>
      <c r="G12" s="152">
        <v>0</v>
      </c>
      <c r="H12" s="153">
        <v>0</v>
      </c>
      <c r="I12" s="152">
        <v>8</v>
      </c>
      <c r="J12" s="153">
        <v>0</v>
      </c>
      <c r="K12" s="304">
        <v>2</v>
      </c>
      <c r="L12" s="305">
        <v>0</v>
      </c>
      <c r="M12" s="66">
        <v>7</v>
      </c>
      <c r="N12" s="67">
        <v>0</v>
      </c>
      <c r="O12" s="66">
        <v>6</v>
      </c>
      <c r="P12" s="67">
        <v>0</v>
      </c>
      <c r="Q12" s="66">
        <v>0</v>
      </c>
      <c r="R12" s="67">
        <v>0</v>
      </c>
    </row>
    <row r="13" spans="1:18" ht="15">
      <c r="A13" s="148">
        <v>11</v>
      </c>
      <c r="B13" s="301" t="s">
        <v>261</v>
      </c>
      <c r="C13" s="326" t="s">
        <v>262</v>
      </c>
      <c r="D13" s="150" t="s">
        <v>31</v>
      </c>
      <c r="E13" s="151"/>
      <c r="F13" s="152">
        <v>8</v>
      </c>
      <c r="G13" s="152">
        <v>0</v>
      </c>
      <c r="H13" s="153">
        <v>0</v>
      </c>
      <c r="I13" s="152">
        <v>8</v>
      </c>
      <c r="J13" s="153">
        <v>0</v>
      </c>
      <c r="K13" s="304">
        <v>2</v>
      </c>
      <c r="L13" s="305">
        <v>0</v>
      </c>
      <c r="M13" s="66">
        <v>7</v>
      </c>
      <c r="N13" s="67">
        <v>0</v>
      </c>
      <c r="O13" s="66">
        <v>6</v>
      </c>
      <c r="P13" s="67">
        <v>0</v>
      </c>
      <c r="Q13" s="66">
        <v>0</v>
      </c>
      <c r="R13" s="67">
        <v>0</v>
      </c>
    </row>
    <row r="14" spans="1:18" ht="15">
      <c r="A14" s="148">
        <v>12</v>
      </c>
      <c r="B14" s="301" t="s">
        <v>259</v>
      </c>
      <c r="C14" s="326" t="s">
        <v>260</v>
      </c>
      <c r="D14" s="150" t="s">
        <v>31</v>
      </c>
      <c r="E14" s="151"/>
      <c r="F14" s="152">
        <v>8</v>
      </c>
      <c r="G14" s="152">
        <v>0</v>
      </c>
      <c r="H14" s="153">
        <v>0</v>
      </c>
      <c r="I14" s="152">
        <v>8</v>
      </c>
      <c r="J14" s="153">
        <v>0</v>
      </c>
      <c r="K14" s="304">
        <v>2</v>
      </c>
      <c r="L14" s="305">
        <v>0</v>
      </c>
      <c r="M14" s="66">
        <v>7</v>
      </c>
      <c r="N14" s="67">
        <v>0</v>
      </c>
      <c r="O14" s="66">
        <v>6</v>
      </c>
      <c r="P14" s="67">
        <v>0</v>
      </c>
      <c r="Q14" s="66">
        <v>0</v>
      </c>
      <c r="R14" s="67">
        <v>0</v>
      </c>
    </row>
    <row r="15" spans="1:18" ht="15">
      <c r="A15" s="148">
        <v>13</v>
      </c>
      <c r="B15" s="301" t="s">
        <v>281</v>
      </c>
      <c r="C15" s="326" t="s">
        <v>282</v>
      </c>
      <c r="D15" s="150" t="s">
        <v>31</v>
      </c>
      <c r="E15" s="151"/>
      <c r="F15" s="152">
        <v>8</v>
      </c>
      <c r="G15" s="152">
        <v>0</v>
      </c>
      <c r="H15" s="153">
        <v>0</v>
      </c>
      <c r="I15" s="152">
        <v>8</v>
      </c>
      <c r="J15" s="153">
        <v>0</v>
      </c>
      <c r="K15" s="304">
        <v>2</v>
      </c>
      <c r="L15" s="305">
        <v>0</v>
      </c>
      <c r="M15" s="66">
        <v>7</v>
      </c>
      <c r="N15" s="67">
        <v>0</v>
      </c>
      <c r="O15" s="66">
        <v>6</v>
      </c>
      <c r="P15" s="67">
        <v>0</v>
      </c>
      <c r="Q15" s="66">
        <v>0</v>
      </c>
      <c r="R15" s="67">
        <v>0</v>
      </c>
    </row>
    <row r="16" spans="1:18" ht="15">
      <c r="A16" s="148">
        <v>14</v>
      </c>
      <c r="B16" s="301" t="s">
        <v>273</v>
      </c>
      <c r="C16" s="326" t="s">
        <v>274</v>
      </c>
      <c r="D16" s="150" t="s">
        <v>31</v>
      </c>
      <c r="E16" s="151"/>
      <c r="F16" s="152">
        <v>8</v>
      </c>
      <c r="G16" s="152">
        <v>0</v>
      </c>
      <c r="H16" s="153">
        <v>0</v>
      </c>
      <c r="I16" s="152">
        <v>8</v>
      </c>
      <c r="J16" s="153">
        <v>0</v>
      </c>
      <c r="K16" s="304">
        <v>2</v>
      </c>
      <c r="L16" s="305">
        <v>0</v>
      </c>
      <c r="M16" s="66">
        <v>7</v>
      </c>
      <c r="N16" s="67">
        <v>0</v>
      </c>
      <c r="O16" s="66">
        <v>5</v>
      </c>
      <c r="P16" s="67">
        <v>1</v>
      </c>
      <c r="Q16" s="66">
        <v>0</v>
      </c>
      <c r="R16" s="67">
        <v>0</v>
      </c>
    </row>
    <row r="17" spans="1:18" ht="15">
      <c r="A17" s="148">
        <v>15</v>
      </c>
      <c r="B17" s="301" t="s">
        <v>301</v>
      </c>
      <c r="C17" s="326" t="s">
        <v>302</v>
      </c>
      <c r="D17" s="329" t="s">
        <v>31</v>
      </c>
      <c r="E17" s="151"/>
      <c r="F17" s="152">
        <v>4</v>
      </c>
      <c r="G17" s="152">
        <v>4</v>
      </c>
      <c r="H17" s="153">
        <v>0</v>
      </c>
      <c r="I17" s="152">
        <v>0</v>
      </c>
      <c r="J17" s="153">
        <v>0</v>
      </c>
      <c r="K17" s="304">
        <v>0</v>
      </c>
      <c r="L17" s="305">
        <v>0</v>
      </c>
      <c r="M17" s="304">
        <v>7</v>
      </c>
      <c r="N17" s="305">
        <v>0</v>
      </c>
      <c r="O17" s="66">
        <v>6</v>
      </c>
      <c r="P17" s="67">
        <v>1</v>
      </c>
      <c r="Q17" s="66">
        <v>2</v>
      </c>
      <c r="R17" s="67">
        <v>0</v>
      </c>
    </row>
    <row r="18" spans="1:18" ht="15">
      <c r="A18" s="148">
        <v>16</v>
      </c>
      <c r="B18" s="149" t="s">
        <v>267</v>
      </c>
      <c r="C18" s="326" t="s">
        <v>268</v>
      </c>
      <c r="D18" s="150" t="s">
        <v>31</v>
      </c>
      <c r="E18" s="151"/>
      <c r="F18" s="152">
        <v>8</v>
      </c>
      <c r="G18" s="152">
        <v>0</v>
      </c>
      <c r="H18" s="153">
        <v>0</v>
      </c>
      <c r="I18" s="152">
        <v>8</v>
      </c>
      <c r="J18" s="153">
        <v>0</v>
      </c>
      <c r="K18" s="304">
        <v>2</v>
      </c>
      <c r="L18" s="305">
        <v>0</v>
      </c>
      <c r="M18" s="66">
        <v>7</v>
      </c>
      <c r="N18" s="67">
        <v>0</v>
      </c>
      <c r="O18" s="66">
        <v>6</v>
      </c>
      <c r="P18" s="67">
        <v>0</v>
      </c>
      <c r="Q18" s="66">
        <v>0</v>
      </c>
      <c r="R18" s="67">
        <v>0</v>
      </c>
    </row>
    <row r="19" spans="1:18" ht="15">
      <c r="A19" s="148">
        <v>17</v>
      </c>
      <c r="B19" s="301" t="s">
        <v>297</v>
      </c>
      <c r="C19" s="326" t="s">
        <v>298</v>
      </c>
      <c r="D19" s="150" t="s">
        <v>31</v>
      </c>
      <c r="E19" s="151"/>
      <c r="F19" s="152">
        <v>7</v>
      </c>
      <c r="G19" s="152">
        <v>1</v>
      </c>
      <c r="H19" s="153">
        <v>0</v>
      </c>
      <c r="I19" s="152">
        <v>8</v>
      </c>
      <c r="J19" s="153">
        <v>0</v>
      </c>
      <c r="K19" s="304">
        <v>1</v>
      </c>
      <c r="L19" s="305">
        <v>1</v>
      </c>
      <c r="M19" s="66">
        <v>7</v>
      </c>
      <c r="N19" s="67">
        <v>0</v>
      </c>
      <c r="O19" s="66">
        <v>6</v>
      </c>
      <c r="P19" s="67">
        <v>0</v>
      </c>
      <c r="Q19" s="66">
        <v>0</v>
      </c>
      <c r="R19" s="67">
        <v>0</v>
      </c>
    </row>
    <row r="20" spans="1:18" ht="15">
      <c r="A20" s="148">
        <v>18</v>
      </c>
      <c r="B20" s="301" t="s">
        <v>299</v>
      </c>
      <c r="C20" s="326" t="s">
        <v>300</v>
      </c>
      <c r="D20" s="150" t="s">
        <v>31</v>
      </c>
      <c r="E20" s="151"/>
      <c r="F20" s="152">
        <v>8</v>
      </c>
      <c r="G20" s="152">
        <v>0</v>
      </c>
      <c r="H20" s="153">
        <v>0</v>
      </c>
      <c r="I20" s="152">
        <v>8</v>
      </c>
      <c r="J20" s="153">
        <v>0</v>
      </c>
      <c r="K20" s="304">
        <v>2</v>
      </c>
      <c r="L20" s="305">
        <v>0</v>
      </c>
      <c r="M20" s="66">
        <v>7</v>
      </c>
      <c r="N20" s="67">
        <v>0</v>
      </c>
      <c r="O20" s="66">
        <v>4</v>
      </c>
      <c r="P20" s="67">
        <v>2</v>
      </c>
      <c r="Q20" s="66">
        <v>0</v>
      </c>
      <c r="R20" s="67">
        <v>0</v>
      </c>
    </row>
    <row r="21" spans="1:18" ht="15">
      <c r="A21" s="148">
        <v>19</v>
      </c>
      <c r="B21" s="301" t="s">
        <v>293</v>
      </c>
      <c r="C21" s="326" t="s">
        <v>294</v>
      </c>
      <c r="D21" s="150" t="s">
        <v>31</v>
      </c>
      <c r="E21" s="151"/>
      <c r="F21" s="152">
        <v>8</v>
      </c>
      <c r="G21" s="152">
        <v>0</v>
      </c>
      <c r="H21" s="153">
        <v>0</v>
      </c>
      <c r="I21" s="152">
        <v>8</v>
      </c>
      <c r="J21" s="153">
        <v>0</v>
      </c>
      <c r="K21" s="304">
        <v>2</v>
      </c>
      <c r="L21" s="305">
        <v>0</v>
      </c>
      <c r="M21" s="66">
        <v>7</v>
      </c>
      <c r="N21" s="67">
        <v>0</v>
      </c>
      <c r="O21" s="66">
        <v>6</v>
      </c>
      <c r="P21" s="67">
        <v>0</v>
      </c>
      <c r="Q21" s="66">
        <v>0</v>
      </c>
      <c r="R21" s="67">
        <v>0</v>
      </c>
    </row>
    <row r="22" spans="1:18" ht="15">
      <c r="A22" s="148">
        <v>20</v>
      </c>
      <c r="B22" s="301" t="s">
        <v>291</v>
      </c>
      <c r="C22" s="326" t="s">
        <v>292</v>
      </c>
      <c r="D22" s="150" t="s">
        <v>31</v>
      </c>
      <c r="E22" s="151"/>
      <c r="F22" s="152">
        <v>8</v>
      </c>
      <c r="G22" s="152">
        <v>0</v>
      </c>
      <c r="H22" s="153">
        <v>0</v>
      </c>
      <c r="I22" s="152">
        <v>8</v>
      </c>
      <c r="J22" s="153">
        <v>0</v>
      </c>
      <c r="K22" s="304">
        <v>2</v>
      </c>
      <c r="L22" s="305">
        <v>0</v>
      </c>
      <c r="M22" s="66">
        <v>7</v>
      </c>
      <c r="N22" s="67">
        <v>0</v>
      </c>
      <c r="O22" s="66">
        <v>6</v>
      </c>
      <c r="P22" s="67">
        <v>0</v>
      </c>
      <c r="Q22" s="66">
        <v>0</v>
      </c>
      <c r="R22" s="67">
        <v>0</v>
      </c>
    </row>
    <row r="23" spans="1:18" ht="15">
      <c r="A23" s="148">
        <v>21</v>
      </c>
      <c r="B23" s="301" t="s">
        <v>263</v>
      </c>
      <c r="C23" s="326" t="s">
        <v>264</v>
      </c>
      <c r="D23" s="150" t="s">
        <v>31</v>
      </c>
      <c r="E23" s="151"/>
      <c r="F23" s="152">
        <v>8</v>
      </c>
      <c r="G23" s="152">
        <v>0</v>
      </c>
      <c r="H23" s="153">
        <v>0</v>
      </c>
      <c r="I23" s="152">
        <v>8</v>
      </c>
      <c r="J23" s="153">
        <v>0</v>
      </c>
      <c r="K23" s="304">
        <v>2</v>
      </c>
      <c r="L23" s="305">
        <v>0</v>
      </c>
      <c r="M23" s="66">
        <v>6</v>
      </c>
      <c r="N23" s="67">
        <v>1</v>
      </c>
      <c r="O23" s="66">
        <v>5</v>
      </c>
      <c r="P23" s="67">
        <v>0</v>
      </c>
      <c r="Q23" s="66">
        <v>0</v>
      </c>
      <c r="R23" s="67">
        <v>0</v>
      </c>
    </row>
    <row r="24" spans="1:18" ht="15">
      <c r="A24" s="148">
        <v>22</v>
      </c>
      <c r="B24" s="149" t="s">
        <v>257</v>
      </c>
      <c r="C24" s="326" t="s">
        <v>258</v>
      </c>
      <c r="D24" s="150" t="s">
        <v>48</v>
      </c>
      <c r="E24" s="151" t="s">
        <v>426</v>
      </c>
      <c r="F24" s="152">
        <v>0</v>
      </c>
      <c r="G24" s="152">
        <v>5</v>
      </c>
      <c r="H24" s="153">
        <v>3</v>
      </c>
      <c r="I24" s="152">
        <v>0</v>
      </c>
      <c r="J24" s="153">
        <v>0</v>
      </c>
      <c r="K24" s="304">
        <v>0</v>
      </c>
      <c r="L24" s="305">
        <v>0</v>
      </c>
      <c r="M24" s="304">
        <v>0</v>
      </c>
      <c r="N24" s="305">
        <v>0</v>
      </c>
      <c r="O24" s="66">
        <v>0</v>
      </c>
      <c r="P24" s="67">
        <v>0</v>
      </c>
      <c r="Q24" s="66">
        <v>0</v>
      </c>
      <c r="R24" s="67">
        <v>0</v>
      </c>
    </row>
    <row r="25" spans="1:18" ht="15">
      <c r="A25" s="148">
        <v>23</v>
      </c>
      <c r="B25" s="301" t="s">
        <v>265</v>
      </c>
      <c r="C25" s="326" t="s">
        <v>266</v>
      </c>
      <c r="D25" s="150" t="s">
        <v>31</v>
      </c>
      <c r="E25" s="151"/>
      <c r="F25" s="152">
        <v>8</v>
      </c>
      <c r="G25" s="152">
        <v>0</v>
      </c>
      <c r="H25" s="153">
        <v>0</v>
      </c>
      <c r="I25" s="152">
        <v>8</v>
      </c>
      <c r="J25" s="153">
        <v>0</v>
      </c>
      <c r="K25" s="304">
        <v>2</v>
      </c>
      <c r="L25" s="305">
        <v>0</v>
      </c>
      <c r="M25" s="66">
        <v>7</v>
      </c>
      <c r="N25" s="67">
        <v>0</v>
      </c>
      <c r="O25" s="66">
        <v>6</v>
      </c>
      <c r="P25" s="67">
        <v>0</v>
      </c>
      <c r="Q25" s="66">
        <v>0</v>
      </c>
      <c r="R25" s="67">
        <v>0</v>
      </c>
    </row>
    <row r="26" spans="1:18" ht="15">
      <c r="A26" s="148">
        <v>24</v>
      </c>
      <c r="B26" s="149" t="s">
        <v>305</v>
      </c>
      <c r="C26" s="326" t="s">
        <v>306</v>
      </c>
      <c r="D26" s="150" t="s">
        <v>48</v>
      </c>
      <c r="E26" s="151" t="s">
        <v>426</v>
      </c>
      <c r="F26" s="152">
        <v>2</v>
      </c>
      <c r="G26" s="152">
        <v>4</v>
      </c>
      <c r="H26" s="153">
        <v>2</v>
      </c>
      <c r="I26" s="152">
        <v>0</v>
      </c>
      <c r="J26" s="153">
        <v>0</v>
      </c>
      <c r="K26" s="304">
        <v>0</v>
      </c>
      <c r="L26" s="305">
        <v>0</v>
      </c>
      <c r="M26" s="304">
        <v>0</v>
      </c>
      <c r="N26" s="305">
        <v>0</v>
      </c>
      <c r="O26" s="66">
        <v>0</v>
      </c>
      <c r="P26" s="67">
        <v>0</v>
      </c>
      <c r="Q26" s="66">
        <v>0</v>
      </c>
      <c r="R26" s="67">
        <v>0</v>
      </c>
    </row>
    <row r="27" spans="1:18" ht="15">
      <c r="A27" s="148">
        <v>25</v>
      </c>
      <c r="B27" s="301" t="s">
        <v>275</v>
      </c>
      <c r="C27" s="326" t="s">
        <v>276</v>
      </c>
      <c r="D27" s="150" t="s">
        <v>31</v>
      </c>
      <c r="E27" s="151"/>
      <c r="F27" s="152">
        <v>8</v>
      </c>
      <c r="G27" s="152">
        <v>0</v>
      </c>
      <c r="H27" s="153">
        <v>0</v>
      </c>
      <c r="I27" s="152">
        <v>8</v>
      </c>
      <c r="J27" s="153">
        <v>0</v>
      </c>
      <c r="K27" s="304">
        <v>2</v>
      </c>
      <c r="L27" s="305">
        <v>0</v>
      </c>
      <c r="M27" s="66">
        <v>7</v>
      </c>
      <c r="N27" s="67">
        <v>0</v>
      </c>
      <c r="O27" s="66">
        <v>6</v>
      </c>
      <c r="P27" s="67">
        <v>0</v>
      </c>
      <c r="Q27" s="66">
        <v>0</v>
      </c>
      <c r="R27" s="67">
        <v>0</v>
      </c>
    </row>
    <row r="28" spans="1:18" ht="15">
      <c r="A28" s="148">
        <v>26</v>
      </c>
      <c r="B28" s="301" t="s">
        <v>277</v>
      </c>
      <c r="C28" s="149" t="s">
        <v>278</v>
      </c>
      <c r="D28" s="150" t="s">
        <v>31</v>
      </c>
      <c r="E28" s="151"/>
      <c r="F28" s="152">
        <v>8</v>
      </c>
      <c r="G28" s="152">
        <v>0</v>
      </c>
      <c r="H28" s="153">
        <v>0</v>
      </c>
      <c r="I28" s="152">
        <v>8</v>
      </c>
      <c r="J28" s="153">
        <v>0</v>
      </c>
      <c r="K28" s="304">
        <v>2</v>
      </c>
      <c r="L28" s="305">
        <v>0</v>
      </c>
      <c r="M28" s="66">
        <v>7</v>
      </c>
      <c r="N28" s="67">
        <v>0</v>
      </c>
      <c r="O28" s="66">
        <v>6</v>
      </c>
      <c r="P28" s="67">
        <v>0</v>
      </c>
      <c r="Q28" s="66">
        <v>0</v>
      </c>
      <c r="R28" s="67">
        <v>0</v>
      </c>
    </row>
    <row r="29" spans="1:18" ht="15.75" thickBot="1">
      <c r="A29" s="154">
        <v>27</v>
      </c>
      <c r="B29" s="155" t="s">
        <v>279</v>
      </c>
      <c r="C29" s="155" t="s">
        <v>280</v>
      </c>
      <c r="D29" s="156" t="s">
        <v>48</v>
      </c>
      <c r="E29" s="157" t="s">
        <v>426</v>
      </c>
      <c r="F29" s="158">
        <v>0</v>
      </c>
      <c r="G29" s="158">
        <v>5</v>
      </c>
      <c r="H29" s="159">
        <v>3</v>
      </c>
      <c r="I29" s="158">
        <v>0</v>
      </c>
      <c r="J29" s="159">
        <v>0</v>
      </c>
      <c r="K29" s="306">
        <v>0</v>
      </c>
      <c r="L29" s="307">
        <v>0</v>
      </c>
      <c r="M29" s="306">
        <v>0</v>
      </c>
      <c r="N29" s="307">
        <v>0</v>
      </c>
      <c r="O29" s="78">
        <v>0</v>
      </c>
      <c r="P29" s="80">
        <v>0</v>
      </c>
      <c r="Q29" s="78">
        <v>0</v>
      </c>
      <c r="R29" s="80">
        <v>0</v>
      </c>
    </row>
    <row r="30" spans="1:18" ht="15">
      <c r="A30" s="160"/>
      <c r="B30" s="160"/>
      <c r="C30" s="160"/>
      <c r="D30" s="160"/>
      <c r="E30" s="160"/>
      <c r="F30" s="161">
        <f t="shared" ref="F30:R30" si="0">SUM(F3:F29)</f>
        <v>181</v>
      </c>
      <c r="G30" s="161">
        <f t="shared" si="0"/>
        <v>24</v>
      </c>
      <c r="H30" s="161">
        <f t="shared" si="0"/>
        <v>11</v>
      </c>
      <c r="I30" s="161">
        <f t="shared" si="0"/>
        <v>174</v>
      </c>
      <c r="J30" s="161">
        <f t="shared" si="0"/>
        <v>2</v>
      </c>
      <c r="K30" s="161">
        <f t="shared" si="0"/>
        <v>42</v>
      </c>
      <c r="L30" s="161">
        <f t="shared" si="0"/>
        <v>1</v>
      </c>
      <c r="M30" s="161">
        <f t="shared" si="0"/>
        <v>156</v>
      </c>
      <c r="N30" s="161">
        <f t="shared" si="0"/>
        <v>4</v>
      </c>
      <c r="O30" s="161">
        <f t="shared" si="0"/>
        <v>133</v>
      </c>
      <c r="P30" s="161">
        <f t="shared" si="0"/>
        <v>5</v>
      </c>
      <c r="Q30" s="161">
        <f t="shared" si="0"/>
        <v>2</v>
      </c>
      <c r="R30" s="161">
        <f t="shared" si="0"/>
        <v>1</v>
      </c>
    </row>
    <row r="33" spans="1:18" ht="15" thickBot="1">
      <c r="A33" s="503" t="s">
        <v>444</v>
      </c>
      <c r="B33" s="503"/>
      <c r="C33" s="503"/>
      <c r="D33" s="503"/>
      <c r="E33" s="503"/>
      <c r="F33" s="503"/>
      <c r="G33" s="503"/>
      <c r="H33" s="503"/>
      <c r="I33" s="503"/>
      <c r="J33" s="503"/>
    </row>
    <row r="34" spans="1:18" ht="15.75" thickBot="1">
      <c r="F34" s="504" t="s">
        <v>21</v>
      </c>
      <c r="G34" s="505"/>
      <c r="H34" s="506"/>
      <c r="I34" s="504" t="s">
        <v>41</v>
      </c>
      <c r="J34" s="506"/>
      <c r="K34" s="508" t="s">
        <v>458</v>
      </c>
      <c r="L34" s="509"/>
      <c r="M34" s="510" t="s">
        <v>427</v>
      </c>
      <c r="N34" s="511"/>
      <c r="O34" s="512" t="s">
        <v>428</v>
      </c>
      <c r="P34" s="513"/>
      <c r="Q34" s="508" t="s">
        <v>456</v>
      </c>
      <c r="R34" s="509"/>
    </row>
    <row r="35" spans="1:18" ht="15" thickBot="1">
      <c r="A35" s="293" t="s">
        <v>24</v>
      </c>
      <c r="B35" s="293" t="s">
        <v>25</v>
      </c>
      <c r="C35" s="296" t="s">
        <v>26</v>
      </c>
      <c r="D35" s="293" t="s">
        <v>27</v>
      </c>
      <c r="E35" s="293" t="s">
        <v>28</v>
      </c>
      <c r="F35" s="293" t="s">
        <v>10</v>
      </c>
      <c r="G35" s="294" t="s">
        <v>11</v>
      </c>
      <c r="H35" s="295" t="s">
        <v>49</v>
      </c>
      <c r="I35" s="295" t="s">
        <v>10</v>
      </c>
      <c r="J35" s="298" t="s">
        <v>11</v>
      </c>
      <c r="K35" s="405" t="s">
        <v>10</v>
      </c>
      <c r="L35" s="406" t="s">
        <v>11</v>
      </c>
      <c r="M35" s="407" t="s">
        <v>10</v>
      </c>
      <c r="N35" s="407" t="s">
        <v>11</v>
      </c>
      <c r="O35" s="407" t="s">
        <v>10</v>
      </c>
      <c r="P35" s="407" t="s">
        <v>11</v>
      </c>
      <c r="Q35" s="406" t="s">
        <v>10</v>
      </c>
      <c r="R35" s="408" t="s">
        <v>11</v>
      </c>
    </row>
    <row r="36" spans="1:18" ht="15">
      <c r="A36" s="416">
        <v>1</v>
      </c>
      <c r="B36" s="417" t="s">
        <v>704</v>
      </c>
      <c r="C36" s="418" t="s">
        <v>705</v>
      </c>
      <c r="D36" s="90" t="s">
        <v>31</v>
      </c>
      <c r="E36" s="90"/>
      <c r="F36" s="280">
        <v>4</v>
      </c>
      <c r="G36" s="419">
        <v>0</v>
      </c>
      <c r="H36" s="281">
        <v>0</v>
      </c>
      <c r="I36" s="419">
        <v>1</v>
      </c>
      <c r="J36" s="419">
        <v>0</v>
      </c>
      <c r="K36" s="421">
        <v>0</v>
      </c>
      <c r="L36" s="422">
        <v>0</v>
      </c>
      <c r="M36" s="420">
        <v>4</v>
      </c>
      <c r="N36" s="420">
        <v>2</v>
      </c>
      <c r="O36" s="74">
        <v>4</v>
      </c>
      <c r="P36" s="76">
        <v>2</v>
      </c>
      <c r="Q36" s="420">
        <v>1</v>
      </c>
      <c r="R36" s="76">
        <v>0</v>
      </c>
    </row>
    <row r="37" spans="1:18" ht="15.75" thickBot="1">
      <c r="A37" s="409">
        <v>2</v>
      </c>
      <c r="B37" s="410" t="s">
        <v>445</v>
      </c>
      <c r="C37" s="411" t="s">
        <v>446</v>
      </c>
      <c r="D37" s="91" t="s">
        <v>31</v>
      </c>
      <c r="E37" s="91"/>
      <c r="F37" s="284">
        <v>3</v>
      </c>
      <c r="G37" s="412">
        <v>0</v>
      </c>
      <c r="H37" s="285">
        <v>0</v>
      </c>
      <c r="I37" s="412">
        <v>6</v>
      </c>
      <c r="J37" s="412">
        <v>2</v>
      </c>
      <c r="K37" s="414">
        <v>0</v>
      </c>
      <c r="L37" s="415">
        <v>0</v>
      </c>
      <c r="M37" s="413">
        <v>2</v>
      </c>
      <c r="N37" s="413">
        <v>4</v>
      </c>
      <c r="O37" s="78">
        <v>3</v>
      </c>
      <c r="P37" s="80">
        <v>2</v>
      </c>
      <c r="Q37" s="413">
        <v>0</v>
      </c>
      <c r="R37" s="80">
        <v>0</v>
      </c>
    </row>
    <row r="38" spans="1:18" ht="15">
      <c r="F38" s="14">
        <f>SUM(F36:F37)</f>
        <v>7</v>
      </c>
      <c r="G38" s="14">
        <f t="shared" ref="G38:R38" si="1">SUM(G36:G37)</f>
        <v>0</v>
      </c>
      <c r="H38" s="14">
        <f t="shared" si="1"/>
        <v>0</v>
      </c>
      <c r="I38" s="14">
        <f t="shared" si="1"/>
        <v>7</v>
      </c>
      <c r="J38" s="14">
        <f t="shared" si="1"/>
        <v>2</v>
      </c>
      <c r="K38" s="14">
        <f t="shared" si="1"/>
        <v>0</v>
      </c>
      <c r="L38" s="14">
        <f t="shared" si="1"/>
        <v>0</v>
      </c>
      <c r="M38" s="14">
        <f t="shared" si="1"/>
        <v>6</v>
      </c>
      <c r="N38" s="14">
        <f t="shared" si="1"/>
        <v>6</v>
      </c>
      <c r="O38" s="14">
        <f t="shared" si="1"/>
        <v>7</v>
      </c>
      <c r="P38" s="14">
        <f t="shared" si="1"/>
        <v>4</v>
      </c>
      <c r="Q38" s="14">
        <f t="shared" si="1"/>
        <v>1</v>
      </c>
      <c r="R38" s="14">
        <f t="shared" si="1"/>
        <v>0</v>
      </c>
    </row>
    <row r="39" spans="1:18">
      <c r="C39" s="126"/>
    </row>
    <row r="40" spans="1:18">
      <c r="C40" s="126"/>
    </row>
    <row r="41" spans="1:18">
      <c r="C41" s="126"/>
    </row>
    <row r="42" spans="1:18">
      <c r="C42" s="126"/>
    </row>
    <row r="43" spans="1:18">
      <c r="C43" s="126"/>
    </row>
    <row r="44" spans="1:18">
      <c r="C44" s="126"/>
    </row>
    <row r="45" spans="1:18">
      <c r="C45" s="126"/>
    </row>
    <row r="46" spans="1:18">
      <c r="C46" s="126"/>
    </row>
  </sheetData>
  <autoFilter ref="A2:R30"/>
  <sortState ref="B3:C30">
    <sortCondition ref="C3:C30"/>
  </sortState>
  <mergeCells count="13">
    <mergeCell ref="K1:L1"/>
    <mergeCell ref="M1:N1"/>
    <mergeCell ref="O1:P1"/>
    <mergeCell ref="Q1:R1"/>
    <mergeCell ref="K34:L34"/>
    <mergeCell ref="M34:N34"/>
    <mergeCell ref="O34:P34"/>
    <mergeCell ref="Q34:R34"/>
    <mergeCell ref="F1:H1"/>
    <mergeCell ref="I1:J1"/>
    <mergeCell ref="A33:J33"/>
    <mergeCell ref="F34:H34"/>
    <mergeCell ref="I34:J3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R32"/>
  <sheetViews>
    <sheetView zoomScale="90" zoomScaleNormal="90" workbookViewId="0"/>
  </sheetViews>
  <sheetFormatPr baseColWidth="10" defaultRowHeight="14.25"/>
  <cols>
    <col min="1" max="1" width="4" customWidth="1"/>
    <col min="3" max="3" width="30.75" customWidth="1"/>
    <col min="6" max="8" width="5.625" customWidth="1"/>
    <col min="9" max="18" width="6.875" customWidth="1"/>
  </cols>
  <sheetData>
    <row r="1" spans="1:18" ht="15.75" thickBot="1">
      <c r="F1" s="482" t="s">
        <v>21</v>
      </c>
      <c r="G1" s="501"/>
      <c r="H1" s="483"/>
      <c r="I1" s="482" t="s">
        <v>41</v>
      </c>
      <c r="J1" s="483"/>
      <c r="K1" s="481" t="s">
        <v>458</v>
      </c>
      <c r="L1" s="502"/>
      <c r="M1" s="484" t="s">
        <v>427</v>
      </c>
      <c r="N1" s="485"/>
      <c r="O1" s="486" t="s">
        <v>428</v>
      </c>
      <c r="P1" s="507"/>
      <c r="Q1" s="477" t="s">
        <v>456</v>
      </c>
      <c r="R1" s="478"/>
    </row>
    <row r="2" spans="1:18" ht="15" thickBot="1">
      <c r="A2" s="274" t="s">
        <v>24</v>
      </c>
      <c r="B2" s="274" t="s">
        <v>25</v>
      </c>
      <c r="C2" s="275" t="s">
        <v>26</v>
      </c>
      <c r="D2" s="274" t="s">
        <v>27</v>
      </c>
      <c r="E2" s="274" t="s">
        <v>28</v>
      </c>
      <c r="F2" s="229" t="s">
        <v>10</v>
      </c>
      <c r="G2" s="233" t="s">
        <v>11</v>
      </c>
      <c r="H2" s="229" t="s">
        <v>49</v>
      </c>
      <c r="I2" s="229" t="s">
        <v>10</v>
      </c>
      <c r="J2" s="233" t="s">
        <v>11</v>
      </c>
      <c r="K2" s="263" t="s">
        <v>10</v>
      </c>
      <c r="L2" s="287" t="s">
        <v>11</v>
      </c>
      <c r="M2" s="238" t="s">
        <v>10</v>
      </c>
      <c r="N2" s="238" t="s">
        <v>11</v>
      </c>
      <c r="O2" s="238" t="s">
        <v>10</v>
      </c>
      <c r="P2" s="239" t="s">
        <v>11</v>
      </c>
      <c r="Q2" s="287" t="s">
        <v>10</v>
      </c>
      <c r="R2" s="264" t="s">
        <v>11</v>
      </c>
    </row>
    <row r="3" spans="1:18" ht="15">
      <c r="A3" s="142">
        <v>1</v>
      </c>
      <c r="B3" s="299" t="s">
        <v>331</v>
      </c>
      <c r="C3" s="143" t="s">
        <v>332</v>
      </c>
      <c r="D3" s="144" t="s">
        <v>31</v>
      </c>
      <c r="E3" s="145"/>
      <c r="F3" s="146">
        <v>8</v>
      </c>
      <c r="G3" s="146">
        <v>0</v>
      </c>
      <c r="H3" s="147">
        <v>0</v>
      </c>
      <c r="I3" s="146">
        <v>8</v>
      </c>
      <c r="J3" s="147">
        <v>0</v>
      </c>
      <c r="K3" s="302">
        <v>2</v>
      </c>
      <c r="L3" s="303">
        <v>0</v>
      </c>
      <c r="M3" s="74">
        <v>7</v>
      </c>
      <c r="N3" s="75">
        <v>0</v>
      </c>
      <c r="O3" s="74">
        <v>5</v>
      </c>
      <c r="P3" s="76">
        <v>1</v>
      </c>
      <c r="Q3" s="75">
        <v>0</v>
      </c>
      <c r="R3" s="76">
        <v>0</v>
      </c>
    </row>
    <row r="4" spans="1:18" ht="15">
      <c r="A4" s="148">
        <v>2</v>
      </c>
      <c r="B4" s="301" t="s">
        <v>335</v>
      </c>
      <c r="C4" s="149" t="s">
        <v>336</v>
      </c>
      <c r="D4" s="150" t="s">
        <v>31</v>
      </c>
      <c r="E4" s="151"/>
      <c r="F4" s="152">
        <v>8</v>
      </c>
      <c r="G4" s="152">
        <v>0</v>
      </c>
      <c r="H4" s="153">
        <v>0</v>
      </c>
      <c r="I4" s="152">
        <v>8</v>
      </c>
      <c r="J4" s="153">
        <v>0</v>
      </c>
      <c r="K4" s="304">
        <v>2</v>
      </c>
      <c r="L4" s="305">
        <v>0</v>
      </c>
      <c r="M4" s="66">
        <v>7</v>
      </c>
      <c r="N4" s="77">
        <v>0</v>
      </c>
      <c r="O4" s="66">
        <v>6</v>
      </c>
      <c r="P4" s="67">
        <v>0</v>
      </c>
      <c r="Q4" s="77">
        <v>0</v>
      </c>
      <c r="R4" s="67">
        <v>0</v>
      </c>
    </row>
    <row r="5" spans="1:18" ht="15">
      <c r="A5" s="148">
        <v>3</v>
      </c>
      <c r="B5" s="301" t="s">
        <v>309</v>
      </c>
      <c r="C5" s="326" t="s">
        <v>310</v>
      </c>
      <c r="D5" s="150" t="s">
        <v>31</v>
      </c>
      <c r="E5" s="151"/>
      <c r="F5" s="152">
        <v>8</v>
      </c>
      <c r="G5" s="152">
        <v>0</v>
      </c>
      <c r="H5" s="153">
        <v>0</v>
      </c>
      <c r="I5" s="152">
        <v>6</v>
      </c>
      <c r="J5" s="153">
        <v>2</v>
      </c>
      <c r="K5" s="304">
        <v>0</v>
      </c>
      <c r="L5" s="305">
        <v>0</v>
      </c>
      <c r="M5" s="66">
        <v>6</v>
      </c>
      <c r="N5" s="77">
        <v>0</v>
      </c>
      <c r="O5" s="66">
        <v>3</v>
      </c>
      <c r="P5" s="67">
        <v>1</v>
      </c>
      <c r="Q5" s="77">
        <v>0</v>
      </c>
      <c r="R5" s="67">
        <v>2</v>
      </c>
    </row>
    <row r="6" spans="1:18" ht="15">
      <c r="A6" s="148">
        <v>4</v>
      </c>
      <c r="B6" s="301" t="s">
        <v>353</v>
      </c>
      <c r="C6" s="326" t="s">
        <v>354</v>
      </c>
      <c r="D6" s="150" t="s">
        <v>31</v>
      </c>
      <c r="E6" s="151"/>
      <c r="F6" s="152">
        <v>8</v>
      </c>
      <c r="G6" s="152">
        <v>0</v>
      </c>
      <c r="H6" s="153">
        <v>0</v>
      </c>
      <c r="I6" s="152">
        <v>8</v>
      </c>
      <c r="J6" s="153">
        <v>0</v>
      </c>
      <c r="K6" s="304">
        <v>2</v>
      </c>
      <c r="L6" s="305">
        <v>0</v>
      </c>
      <c r="M6" s="66">
        <v>7</v>
      </c>
      <c r="N6" s="77">
        <v>0</v>
      </c>
      <c r="O6" s="66">
        <v>6</v>
      </c>
      <c r="P6" s="67">
        <v>0</v>
      </c>
      <c r="Q6" s="77">
        <v>0</v>
      </c>
      <c r="R6" s="67">
        <v>0</v>
      </c>
    </row>
    <row r="7" spans="1:18" ht="15">
      <c r="A7" s="148">
        <v>5</v>
      </c>
      <c r="B7" s="301" t="s">
        <v>313</v>
      </c>
      <c r="C7" s="326" t="s">
        <v>314</v>
      </c>
      <c r="D7" s="150" t="s">
        <v>31</v>
      </c>
      <c r="E7" s="151"/>
      <c r="F7" s="152">
        <v>8</v>
      </c>
      <c r="G7" s="152">
        <v>0</v>
      </c>
      <c r="H7" s="153">
        <v>0</v>
      </c>
      <c r="I7" s="152">
        <v>8</v>
      </c>
      <c r="J7" s="153">
        <v>0</v>
      </c>
      <c r="K7" s="304">
        <v>2</v>
      </c>
      <c r="L7" s="305">
        <v>0</v>
      </c>
      <c r="M7" s="66">
        <v>5</v>
      </c>
      <c r="N7" s="77">
        <v>2</v>
      </c>
      <c r="O7" s="66">
        <v>5</v>
      </c>
      <c r="P7" s="67">
        <v>1</v>
      </c>
      <c r="Q7" s="77">
        <v>0</v>
      </c>
      <c r="R7" s="67">
        <v>0</v>
      </c>
    </row>
    <row r="8" spans="1:18" ht="15">
      <c r="A8" s="148">
        <v>6</v>
      </c>
      <c r="B8" s="301" t="s">
        <v>311</v>
      </c>
      <c r="C8" s="326" t="s">
        <v>312</v>
      </c>
      <c r="D8" s="150" t="s">
        <v>31</v>
      </c>
      <c r="E8" s="151"/>
      <c r="F8" s="152">
        <v>8</v>
      </c>
      <c r="G8" s="152">
        <v>0</v>
      </c>
      <c r="H8" s="153">
        <v>0</v>
      </c>
      <c r="I8" s="152">
        <v>8</v>
      </c>
      <c r="J8" s="153">
        <v>0</v>
      </c>
      <c r="K8" s="304">
        <v>2</v>
      </c>
      <c r="L8" s="305">
        <v>0</v>
      </c>
      <c r="M8" s="66">
        <v>7</v>
      </c>
      <c r="N8" s="77">
        <v>0</v>
      </c>
      <c r="O8" s="66">
        <v>6</v>
      </c>
      <c r="P8" s="67">
        <v>0</v>
      </c>
      <c r="Q8" s="77">
        <v>0</v>
      </c>
      <c r="R8" s="67">
        <v>0</v>
      </c>
    </row>
    <row r="9" spans="1:18" ht="15">
      <c r="A9" s="148">
        <v>7</v>
      </c>
      <c r="B9" s="301" t="s">
        <v>355</v>
      </c>
      <c r="C9" s="326" t="s">
        <v>356</v>
      </c>
      <c r="D9" s="150" t="s">
        <v>31</v>
      </c>
      <c r="E9" s="151"/>
      <c r="F9" s="152">
        <v>8</v>
      </c>
      <c r="G9" s="152">
        <v>0</v>
      </c>
      <c r="H9" s="153">
        <v>0</v>
      </c>
      <c r="I9" s="152">
        <v>8</v>
      </c>
      <c r="J9" s="153">
        <v>0</v>
      </c>
      <c r="K9" s="304">
        <v>2</v>
      </c>
      <c r="L9" s="305">
        <v>0</v>
      </c>
      <c r="M9" s="66">
        <v>7</v>
      </c>
      <c r="N9" s="77">
        <v>0</v>
      </c>
      <c r="O9" s="66">
        <v>6</v>
      </c>
      <c r="P9" s="67">
        <v>0</v>
      </c>
      <c r="Q9" s="77">
        <v>0</v>
      </c>
      <c r="R9" s="67">
        <v>0</v>
      </c>
    </row>
    <row r="10" spans="1:18" ht="15">
      <c r="A10" s="148">
        <v>8</v>
      </c>
      <c r="B10" s="301" t="s">
        <v>327</v>
      </c>
      <c r="C10" s="326" t="s">
        <v>328</v>
      </c>
      <c r="D10" s="150" t="s">
        <v>31</v>
      </c>
      <c r="E10" s="151"/>
      <c r="F10" s="152">
        <v>8</v>
      </c>
      <c r="G10" s="152">
        <v>0</v>
      </c>
      <c r="H10" s="153">
        <v>0</v>
      </c>
      <c r="I10" s="152">
        <v>8</v>
      </c>
      <c r="J10" s="153">
        <v>0</v>
      </c>
      <c r="K10" s="304">
        <v>0</v>
      </c>
      <c r="L10" s="305">
        <v>0</v>
      </c>
      <c r="M10" s="66">
        <v>5</v>
      </c>
      <c r="N10" s="77">
        <v>1</v>
      </c>
      <c r="O10" s="66">
        <v>4</v>
      </c>
      <c r="P10" s="67">
        <v>1</v>
      </c>
      <c r="Q10" s="77">
        <v>0</v>
      </c>
      <c r="R10" s="67">
        <v>0</v>
      </c>
    </row>
    <row r="11" spans="1:18" ht="15">
      <c r="A11" s="148">
        <v>9</v>
      </c>
      <c r="B11" s="149" t="s">
        <v>337</v>
      </c>
      <c r="C11" s="326" t="s">
        <v>338</v>
      </c>
      <c r="D11" s="150" t="s">
        <v>31</v>
      </c>
      <c r="E11" s="151"/>
      <c r="F11" s="152">
        <v>8</v>
      </c>
      <c r="G11" s="152">
        <v>0</v>
      </c>
      <c r="H11" s="153">
        <v>0</v>
      </c>
      <c r="I11" s="152">
        <v>8</v>
      </c>
      <c r="J11" s="153">
        <v>0</v>
      </c>
      <c r="K11" s="304">
        <v>2</v>
      </c>
      <c r="L11" s="305">
        <v>0</v>
      </c>
      <c r="M11" s="66">
        <v>5</v>
      </c>
      <c r="N11" s="77">
        <v>2</v>
      </c>
      <c r="O11" s="66">
        <v>6</v>
      </c>
      <c r="P11" s="67">
        <v>0</v>
      </c>
      <c r="Q11" s="77">
        <v>0</v>
      </c>
      <c r="R11" s="67">
        <v>0</v>
      </c>
    </row>
    <row r="12" spans="1:18" ht="15">
      <c r="A12" s="148">
        <v>10</v>
      </c>
      <c r="B12" s="301" t="s">
        <v>357</v>
      </c>
      <c r="C12" s="326" t="s">
        <v>358</v>
      </c>
      <c r="D12" s="150" t="s">
        <v>31</v>
      </c>
      <c r="E12" s="151"/>
      <c r="F12" s="152">
        <v>8</v>
      </c>
      <c r="G12" s="152">
        <v>0</v>
      </c>
      <c r="H12" s="153">
        <v>0</v>
      </c>
      <c r="I12" s="152">
        <v>8</v>
      </c>
      <c r="J12" s="153">
        <v>0</v>
      </c>
      <c r="K12" s="304">
        <v>2</v>
      </c>
      <c r="L12" s="305">
        <v>0</v>
      </c>
      <c r="M12" s="66">
        <v>6</v>
      </c>
      <c r="N12" s="77">
        <v>1</v>
      </c>
      <c r="O12" s="66">
        <v>4</v>
      </c>
      <c r="P12" s="67">
        <v>2</v>
      </c>
      <c r="Q12" s="77">
        <v>0</v>
      </c>
      <c r="R12" s="67">
        <v>0</v>
      </c>
    </row>
    <row r="13" spans="1:18" ht="15">
      <c r="A13" s="148">
        <v>11</v>
      </c>
      <c r="B13" s="149" t="s">
        <v>339</v>
      </c>
      <c r="C13" s="326" t="s">
        <v>340</v>
      </c>
      <c r="D13" s="150" t="s">
        <v>48</v>
      </c>
      <c r="E13" s="151" t="s">
        <v>426</v>
      </c>
      <c r="F13" s="152">
        <v>0</v>
      </c>
      <c r="G13" s="152">
        <v>5</v>
      </c>
      <c r="H13" s="153">
        <v>3</v>
      </c>
      <c r="I13" s="152">
        <v>0</v>
      </c>
      <c r="J13" s="153">
        <v>0</v>
      </c>
      <c r="K13" s="304">
        <v>0</v>
      </c>
      <c r="L13" s="305">
        <v>0</v>
      </c>
      <c r="M13" s="304">
        <v>0</v>
      </c>
      <c r="N13" s="300">
        <v>0</v>
      </c>
      <c r="O13" s="66">
        <v>0</v>
      </c>
      <c r="P13" s="67">
        <v>0</v>
      </c>
      <c r="Q13" s="77">
        <v>0</v>
      </c>
      <c r="R13" s="67">
        <v>0</v>
      </c>
    </row>
    <row r="14" spans="1:18" ht="15">
      <c r="A14" s="148">
        <v>12</v>
      </c>
      <c r="B14" s="149" t="s">
        <v>351</v>
      </c>
      <c r="C14" s="326" t="s">
        <v>352</v>
      </c>
      <c r="D14" s="423" t="s">
        <v>48</v>
      </c>
      <c r="E14" s="424" t="s">
        <v>706</v>
      </c>
      <c r="F14" s="152">
        <v>7</v>
      </c>
      <c r="G14" s="152">
        <v>1</v>
      </c>
      <c r="H14" s="153">
        <v>0</v>
      </c>
      <c r="I14" s="152">
        <v>5</v>
      </c>
      <c r="J14" s="153">
        <v>3</v>
      </c>
      <c r="K14" s="304">
        <v>0</v>
      </c>
      <c r="L14" s="305">
        <v>0</v>
      </c>
      <c r="M14" s="66">
        <v>5</v>
      </c>
      <c r="N14" s="77">
        <v>1</v>
      </c>
      <c r="O14" s="66">
        <v>0</v>
      </c>
      <c r="P14" s="67">
        <v>4</v>
      </c>
      <c r="Q14" s="77">
        <v>0</v>
      </c>
      <c r="R14" s="67">
        <v>0</v>
      </c>
    </row>
    <row r="15" spans="1:18" ht="15">
      <c r="A15" s="148">
        <v>13</v>
      </c>
      <c r="B15" s="149" t="s">
        <v>359</v>
      </c>
      <c r="C15" s="326" t="s">
        <v>360</v>
      </c>
      <c r="D15" s="150" t="s">
        <v>31</v>
      </c>
      <c r="E15" s="151"/>
      <c r="F15" s="152">
        <v>8</v>
      </c>
      <c r="G15" s="152">
        <v>0</v>
      </c>
      <c r="H15" s="153">
        <v>0</v>
      </c>
      <c r="I15" s="152">
        <v>8</v>
      </c>
      <c r="J15" s="153">
        <v>0</v>
      </c>
      <c r="K15" s="304">
        <v>2</v>
      </c>
      <c r="L15" s="305">
        <v>0</v>
      </c>
      <c r="M15" s="66">
        <v>7</v>
      </c>
      <c r="N15" s="77">
        <v>0</v>
      </c>
      <c r="O15" s="66">
        <v>6</v>
      </c>
      <c r="P15" s="67">
        <v>0</v>
      </c>
      <c r="Q15" s="77">
        <v>0</v>
      </c>
      <c r="R15" s="67">
        <v>0</v>
      </c>
    </row>
    <row r="16" spans="1:18" ht="15">
      <c r="A16" s="148">
        <v>14</v>
      </c>
      <c r="B16" s="149" t="s">
        <v>333</v>
      </c>
      <c r="C16" s="326" t="s">
        <v>334</v>
      </c>
      <c r="D16" s="150" t="s">
        <v>31</v>
      </c>
      <c r="E16" s="151"/>
      <c r="F16" s="152">
        <v>7</v>
      </c>
      <c r="G16" s="152">
        <v>1</v>
      </c>
      <c r="H16" s="153">
        <v>0</v>
      </c>
      <c r="I16" s="152">
        <v>8</v>
      </c>
      <c r="J16" s="153">
        <v>0</v>
      </c>
      <c r="K16" s="304">
        <v>2</v>
      </c>
      <c r="L16" s="305">
        <v>0</v>
      </c>
      <c r="M16" s="66">
        <v>5</v>
      </c>
      <c r="N16" s="77">
        <v>1</v>
      </c>
      <c r="O16" s="66">
        <v>5</v>
      </c>
      <c r="P16" s="67">
        <v>1</v>
      </c>
      <c r="Q16" s="77">
        <v>1</v>
      </c>
      <c r="R16" s="67">
        <v>0</v>
      </c>
    </row>
    <row r="17" spans="1:18" ht="15">
      <c r="A17" s="148">
        <v>15</v>
      </c>
      <c r="B17" s="301" t="s">
        <v>329</v>
      </c>
      <c r="C17" s="335" t="s">
        <v>330</v>
      </c>
      <c r="D17" s="329" t="s">
        <v>48</v>
      </c>
      <c r="E17" s="332" t="s">
        <v>429</v>
      </c>
      <c r="F17" s="152">
        <v>7</v>
      </c>
      <c r="G17" s="152">
        <v>1</v>
      </c>
      <c r="H17" s="153">
        <v>0</v>
      </c>
      <c r="I17" s="152">
        <v>0</v>
      </c>
      <c r="J17" s="153">
        <v>8</v>
      </c>
      <c r="K17" s="304">
        <v>0</v>
      </c>
      <c r="L17" s="305">
        <v>0</v>
      </c>
      <c r="M17" s="66">
        <v>0</v>
      </c>
      <c r="N17" s="77">
        <v>0</v>
      </c>
      <c r="O17" s="66">
        <v>0</v>
      </c>
      <c r="P17" s="67">
        <v>0</v>
      </c>
      <c r="Q17" s="77">
        <v>0</v>
      </c>
      <c r="R17" s="67">
        <v>0</v>
      </c>
    </row>
    <row r="18" spans="1:18" ht="15">
      <c r="A18" s="148">
        <v>16</v>
      </c>
      <c r="B18" s="301" t="s">
        <v>341</v>
      </c>
      <c r="C18" s="326" t="s">
        <v>342</v>
      </c>
      <c r="D18" s="150" t="s">
        <v>31</v>
      </c>
      <c r="E18" s="151"/>
      <c r="F18" s="152">
        <v>8</v>
      </c>
      <c r="G18" s="152">
        <v>0</v>
      </c>
      <c r="H18" s="153">
        <v>0</v>
      </c>
      <c r="I18" s="152">
        <v>6</v>
      </c>
      <c r="J18" s="153">
        <v>2</v>
      </c>
      <c r="K18" s="304">
        <v>0</v>
      </c>
      <c r="L18" s="305">
        <v>0</v>
      </c>
      <c r="M18" s="66">
        <v>6</v>
      </c>
      <c r="N18" s="77">
        <v>0</v>
      </c>
      <c r="O18" s="66">
        <v>3</v>
      </c>
      <c r="P18" s="67">
        <v>1</v>
      </c>
      <c r="Q18" s="77">
        <v>1</v>
      </c>
      <c r="R18" s="67">
        <v>1</v>
      </c>
    </row>
    <row r="19" spans="1:18" ht="15">
      <c r="A19" s="148">
        <v>17</v>
      </c>
      <c r="B19" s="149" t="s">
        <v>361</v>
      </c>
      <c r="C19" s="326" t="s">
        <v>362</v>
      </c>
      <c r="D19" s="150" t="s">
        <v>31</v>
      </c>
      <c r="E19" s="151"/>
      <c r="F19" s="152">
        <v>8</v>
      </c>
      <c r="G19" s="152">
        <v>0</v>
      </c>
      <c r="H19" s="153">
        <v>0</v>
      </c>
      <c r="I19" s="152">
        <v>8</v>
      </c>
      <c r="J19" s="153">
        <v>0</v>
      </c>
      <c r="K19" s="304">
        <v>2</v>
      </c>
      <c r="L19" s="305">
        <v>0</v>
      </c>
      <c r="M19" s="66">
        <v>6</v>
      </c>
      <c r="N19" s="77">
        <v>1</v>
      </c>
      <c r="O19" s="66">
        <v>7</v>
      </c>
      <c r="P19" s="67">
        <v>0</v>
      </c>
      <c r="Q19" s="77">
        <v>0</v>
      </c>
      <c r="R19" s="67">
        <v>0</v>
      </c>
    </row>
    <row r="20" spans="1:18" ht="15">
      <c r="A20" s="148">
        <v>18</v>
      </c>
      <c r="B20" s="149" t="s">
        <v>347</v>
      </c>
      <c r="C20" s="326" t="s">
        <v>348</v>
      </c>
      <c r="D20" s="150" t="s">
        <v>31</v>
      </c>
      <c r="E20" s="151"/>
      <c r="F20" s="152">
        <v>8</v>
      </c>
      <c r="G20" s="152">
        <v>0</v>
      </c>
      <c r="H20" s="153">
        <v>0</v>
      </c>
      <c r="I20" s="152">
        <v>8</v>
      </c>
      <c r="J20" s="153">
        <v>0</v>
      </c>
      <c r="K20" s="304">
        <v>2</v>
      </c>
      <c r="L20" s="305">
        <v>0</v>
      </c>
      <c r="M20" s="66">
        <v>7</v>
      </c>
      <c r="N20" s="77">
        <v>0</v>
      </c>
      <c r="O20" s="66">
        <v>6</v>
      </c>
      <c r="P20" s="67">
        <v>0</v>
      </c>
      <c r="Q20" s="77">
        <v>2</v>
      </c>
      <c r="R20" s="67">
        <v>0</v>
      </c>
    </row>
    <row r="21" spans="1:18" ht="15">
      <c r="A21" s="148">
        <v>19</v>
      </c>
      <c r="B21" s="149" t="s">
        <v>349</v>
      </c>
      <c r="C21" s="326" t="s">
        <v>350</v>
      </c>
      <c r="D21" s="150" t="s">
        <v>31</v>
      </c>
      <c r="E21" s="151"/>
      <c r="F21" s="152">
        <v>8</v>
      </c>
      <c r="G21" s="152">
        <v>0</v>
      </c>
      <c r="H21" s="153">
        <v>0</v>
      </c>
      <c r="I21" s="152">
        <v>6</v>
      </c>
      <c r="J21" s="153">
        <v>2</v>
      </c>
      <c r="K21" s="304">
        <v>0</v>
      </c>
      <c r="L21" s="305">
        <v>0</v>
      </c>
      <c r="M21" s="66">
        <v>6</v>
      </c>
      <c r="N21" s="77">
        <v>0</v>
      </c>
      <c r="O21" s="66">
        <v>4</v>
      </c>
      <c r="P21" s="67">
        <v>1</v>
      </c>
      <c r="Q21" s="77">
        <v>1</v>
      </c>
      <c r="R21" s="67">
        <v>1</v>
      </c>
    </row>
    <row r="22" spans="1:18" ht="15">
      <c r="A22" s="148">
        <v>20</v>
      </c>
      <c r="B22" s="149" t="s">
        <v>363</v>
      </c>
      <c r="C22" s="326" t="s">
        <v>364</v>
      </c>
      <c r="D22" s="150" t="s">
        <v>31</v>
      </c>
      <c r="E22" s="151"/>
      <c r="F22" s="152">
        <v>8</v>
      </c>
      <c r="G22" s="152">
        <v>0</v>
      </c>
      <c r="H22" s="153">
        <v>0</v>
      </c>
      <c r="I22" s="152">
        <v>8</v>
      </c>
      <c r="J22" s="153">
        <v>0</v>
      </c>
      <c r="K22" s="304">
        <v>2</v>
      </c>
      <c r="L22" s="305">
        <v>0</v>
      </c>
      <c r="M22" s="66">
        <v>6</v>
      </c>
      <c r="N22" s="77">
        <v>1</v>
      </c>
      <c r="O22" s="66">
        <v>7</v>
      </c>
      <c r="P22" s="67">
        <v>0</v>
      </c>
      <c r="Q22" s="77">
        <v>0</v>
      </c>
      <c r="R22" s="67">
        <v>0</v>
      </c>
    </row>
    <row r="23" spans="1:18" ht="15">
      <c r="A23" s="148">
        <v>21</v>
      </c>
      <c r="B23" s="149" t="s">
        <v>325</v>
      </c>
      <c r="C23" s="326" t="s">
        <v>326</v>
      </c>
      <c r="D23" s="150" t="s">
        <v>31</v>
      </c>
      <c r="E23" s="151"/>
      <c r="F23" s="152">
        <v>8</v>
      </c>
      <c r="G23" s="152">
        <v>0</v>
      </c>
      <c r="H23" s="153">
        <v>0</v>
      </c>
      <c r="I23" s="152">
        <v>8</v>
      </c>
      <c r="J23" s="153">
        <v>0</v>
      </c>
      <c r="K23" s="304">
        <v>2</v>
      </c>
      <c r="L23" s="305">
        <v>0</v>
      </c>
      <c r="M23" s="66">
        <v>6</v>
      </c>
      <c r="N23" s="77">
        <v>1</v>
      </c>
      <c r="O23" s="66">
        <v>6</v>
      </c>
      <c r="P23" s="67">
        <v>0</v>
      </c>
      <c r="Q23" s="77">
        <v>0</v>
      </c>
      <c r="R23" s="67">
        <v>0</v>
      </c>
    </row>
    <row r="24" spans="1:18" ht="15">
      <c r="A24" s="148">
        <v>22</v>
      </c>
      <c r="B24" s="149" t="s">
        <v>317</v>
      </c>
      <c r="C24" s="326" t="s">
        <v>318</v>
      </c>
      <c r="D24" s="150" t="s">
        <v>31</v>
      </c>
      <c r="E24" s="151"/>
      <c r="F24" s="152">
        <v>8</v>
      </c>
      <c r="G24" s="152">
        <v>0</v>
      </c>
      <c r="H24" s="153">
        <v>0</v>
      </c>
      <c r="I24" s="152">
        <v>8</v>
      </c>
      <c r="J24" s="153">
        <v>0</v>
      </c>
      <c r="K24" s="304">
        <v>2</v>
      </c>
      <c r="L24" s="305">
        <v>0</v>
      </c>
      <c r="M24" s="66">
        <v>7</v>
      </c>
      <c r="N24" s="77">
        <v>0</v>
      </c>
      <c r="O24" s="66">
        <v>6</v>
      </c>
      <c r="P24" s="67">
        <v>0</v>
      </c>
      <c r="Q24" s="77">
        <v>0</v>
      </c>
      <c r="R24" s="67">
        <v>0</v>
      </c>
    </row>
    <row r="25" spans="1:18" ht="15">
      <c r="A25" s="148">
        <v>23</v>
      </c>
      <c r="B25" s="149" t="s">
        <v>321</v>
      </c>
      <c r="C25" s="326" t="s">
        <v>322</v>
      </c>
      <c r="D25" s="150" t="s">
        <v>31</v>
      </c>
      <c r="E25" s="151"/>
      <c r="F25" s="152">
        <v>8</v>
      </c>
      <c r="G25" s="152">
        <v>0</v>
      </c>
      <c r="H25" s="153">
        <v>0</v>
      </c>
      <c r="I25" s="152">
        <v>8</v>
      </c>
      <c r="J25" s="153">
        <v>0</v>
      </c>
      <c r="K25" s="304">
        <v>0</v>
      </c>
      <c r="L25" s="305">
        <v>0</v>
      </c>
      <c r="M25" s="66">
        <v>3</v>
      </c>
      <c r="N25" s="77">
        <v>2</v>
      </c>
      <c r="O25" s="66">
        <v>0</v>
      </c>
      <c r="P25" s="67">
        <v>4</v>
      </c>
      <c r="Q25" s="77">
        <v>0</v>
      </c>
      <c r="R25" s="67">
        <v>0</v>
      </c>
    </row>
    <row r="26" spans="1:18" ht="15">
      <c r="A26" s="148">
        <v>24</v>
      </c>
      <c r="B26" s="149" t="s">
        <v>315</v>
      </c>
      <c r="C26" s="326" t="s">
        <v>316</v>
      </c>
      <c r="D26" s="150" t="s">
        <v>48</v>
      </c>
      <c r="E26" s="151" t="s">
        <v>426</v>
      </c>
      <c r="F26" s="152">
        <v>5</v>
      </c>
      <c r="G26" s="152">
        <v>3</v>
      </c>
      <c r="H26" s="153">
        <v>0</v>
      </c>
      <c r="I26" s="152">
        <v>0</v>
      </c>
      <c r="J26" s="153">
        <v>0</v>
      </c>
      <c r="K26" s="304">
        <v>0</v>
      </c>
      <c r="L26" s="305">
        <v>0</v>
      </c>
      <c r="M26" s="304">
        <v>0</v>
      </c>
      <c r="N26" s="300">
        <v>0</v>
      </c>
      <c r="O26" s="66">
        <v>0</v>
      </c>
      <c r="P26" s="67">
        <v>0</v>
      </c>
      <c r="Q26" s="77">
        <v>0</v>
      </c>
      <c r="R26" s="67">
        <v>0</v>
      </c>
    </row>
    <row r="27" spans="1:18" ht="15">
      <c r="A27" s="148">
        <v>25</v>
      </c>
      <c r="B27" s="149" t="s">
        <v>323</v>
      </c>
      <c r="C27" s="326" t="s">
        <v>324</v>
      </c>
      <c r="D27" s="150" t="s">
        <v>31</v>
      </c>
      <c r="E27" s="151"/>
      <c r="F27" s="152">
        <v>8</v>
      </c>
      <c r="G27" s="152">
        <v>0</v>
      </c>
      <c r="H27" s="153">
        <v>0</v>
      </c>
      <c r="I27" s="152">
        <v>8</v>
      </c>
      <c r="J27" s="153">
        <v>0</v>
      </c>
      <c r="K27" s="304">
        <v>2</v>
      </c>
      <c r="L27" s="305">
        <v>0</v>
      </c>
      <c r="M27" s="66">
        <v>5</v>
      </c>
      <c r="N27" s="77">
        <v>2</v>
      </c>
      <c r="O27" s="66">
        <v>5</v>
      </c>
      <c r="P27" s="67">
        <v>1</v>
      </c>
      <c r="Q27" s="77">
        <v>1</v>
      </c>
      <c r="R27" s="67">
        <v>0</v>
      </c>
    </row>
    <row r="28" spans="1:18" ht="15">
      <c r="A28" s="148">
        <v>26</v>
      </c>
      <c r="B28" s="149" t="s">
        <v>319</v>
      </c>
      <c r="C28" s="326" t="s">
        <v>320</v>
      </c>
      <c r="D28" s="150" t="s">
        <v>31</v>
      </c>
      <c r="E28" s="151"/>
      <c r="F28" s="152">
        <v>8</v>
      </c>
      <c r="G28" s="152">
        <v>0</v>
      </c>
      <c r="H28" s="153">
        <v>0</v>
      </c>
      <c r="I28" s="152">
        <v>8</v>
      </c>
      <c r="J28" s="153">
        <v>0</v>
      </c>
      <c r="K28" s="304">
        <v>2</v>
      </c>
      <c r="L28" s="305">
        <v>0</v>
      </c>
      <c r="M28" s="66">
        <v>6</v>
      </c>
      <c r="N28" s="77">
        <v>1</v>
      </c>
      <c r="O28" s="66">
        <v>7</v>
      </c>
      <c r="P28" s="67">
        <v>0</v>
      </c>
      <c r="Q28" s="77">
        <v>0</v>
      </c>
      <c r="R28" s="67">
        <v>0</v>
      </c>
    </row>
    <row r="29" spans="1:18" ht="15">
      <c r="A29" s="148">
        <v>27</v>
      </c>
      <c r="B29" s="149" t="s">
        <v>343</v>
      </c>
      <c r="C29" s="326" t="s">
        <v>344</v>
      </c>
      <c r="D29" s="150" t="s">
        <v>31</v>
      </c>
      <c r="E29" s="151"/>
      <c r="F29" s="152">
        <v>7</v>
      </c>
      <c r="G29" s="152">
        <v>1</v>
      </c>
      <c r="H29" s="153">
        <v>0</v>
      </c>
      <c r="I29" s="152">
        <v>7</v>
      </c>
      <c r="J29" s="153">
        <v>1</v>
      </c>
      <c r="K29" s="304">
        <v>1</v>
      </c>
      <c r="L29" s="305">
        <v>0</v>
      </c>
      <c r="M29" s="66">
        <v>6</v>
      </c>
      <c r="N29" s="77">
        <v>1</v>
      </c>
      <c r="O29" s="66">
        <v>5</v>
      </c>
      <c r="P29" s="67">
        <v>0</v>
      </c>
      <c r="Q29" s="77">
        <v>2</v>
      </c>
      <c r="R29" s="67">
        <v>0</v>
      </c>
    </row>
    <row r="30" spans="1:18" ht="15">
      <c r="A30" s="148">
        <v>28</v>
      </c>
      <c r="B30" s="149" t="s">
        <v>365</v>
      </c>
      <c r="C30" s="326" t="s">
        <v>366</v>
      </c>
      <c r="D30" s="329" t="s">
        <v>48</v>
      </c>
      <c r="E30" s="332" t="s">
        <v>467</v>
      </c>
      <c r="F30" s="152">
        <v>8</v>
      </c>
      <c r="G30" s="152">
        <v>0</v>
      </c>
      <c r="H30" s="153">
        <v>0</v>
      </c>
      <c r="I30" s="152">
        <v>8</v>
      </c>
      <c r="J30" s="153">
        <v>0</v>
      </c>
      <c r="K30" s="304">
        <v>2</v>
      </c>
      <c r="L30" s="305">
        <v>0</v>
      </c>
      <c r="M30" s="66">
        <v>0</v>
      </c>
      <c r="N30" s="77">
        <v>7</v>
      </c>
      <c r="O30" s="66">
        <v>0</v>
      </c>
      <c r="P30" s="67">
        <v>0</v>
      </c>
      <c r="Q30" s="77">
        <v>0</v>
      </c>
      <c r="R30" s="67">
        <v>0</v>
      </c>
    </row>
    <row r="31" spans="1:18" ht="15.75" thickBot="1">
      <c r="A31" s="154">
        <v>29</v>
      </c>
      <c r="B31" s="155" t="s">
        <v>345</v>
      </c>
      <c r="C31" s="155" t="s">
        <v>346</v>
      </c>
      <c r="D31" s="156" t="s">
        <v>48</v>
      </c>
      <c r="E31" s="157" t="s">
        <v>426</v>
      </c>
      <c r="F31" s="158">
        <v>0</v>
      </c>
      <c r="G31" s="158">
        <v>5</v>
      </c>
      <c r="H31" s="159">
        <v>3</v>
      </c>
      <c r="I31" s="158">
        <v>0</v>
      </c>
      <c r="J31" s="159">
        <v>0</v>
      </c>
      <c r="K31" s="306">
        <v>0</v>
      </c>
      <c r="L31" s="307">
        <v>0</v>
      </c>
      <c r="M31" s="306">
        <v>0</v>
      </c>
      <c r="N31" s="330">
        <v>0</v>
      </c>
      <c r="O31" s="78">
        <v>0</v>
      </c>
      <c r="P31" s="80">
        <v>0</v>
      </c>
      <c r="Q31" s="79">
        <v>0</v>
      </c>
      <c r="R31" s="80">
        <v>0</v>
      </c>
    </row>
    <row r="32" spans="1:18" ht="15">
      <c r="A32" s="160"/>
      <c r="B32" s="160"/>
      <c r="C32" s="160"/>
      <c r="D32" s="160"/>
      <c r="E32" s="160"/>
      <c r="F32" s="161">
        <f t="shared" ref="F32:R32" si="0">SUM(F3:F31)</f>
        <v>209</v>
      </c>
      <c r="G32" s="161">
        <f t="shared" si="0"/>
        <v>17</v>
      </c>
      <c r="H32" s="161">
        <f t="shared" si="0"/>
        <v>6</v>
      </c>
      <c r="I32" s="161">
        <f t="shared" si="0"/>
        <v>190</v>
      </c>
      <c r="J32" s="161">
        <f t="shared" si="0"/>
        <v>18</v>
      </c>
      <c r="K32" s="161">
        <f t="shared" si="0"/>
        <v>37</v>
      </c>
      <c r="L32" s="161">
        <f t="shared" si="0"/>
        <v>0</v>
      </c>
      <c r="M32" s="161">
        <f t="shared" si="0"/>
        <v>143</v>
      </c>
      <c r="N32" s="161">
        <f t="shared" si="0"/>
        <v>24</v>
      </c>
      <c r="O32" s="161">
        <f t="shared" si="0"/>
        <v>118</v>
      </c>
      <c r="P32" s="161">
        <f t="shared" si="0"/>
        <v>18</v>
      </c>
      <c r="Q32" s="161">
        <f t="shared" si="0"/>
        <v>8</v>
      </c>
      <c r="R32" s="161">
        <f t="shared" si="0"/>
        <v>4</v>
      </c>
    </row>
  </sheetData>
  <autoFilter ref="A2:R32"/>
  <sortState ref="B3:C31">
    <sortCondition ref="C3:C31"/>
  </sortState>
  <mergeCells count="6">
    <mergeCell ref="Q1:R1"/>
    <mergeCell ref="F1:H1"/>
    <mergeCell ref="I1:J1"/>
    <mergeCell ref="K1:L1"/>
    <mergeCell ref="M1:N1"/>
    <mergeCell ref="O1:P1"/>
  </mergeCells>
  <pageMargins left="0.7" right="0.7" top="0.75" bottom="0.75" header="0.3" footer="0.3"/>
  <ignoredErrors>
    <ignoredError sqref="E17 E14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TUTORADOS</vt:lpstr>
      <vt:lpstr>TABLERO-CONTROL</vt:lpstr>
      <vt:lpstr>INGRESOS EN ENERO</vt:lpstr>
      <vt:lpstr>PVF 2022</vt:lpstr>
      <vt:lpstr>LGGT 2022</vt:lpstr>
      <vt:lpstr>EVC 2022</vt:lpstr>
      <vt:lpstr>FJML 2022</vt:lpstr>
      <vt:lpstr>PVF 2021</vt:lpstr>
      <vt:lpstr>LGGT 2021</vt:lpstr>
      <vt:lpstr>FJML 2021</vt:lpstr>
      <vt:lpstr>VCE 2020</vt:lpstr>
      <vt:lpstr>ATB 2020</vt:lpstr>
      <vt:lpstr>NCQM 2020</vt:lpstr>
      <vt:lpstr>MC-PE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S-Efren</dc:creator>
  <cp:lastModifiedBy>itsur</cp:lastModifiedBy>
  <dcterms:created xsi:type="dcterms:W3CDTF">2021-06-17T21:24:00Z</dcterms:created>
  <dcterms:modified xsi:type="dcterms:W3CDTF">2024-01-31T22:10:48Z</dcterms:modified>
</cp:coreProperties>
</file>