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che\Downloads\"/>
    </mc:Choice>
  </mc:AlternateContent>
  <xr:revisionPtr revIDLastSave="0" documentId="13_ncr:1_{67979A3E-51CE-4E4C-B728-66F4B56A9600}" xr6:coauthVersionLast="47" xr6:coauthVersionMax="47" xr10:uidLastSave="{00000000-0000-0000-0000-000000000000}"/>
  <bookViews>
    <workbookView xWindow="-108" yWindow="-108" windowWidth="23256" windowHeight="12576" xr2:uid="{2BDE29C3-8BE1-43CE-8D3D-88A5AFF220F1}"/>
  </bookViews>
  <sheets>
    <sheet name="question1&amp;2" sheetId="1" r:id="rId1"/>
    <sheet name="question4" sheetId="2" r:id="rId2"/>
    <sheet name="questio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D70" i="1"/>
  <c r="H56" i="1"/>
  <c r="F54" i="1"/>
  <c r="H59" i="1"/>
  <c r="C61" i="1"/>
  <c r="B64" i="1"/>
  <c r="C65" i="1"/>
  <c r="D66" i="1"/>
  <c r="A53" i="1"/>
  <c r="A47" i="1"/>
  <c r="D26" i="1"/>
  <c r="E20" i="1"/>
  <c r="E16" i="1"/>
  <c r="E10" i="1"/>
  <c r="E13" i="1"/>
  <c r="H8" i="1"/>
  <c r="A19" i="1"/>
  <c r="A17" i="1"/>
  <c r="A18" i="1"/>
  <c r="C23" i="2"/>
  <c r="C21" i="2"/>
  <c r="C16" i="2"/>
  <c r="C9" i="2"/>
  <c r="D9" i="2"/>
  <c r="B10" i="3"/>
  <c r="A32" i="3"/>
  <c r="B27" i="3"/>
  <c r="B22" i="3"/>
  <c r="D10" i="3"/>
  <c r="C10" i="3"/>
  <c r="F8" i="3"/>
  <c r="A25" i="2"/>
  <c r="C19" i="2"/>
  <c r="C14" i="2"/>
  <c r="C11" i="2"/>
  <c r="C8" i="2"/>
  <c r="C7" i="2"/>
  <c r="A65" i="1"/>
  <c r="A61" i="1"/>
  <c r="A55" i="1"/>
  <c r="E18" i="1"/>
</calcChain>
</file>

<file path=xl/sharedStrings.xml><?xml version="1.0" encoding="utf-8"?>
<sst xmlns="http://schemas.openxmlformats.org/spreadsheetml/2006/main" count="193" uniqueCount="175">
  <si>
    <t>Compare the results of the methods for convergence.</t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</si>
  <si>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(5 points) With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from part (a) calculate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using Newton’s method.</t>
    </r>
  </si>
  <si>
    <t>p0=-1</t>
    <phoneticPr fontId="9" type="noConversion"/>
  </si>
  <si>
    <t>p1=1</t>
    <phoneticPr fontId="9" type="noConversion"/>
  </si>
  <si>
    <r>
      <t>xn+1=xn-f(xn)/f</t>
    </r>
    <r>
      <rPr>
        <sz val="11"/>
        <color theme="1"/>
        <rFont val="Symbol"/>
        <family val="1"/>
        <charset val="2"/>
      </rPr>
      <t>¢(</t>
    </r>
    <r>
      <rPr>
        <sz val="11"/>
        <color theme="1"/>
        <rFont val="等线"/>
        <family val="2"/>
        <charset val="134"/>
        <scheme val="minor"/>
      </rPr>
      <t>xn)</t>
    </r>
    <phoneticPr fontId="9" type="noConversion"/>
  </si>
  <si>
    <t>p2=0</t>
    <phoneticPr fontId="9" type="noConversion"/>
  </si>
  <si>
    <r>
      <t>f</t>
    </r>
    <r>
      <rPr>
        <sz val="11"/>
        <color theme="1"/>
        <rFont val="Symbol"/>
        <family val="1"/>
        <charset val="2"/>
      </rPr>
      <t>¢</t>
    </r>
    <r>
      <rPr>
        <sz val="11"/>
        <color theme="1"/>
        <rFont val="等线"/>
        <family val="2"/>
        <charset val="134"/>
        <scheme val="minor"/>
      </rPr>
      <t>(x2)=2x-2e^x=0-2=-2</t>
    </r>
    <phoneticPr fontId="9" type="noConversion"/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</si>
  <si>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 xml:space="preserve">(15 points) The equation 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= </t>
    </r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-2</t>
    </r>
    <r>
      <rPr>
        <i/>
        <sz val="12"/>
        <color theme="1"/>
        <rFont val="Times New Roman"/>
        <family val="1"/>
      </rPr>
      <t>e</t>
    </r>
    <r>
      <rPr>
        <i/>
        <vertAlign val="superscript"/>
        <sz val="12"/>
        <color theme="1"/>
        <rFont val="Times New Roman"/>
        <family val="1"/>
      </rPr>
      <t>x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= 0 has a solution in the interval [-1,1].</t>
    </r>
    <phoneticPr fontId="9" type="noConversion"/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</si>
  <si>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(5 points)  Using </t>
    </r>
    <r>
      <rPr>
        <i/>
        <sz val="12"/>
        <color theme="1"/>
        <rFont val="Times New Roman"/>
        <family val="1"/>
      </rPr>
      <t>p0</t>
    </r>
    <r>
      <rPr>
        <sz val="12"/>
        <color theme="1"/>
        <rFont val="Times New Roman"/>
        <family val="1"/>
      </rPr>
      <t xml:space="preserve"> and </t>
    </r>
    <r>
      <rPr>
        <i/>
        <sz val="12"/>
        <color theme="1"/>
        <rFont val="Times New Roman"/>
        <family val="1"/>
      </rPr>
      <t>p</t>
    </r>
    <r>
      <rPr>
        <i/>
        <vertAlign val="sub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 xml:space="preserve">from part (a), calculate </t>
    </r>
    <r>
      <rPr>
        <i/>
        <sz val="12"/>
        <color theme="1"/>
        <rFont val="Times New Roman"/>
        <family val="1"/>
      </rPr>
      <t>p</t>
    </r>
    <r>
      <rPr>
        <i/>
        <vertAlign val="subscript"/>
        <sz val="12"/>
        <color theme="1"/>
        <rFont val="Times New Roman"/>
        <family val="1"/>
      </rPr>
      <t xml:space="preserve">2­ </t>
    </r>
    <r>
      <rPr>
        <sz val="12"/>
        <color theme="1"/>
        <rFont val="Times New Roman"/>
        <family val="1"/>
      </rPr>
      <t xml:space="preserve">and </t>
    </r>
    <r>
      <rPr>
        <i/>
        <sz val="12"/>
        <color theme="1"/>
        <rFont val="Times New Roman"/>
        <family val="1"/>
      </rPr>
      <t>p</t>
    </r>
    <r>
      <rPr>
        <i/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using Secant Method</t>
    </r>
    <phoneticPr fontId="9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</si>
  <si>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n=</t>
    </r>
    <r>
      <rPr>
        <sz val="11"/>
        <color theme="1"/>
        <rFont val="等线"/>
        <family val="3"/>
        <charset val="134"/>
        <scheme val="minor"/>
      </rPr>
      <t>x</t>
    </r>
    <r>
      <rPr>
        <vertAlign val="subscript"/>
        <sz val="11"/>
        <color theme="1"/>
        <rFont val="等线"/>
        <family val="3"/>
        <charset val="134"/>
        <scheme val="minor"/>
      </rPr>
      <t>n-1</t>
    </r>
    <r>
      <rPr>
        <sz val="11"/>
        <color theme="1"/>
        <rFont val="等线"/>
        <family val="3"/>
        <charset val="134"/>
        <scheme val="minor"/>
      </rPr>
      <t>-f(x</t>
    </r>
    <r>
      <rPr>
        <vertAlign val="subscript"/>
        <sz val="11"/>
        <color theme="1"/>
        <rFont val="等线"/>
        <family val="3"/>
        <charset val="134"/>
        <scheme val="minor"/>
      </rPr>
      <t>n-1</t>
    </r>
    <r>
      <rPr>
        <sz val="11"/>
        <color theme="1"/>
        <rFont val="等线"/>
        <family val="3"/>
        <charset val="134"/>
        <scheme val="minor"/>
      </rPr>
      <t>)((x</t>
    </r>
    <r>
      <rPr>
        <vertAlign val="subscript"/>
        <sz val="11"/>
        <color theme="1"/>
        <rFont val="等线"/>
        <family val="3"/>
        <charset val="134"/>
        <scheme val="minor"/>
      </rPr>
      <t>n-1</t>
    </r>
    <r>
      <rPr>
        <sz val="11"/>
        <color theme="1"/>
        <rFont val="等线"/>
        <family val="3"/>
        <charset val="134"/>
        <scheme val="minor"/>
      </rPr>
      <t>-x</t>
    </r>
    <r>
      <rPr>
        <vertAlign val="subscript"/>
        <sz val="11"/>
        <color theme="1"/>
        <rFont val="等线"/>
        <family val="3"/>
        <charset val="134"/>
        <scheme val="minor"/>
      </rPr>
      <t>n-2</t>
    </r>
    <r>
      <rPr>
        <sz val="11"/>
        <color theme="1"/>
        <rFont val="等线"/>
        <family val="3"/>
        <charset val="134"/>
        <scheme val="minor"/>
      </rPr>
      <t>)/f(x</t>
    </r>
    <r>
      <rPr>
        <vertAlign val="subscript"/>
        <sz val="11"/>
        <color theme="1"/>
        <rFont val="等线"/>
        <family val="3"/>
        <charset val="134"/>
        <scheme val="minor"/>
      </rPr>
      <t>n-1</t>
    </r>
    <r>
      <rPr>
        <sz val="11"/>
        <color theme="1"/>
        <rFont val="等线"/>
        <family val="3"/>
        <charset val="134"/>
        <scheme val="minor"/>
      </rPr>
      <t>)-f(x</t>
    </r>
    <r>
      <rPr>
        <vertAlign val="subscript"/>
        <sz val="11"/>
        <color theme="1"/>
        <rFont val="等线"/>
        <family val="3"/>
        <charset val="134"/>
        <scheme val="minor"/>
      </rPr>
      <t>n-2</t>
    </r>
    <r>
      <rPr>
        <sz val="11"/>
        <color theme="1"/>
        <rFont val="等线"/>
        <family val="3"/>
        <charset val="134"/>
        <scheme val="minor"/>
      </rPr>
      <t>))</t>
    </r>
    <phoneticPr fontId="9" type="noConversion"/>
  </si>
  <si>
    <r>
      <t>x2=x</t>
    </r>
    <r>
      <rPr>
        <vertAlign val="subscript"/>
        <sz val="11"/>
        <color theme="1"/>
        <rFont val="等线"/>
        <family val="3"/>
        <charset val="134"/>
        <scheme val="minor"/>
      </rPr>
      <t>2-1</t>
    </r>
    <r>
      <rPr>
        <sz val="11"/>
        <color theme="1"/>
        <rFont val="等线"/>
        <family val="3"/>
        <charset val="134"/>
        <scheme val="minor"/>
      </rPr>
      <t>-f(x</t>
    </r>
    <r>
      <rPr>
        <vertAlign val="subscript"/>
        <sz val="11"/>
        <color theme="1"/>
        <rFont val="等线"/>
        <family val="3"/>
        <charset val="134"/>
        <scheme val="minor"/>
      </rPr>
      <t>2-1</t>
    </r>
    <r>
      <rPr>
        <sz val="11"/>
        <color theme="1"/>
        <rFont val="等线"/>
        <family val="3"/>
        <charset val="134"/>
        <scheme val="minor"/>
      </rPr>
      <t>)((x1-x0)/f(x1)-f(x0))</t>
    </r>
    <phoneticPr fontId="9" type="noConversion"/>
  </si>
  <si>
    <t>a</t>
    <phoneticPr fontId="9" type="noConversion"/>
  </si>
  <si>
    <t>f(-1)=2-1sin(-1)=2-(-0.841 47 )&gt;0</t>
    <phoneticPr fontId="9" type="noConversion"/>
  </si>
  <si>
    <t>f(2)=2-4sin(2)=2-4*(0.90930)&lt;0</t>
    <phoneticPr fontId="9" type="noConversion"/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</si>
  <si>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(5 points) Verify that the Bisection method can be applied to the function 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on [-1,2].</t>
    </r>
    <phoneticPr fontId="9" type="noConversion"/>
  </si>
  <si>
    <t>Bisection method can be applied to the function f (x) on [-1,2].</t>
  </si>
  <si>
    <t>b</t>
    <phoneticPr fontId="9" type="noConversion"/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</si>
  <si>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>(5 points) Using the error formula for the Bisection method find the number of iterations  needed for accuracy 0.000001. Do not do the Bisection calculations.</t>
    </r>
    <phoneticPr fontId="9" type="noConversion"/>
  </si>
  <si>
    <t>ε= 0.000001</t>
    <phoneticPr fontId="9" type="noConversion"/>
  </si>
  <si>
    <t>f(a)</t>
    <phoneticPr fontId="9" type="noConversion"/>
  </si>
  <si>
    <t>f(a)=2-sin(-1)=2.841471&gt;0</t>
    <phoneticPr fontId="9" type="noConversion"/>
  </si>
  <si>
    <t>2.841471&gt;0</t>
    <phoneticPr fontId="9" type="noConversion"/>
  </si>
  <si>
    <t>f(b)</t>
    <phoneticPr fontId="9" type="noConversion"/>
  </si>
  <si>
    <t>f(b)=2-sin(-1)=2.841471&gt;0</t>
    <phoneticPr fontId="9" type="noConversion"/>
  </si>
  <si>
    <t>sin(2)=</t>
    <phoneticPr fontId="9" type="noConversion"/>
  </si>
  <si>
    <t>f(b)=2-4sin(2)=2-4*0.9092=-1.6368</t>
    <phoneticPr fontId="9" type="noConversion"/>
  </si>
  <si>
    <t>f((a+b)/2)</t>
    <phoneticPr fontId="9" type="noConversion"/>
  </si>
  <si>
    <t>f((a+b)/2)=</t>
  </si>
  <si>
    <t>f((a+b)/2)=</t>
    <phoneticPr fontId="9" type="noConversion"/>
  </si>
  <si>
    <t>1.88014&gt;0</t>
    <phoneticPr fontId="9" type="noConversion"/>
  </si>
  <si>
    <t>2-0.25*SIN(0.5)</t>
    <phoneticPr fontId="9" type="noConversion"/>
  </si>
  <si>
    <t>1.25    p2</t>
    <phoneticPr fontId="9" type="noConversion"/>
  </si>
  <si>
    <t>f(1.25)=</t>
    <phoneticPr fontId="9" type="noConversion"/>
  </si>
  <si>
    <t>sin(1.25)=</t>
    <phoneticPr fontId="9" type="noConversion"/>
  </si>
  <si>
    <t>2-(1.25)*(1.25)*sin(1.25)</t>
    <phoneticPr fontId="9" type="noConversion"/>
  </si>
  <si>
    <t>1.625   p3</t>
    <phoneticPr fontId="9" type="noConversion"/>
  </si>
  <si>
    <r>
      <t xml:space="preserve">a) (5 points) Find the Lagrange Polynomial,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), of degree at most 2 for 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using </t>
    </r>
    <r>
      <rPr>
        <i/>
        <sz val="12"/>
        <color theme="1"/>
        <rFont val="Times New Roman"/>
        <family val="1"/>
      </rPr>
      <t>x</t>
    </r>
    <r>
      <rPr>
        <vertAlign val="subscript"/>
        <sz val="12"/>
        <color theme="1"/>
        <rFont val="Times New Roman"/>
        <family val="1"/>
      </rPr>
      <t>0</t>
    </r>
    <r>
      <rPr>
        <i/>
        <sz val="12"/>
        <color theme="1"/>
        <rFont val="Times New Roman"/>
        <family val="1"/>
      </rPr>
      <t>, x</t>
    </r>
    <r>
      <rPr>
        <vertAlign val="subscript"/>
        <sz val="12"/>
        <color theme="1"/>
        <rFont val="Times New Roman"/>
        <family val="1"/>
      </rPr>
      <t>1</t>
    </r>
    <r>
      <rPr>
        <i/>
        <sz val="12"/>
        <color theme="1"/>
        <rFont val="Times New Roman"/>
        <family val="1"/>
      </rPr>
      <t>, 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.</t>
    </r>
  </si>
  <si>
    <t>x0=0.5</t>
    <phoneticPr fontId="9" type="noConversion"/>
  </si>
  <si>
    <t>f(x)=x^3-e^-x</t>
    <phoneticPr fontId="9" type="noConversion"/>
  </si>
  <si>
    <t>x1=0.7</t>
    <phoneticPr fontId="9" type="noConversion"/>
  </si>
  <si>
    <t>x2=1.0</t>
    <phoneticPr fontId="9" type="noConversion"/>
  </si>
  <si>
    <t>L0=</t>
    <phoneticPr fontId="9" type="noConversion"/>
  </si>
  <si>
    <t>(x-x1)(x-x2)/(x0-x1)(x0-x2)</t>
    <phoneticPr fontId="9" type="noConversion"/>
  </si>
  <si>
    <t>L1=</t>
    <phoneticPr fontId="9" type="noConversion"/>
  </si>
  <si>
    <t>(x-x0)(x-x2)/(x1-x0)(x1-x2)</t>
    <phoneticPr fontId="9" type="noConversion"/>
  </si>
  <si>
    <t>L2=</t>
    <phoneticPr fontId="9" type="noConversion"/>
  </si>
  <si>
    <t>(x-x0)(x-x1)/(x2-x1)(x2-x0)</t>
    <phoneticPr fontId="9" type="noConversion"/>
  </si>
  <si>
    <t>=(x-0.7)(x-1)/(0.5-0.7)(0.5-1)</t>
    <phoneticPr fontId="9" type="noConversion"/>
  </si>
  <si>
    <t>=(x-0.5)(x-1)/(0.7-05)(0.7-1)</t>
    <phoneticPr fontId="9" type="noConversion"/>
  </si>
  <si>
    <t>=(x-0.5)(x-0.7)/(1-0.5)(1-0.7)</t>
    <phoneticPr fontId="9" type="noConversion"/>
  </si>
  <si>
    <t>(x^2-1.2x+0.35)/0.15</t>
    <phoneticPr fontId="9" type="noConversion"/>
  </si>
  <si>
    <t>p2=</t>
    <phoneticPr fontId="9" type="noConversion"/>
  </si>
  <si>
    <t>f(x0)*L0+f(x1)*L(1)+f(x2)*L(2）</t>
    <phoneticPr fontId="9" type="noConversion"/>
  </si>
  <si>
    <t>(x^2-1.7x+0.7)/0.1</t>
    <phoneticPr fontId="9" type="noConversion"/>
  </si>
  <si>
    <t>(x^2-1.5x+0.5)/(-0.06)</t>
    <phoneticPr fontId="9" type="noConversion"/>
  </si>
  <si>
    <t>y1=(0.7)*3-e^(-0.7)=-0.153585</t>
    <phoneticPr fontId="9" type="noConversion"/>
  </si>
  <si>
    <t>y2=1-e(-1)=0.632120559</t>
    <phoneticPr fontId="9" type="noConversion"/>
  </si>
  <si>
    <t>=-4.8153x^2+8.18601x-3.37071</t>
    <phoneticPr fontId="9" type="noConversion"/>
  </si>
  <si>
    <t>=2.55975x^2-3.839625x+1.279875</t>
    <phoneticPr fontId="9" type="noConversion"/>
  </si>
  <si>
    <t>=4.21413706x^2-5.056964472x+1.474947971</t>
    <phoneticPr fontId="9" type="noConversion"/>
  </si>
  <si>
    <t>=1.95858706x^2-0.710579472x-0.615887029</t>
    <phoneticPr fontId="9" type="noConversion"/>
  </si>
  <si>
    <t>p(0.8)=0.069145112</t>
    <phoneticPr fontId="9" type="noConversion"/>
  </si>
  <si>
    <t xml:space="preserve">  '=-4.8153x^2+8.18601x-3.37071</t>
    <phoneticPr fontId="9" type="noConversion"/>
  </si>
  <si>
    <t xml:space="preserve">                                                     '+2.55975x^2-3.839625x+1.279875</t>
    <phoneticPr fontId="9" type="noConversion"/>
  </si>
  <si>
    <t xml:space="preserve">                                                                                                             '+4.21413706x^2-5.056964472x+1.474947971</t>
    <phoneticPr fontId="9" type="noConversion"/>
  </si>
  <si>
    <t>=(-0.48153)*(x^2-1.7x+0.7)/0.1+(-0.153585)*(x^2-1.5x+0.5)/(-0.06)+(0.632120599)*((x^2-1.2x+0.35)/0.15)</t>
    <phoneticPr fontId="9" type="noConversion"/>
  </si>
  <si>
    <t>a)</t>
    <phoneticPr fontId="9" type="noConversion"/>
  </si>
  <si>
    <t>y0=0.5^3-e^(-0.5)=-0.48153</t>
    <phoneticPr fontId="9" type="noConversion"/>
  </si>
  <si>
    <t>f(0.8)=(0.8)^3-e^(-0.8)=0.062671036</t>
    <phoneticPr fontId="9" type="noConversion"/>
  </si>
  <si>
    <t>p2=1.95858706x^2-0.710579472x-0.615887029</t>
    <phoneticPr fontId="9" type="noConversion"/>
  </si>
  <si>
    <r>
      <t>|f(0.8)-p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(0.8)|=|0.062671036-0.069145112|=0.006474076</t>
    </r>
    <phoneticPr fontId="9" type="noConversion"/>
  </si>
  <si>
    <t>c.)</t>
    <phoneticPr fontId="9" type="noConversion"/>
  </si>
  <si>
    <t>f(b)=2-4sin(2)=2-4*0.9092=-1.6368</t>
    <phoneticPr fontId="9" type="noConversion"/>
  </si>
  <si>
    <t>|b-a}=|2+1|=3</t>
    <phoneticPr fontId="9" type="noConversion"/>
  </si>
  <si>
    <t>b) a=-1  b=2</t>
    <phoneticPr fontId="9" type="noConversion"/>
  </si>
  <si>
    <t>n=10</t>
    <phoneticPr fontId="9" type="noConversion"/>
  </si>
  <si>
    <r>
      <t>nlog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>2&gt;=(6)*log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>3</t>
    </r>
    <phoneticPr fontId="9" type="noConversion"/>
  </si>
  <si>
    <r>
      <t>n&gt;=(6*log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>3)/log</t>
    </r>
    <r>
      <rPr>
        <vertAlign val="subscript"/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2"/>
        <charset val="134"/>
        <scheme val="minor"/>
      </rPr>
      <t>2</t>
    </r>
    <r>
      <rPr>
        <sz val="11"/>
        <color theme="1"/>
        <rFont val="等线"/>
        <family val="3"/>
        <charset val="134"/>
      </rPr>
      <t>≈9.509775</t>
    </r>
    <phoneticPr fontId="9" type="noConversion"/>
  </si>
  <si>
    <t>f((a+b)/2)=2-0.25sin(0.5)=1.88014</t>
    <phoneticPr fontId="9" type="noConversion"/>
  </si>
  <si>
    <t>sin(0.5)</t>
    <phoneticPr fontId="9" type="noConversion"/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</si>
  <si>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(5 points) With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</t>
    </r>
    <r>
      <rPr>
        <i/>
        <sz val="12"/>
        <color theme="1"/>
        <rFont val="Cambria Math"/>
        <family val="1"/>
      </rPr>
      <t>−</t>
    </r>
    <r>
      <rPr>
        <sz val="12"/>
        <color theme="1"/>
        <rFont val="Times New Roman"/>
        <family val="1"/>
      </rPr>
      <t xml:space="preserve">1 and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1 calculate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using the Bisection method.</t>
    </r>
    <phoneticPr fontId="9" type="noConversion"/>
  </si>
  <si>
    <r>
      <t xml:space="preserve">(5 points) Compute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for the Bisection method.</t>
    </r>
    <phoneticPr fontId="9" type="noConversion"/>
  </si>
  <si>
    <r>
      <t xml:space="preserve">(10 points) Let 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= </t>
    </r>
    <r>
      <rPr>
        <i/>
        <sz val="12"/>
        <color theme="1"/>
        <rFont val="Times New Roman"/>
        <family val="1"/>
      </rPr>
      <t xml:space="preserve">x </t>
    </r>
    <r>
      <rPr>
        <sz val="12"/>
        <color theme="1"/>
        <rFont val="Times New Roman"/>
        <family val="1"/>
      </rPr>
      <t>sin (2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) </t>
    </r>
    <r>
      <rPr>
        <i/>
        <sz val="12"/>
        <color theme="1"/>
        <rFont val="Times New Roman"/>
        <family val="1"/>
      </rPr>
      <t>− x</t>
    </r>
    <r>
      <rPr>
        <vertAlign val="superscript"/>
        <sz val="12"/>
        <color theme="1"/>
        <rFont val="Times New Roman"/>
        <family val="1"/>
      </rPr>
      <t>2</t>
    </r>
    <r>
      <rPr>
        <i/>
        <sz val="12"/>
        <color theme="1"/>
        <rFont val="Times New Roman"/>
        <family val="1"/>
      </rPr>
      <t>,</t>
    </r>
  </si>
  <si>
    <r>
      <t>x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= 0</t>
    </r>
    <r>
      <rPr>
        <i/>
        <sz val="12"/>
        <color theme="1"/>
        <rFont val="Times New Roman"/>
        <family val="1"/>
      </rPr>
      <t>,</t>
    </r>
  </si>
  <si>
    <r>
      <t xml:space="preserve">    x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3</t>
    </r>
    <r>
      <rPr>
        <i/>
        <sz val="12"/>
        <color theme="1"/>
        <rFont val="Times New Roman"/>
        <family val="1"/>
      </rPr>
      <t>,</t>
    </r>
  </si>
  <si>
    <r>
      <t>x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= 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7</t>
    </r>
  </si>
  <si>
    <t>f[x0,x1]=(f[x1]-f[x0])/(x1-x0)</t>
  </si>
  <si>
    <t>f[x0,x1]=(0.07939-0)/(0.3-0)=0.26463333</t>
    <phoneticPr fontId="9" type="noConversion"/>
  </si>
  <si>
    <t>f[x1,x2]=(f[x2]-f[x1])/(x2-x1)</t>
    <phoneticPr fontId="9" type="noConversion"/>
  </si>
  <si>
    <t>f(x0)=0</t>
    <phoneticPr fontId="9" type="noConversion"/>
  </si>
  <si>
    <t>f(x1)=0.3*sin(0.6)-(0.3)^2=0.07939</t>
    <phoneticPr fontId="9" type="noConversion"/>
  </si>
  <si>
    <t>f(x2)=0.7*sin(1.4)-(0.7)*(0.7)=0.19981</t>
    <phoneticPr fontId="9" type="noConversion"/>
  </si>
  <si>
    <t>f[x1,x2]=(0.19981-0.07939)/(0.7-0.3)=0.30105</t>
    <phoneticPr fontId="9" type="noConversion"/>
  </si>
  <si>
    <t>f[x0,x1,x2]=(f[x1,x2]-f[x0,x1])/(x2-x0)</t>
    <phoneticPr fontId="9" type="noConversion"/>
  </si>
  <si>
    <t>f[x0,x1,x2]=(0.30105-0.26463333)/(0.7)=0.052024</t>
    <phoneticPr fontId="9" type="noConversion"/>
  </si>
  <si>
    <t>p2=f(x0)+(x-x0)f[x0.x1]+(x-x0)(x-x1)f[x0,x1,x2]</t>
  </si>
  <si>
    <t>p2=f(x0)+(x-x0)f[x0.x1]+(x-x0)(x-x1)f[x0,x1,x2]</t>
    <phoneticPr fontId="9" type="noConversion"/>
  </si>
  <si>
    <t>=0+0.26463333x+0.052024x(x-0.3)</t>
    <phoneticPr fontId="9" type="noConversion"/>
  </si>
  <si>
    <t>=0.26463333x+0.052024*(x^2-0.3x)</t>
    <phoneticPr fontId="9" type="noConversion"/>
  </si>
  <si>
    <t>=-0.0156072x+0.26463333x+0.052024x^2</t>
    <phoneticPr fontId="9" type="noConversion"/>
  </si>
  <si>
    <r>
      <t>=0.052024x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+0.249026x</t>
    </r>
    <phoneticPr fontId="9" type="noConversion"/>
  </si>
  <si>
    <t>x</t>
    <phoneticPr fontId="9" type="noConversion"/>
  </si>
  <si>
    <t>f(x)</t>
    <phoneticPr fontId="9" type="noConversion"/>
  </si>
  <si>
    <t>x0=0</t>
    <phoneticPr fontId="9" type="noConversion"/>
  </si>
  <si>
    <t>x1=0.3</t>
    <phoneticPr fontId="9" type="noConversion"/>
  </si>
  <si>
    <t>x2=0.7</t>
    <phoneticPr fontId="9" type="noConversion"/>
  </si>
  <si>
    <t>f[x0]=0</t>
    <phoneticPr fontId="9" type="noConversion"/>
  </si>
  <si>
    <t>f[x1]=0.07939</t>
    <phoneticPr fontId="9" type="noConversion"/>
  </si>
  <si>
    <t>f[x2]=0.19981</t>
    <phoneticPr fontId="9" type="noConversion"/>
  </si>
  <si>
    <r>
      <t>3.(10 points) Let f(x)=x^3-e</t>
    </r>
    <r>
      <rPr>
        <vertAlign val="superscript"/>
        <sz val="12"/>
        <color theme="1"/>
        <rFont val="Times New Roman"/>
        <family val="1"/>
      </rPr>
      <t>-x</t>
    </r>
    <r>
      <rPr>
        <sz val="12"/>
        <color theme="1"/>
        <rFont val="Times New Roman"/>
        <family val="1"/>
      </rPr>
      <t>;    x0 = 0.5,  x1 = 0.7,   x2 = 1.0.</t>
    </r>
    <phoneticPr fontId="9" type="noConversion"/>
  </si>
  <si>
    <t>First
divided differences</t>
    <phoneticPr fontId="9" type="noConversion"/>
  </si>
  <si>
    <t>f[x0,x1]=0.26463333</t>
    <phoneticPr fontId="9" type="noConversion"/>
  </si>
  <si>
    <t>f[x1,x2]=0.30105</t>
    <phoneticPr fontId="9" type="noConversion"/>
  </si>
  <si>
    <t>Second
divided differences</t>
    <phoneticPr fontId="9" type="noConversion"/>
  </si>
  <si>
    <t>b)</t>
    <phoneticPr fontId="9" type="noConversion"/>
  </si>
  <si>
    <t xml:space="preserve">a) Find Newton’s Divided-Difference form of the interpolating polynomial P2 for f (x) using the three given nodes. 
</t>
    <phoneticPr fontId="9" type="noConversion"/>
  </si>
  <si>
    <t>b) Add a fourth node x3 = 0.9 and compute the next interpolating polynomial P3.</t>
    <phoneticPr fontId="9" type="noConversion"/>
  </si>
  <si>
    <t>x3=0.9</t>
    <phoneticPr fontId="9" type="noConversion"/>
  </si>
  <si>
    <t>f[x3]=-105501</t>
    <phoneticPr fontId="9" type="noConversion"/>
  </si>
  <si>
    <t>f[x2,x3]=(f[x3]-f[x2])/(x3-x2)</t>
    <phoneticPr fontId="9" type="noConversion"/>
  </si>
  <si>
    <t>f[x1,x2,x3]=(f[x2,x3]-f[x1,x2])/(x3-x1)</t>
    <phoneticPr fontId="9" type="noConversion"/>
  </si>
  <si>
    <t>f[x2,x3]=1.52656</t>
    <phoneticPr fontId="9" type="noConversion"/>
  </si>
  <si>
    <t>f[x1,x2,x3]==(-1.52656-0.30105)/(0.9-0.3)=-3.04602</t>
    <phoneticPr fontId="9" type="noConversion"/>
  </si>
  <si>
    <t>Third
divided differences</t>
    <phoneticPr fontId="9" type="noConversion"/>
  </si>
  <si>
    <t>f[x0,x1,x2,x3]=(f[x1,x2,x3]-f[x0,x1,x2])/(x3-x0)</t>
    <phoneticPr fontId="9" type="noConversion"/>
  </si>
  <si>
    <t>f(x3)=0.9*sin(1.8)-0.9*0.9=0.06646</t>
    <phoneticPr fontId="9" type="noConversion"/>
  </si>
  <si>
    <t>f[x2,x3]=(0.06646-0.19981)/(0.9-0.7)=-0.66675</t>
    <phoneticPr fontId="9" type="noConversion"/>
  </si>
  <si>
    <t>f[x1,x2,x3]=(-0.66675-0.30105)/(0.9-0.3)=-1.63</t>
    <phoneticPr fontId="9" type="noConversion"/>
  </si>
  <si>
    <t>f[x0,x1,x2,x3]=(-1.63-0.052024)/(0.9)=-1.86892</t>
    <phoneticPr fontId="9" type="noConversion"/>
  </si>
  <si>
    <t>f[x0,x1,x2,x3]=-1.86892</t>
    <phoneticPr fontId="9" type="noConversion"/>
  </si>
  <si>
    <t>p3=f(x0)+(x-x0)f[x0.x1]+(x-x0)(x-x1)f[x0,x1,x2]+(x-x0)(x-x1)(x-x2)f[x0,x1,x2,x3]</t>
    <phoneticPr fontId="9" type="noConversion"/>
  </si>
  <si>
    <r>
      <t>p3=0.052024x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+0.249026x+(x-x0)(x-x1)(x-x2)f[x0,x1,x2,x3]</t>
    </r>
    <phoneticPr fontId="9" type="noConversion"/>
  </si>
  <si>
    <r>
      <t>=0.052024x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+0.249026x+(x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2"/>
        <charset val="134"/>
        <scheme val="minor"/>
      </rPr>
      <t>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+0.21x)*(-1.86892)</t>
    </r>
    <phoneticPr fontId="9" type="noConversion"/>
  </si>
  <si>
    <r>
      <t>=-1.86892x</t>
    </r>
    <r>
      <rPr>
        <vertAlign val="superscript"/>
        <sz val="11"/>
        <color theme="1"/>
        <rFont val="等线"/>
        <family val="3"/>
        <charset val="134"/>
        <scheme val="minor"/>
      </rPr>
      <t>3+</t>
    </r>
    <r>
      <rPr>
        <sz val="11"/>
        <color theme="1"/>
        <rFont val="等线"/>
        <family val="2"/>
        <charset val="134"/>
        <scheme val="minor"/>
      </rPr>
      <t>1.920944x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-0.1434472x</t>
    </r>
    <phoneticPr fontId="9" type="noConversion"/>
  </si>
  <si>
    <r>
      <t>f(x1)=f(1)=1-2e=</t>
    </r>
    <r>
      <rPr>
        <sz val="11"/>
        <color theme="1"/>
        <rFont val="等线"/>
        <family val="3"/>
        <charset val="134"/>
      </rPr>
      <t>≈</t>
    </r>
    <r>
      <rPr>
        <sz val="11"/>
        <color theme="1"/>
        <rFont val="等线"/>
        <family val="2"/>
        <charset val="134"/>
        <scheme val="minor"/>
      </rPr>
      <t>-4.43656</t>
    </r>
    <phoneticPr fontId="9" type="noConversion"/>
  </si>
  <si>
    <r>
      <t>f(x0)=f(-1)=1-2e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charset val="134"/>
        <scheme val="minor"/>
      </rPr>
      <t>=-0.2642</t>
    </r>
    <phoneticPr fontId="9" type="noConversion"/>
  </si>
  <si>
    <t>x2=1-((2*(-4.43656))/((-4.43656)-(-0.2642)))</t>
    <phoneticPr fontId="9" type="noConversion"/>
  </si>
  <si>
    <t>c)</t>
    <phoneticPr fontId="9" type="noConversion"/>
  </si>
  <si>
    <t>p3=0-(0-2)/(-2)=0-1/2=-2</t>
    <phoneticPr fontId="9" type="noConversion"/>
  </si>
  <si>
    <r>
      <t>p2=x1-f(x1)((1+1)/(1-2e-(1-2e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))</t>
    </r>
    <phoneticPr fontId="9" type="noConversion"/>
  </si>
  <si>
    <r>
      <t>p3=x</t>
    </r>
    <r>
      <rPr>
        <vertAlign val="subscript"/>
        <sz val="11"/>
        <color theme="1"/>
        <rFont val="等线"/>
        <family val="3"/>
        <charset val="134"/>
        <scheme val="minor"/>
      </rPr>
      <t>3-1</t>
    </r>
    <r>
      <rPr>
        <sz val="11"/>
        <color theme="1"/>
        <rFont val="等线"/>
        <family val="2"/>
        <charset val="134"/>
        <scheme val="minor"/>
      </rPr>
      <t>-f(x</t>
    </r>
    <r>
      <rPr>
        <vertAlign val="subscript"/>
        <sz val="11"/>
        <color theme="1"/>
        <rFont val="等线"/>
        <family val="3"/>
        <charset val="134"/>
        <scheme val="minor"/>
      </rPr>
      <t>3-1</t>
    </r>
    <r>
      <rPr>
        <sz val="11"/>
        <color theme="1"/>
        <rFont val="等线"/>
        <family val="2"/>
        <charset val="134"/>
        <scheme val="minor"/>
      </rPr>
      <t>)((x2-x1)/f(x2)-f(x1))</t>
    </r>
    <phoneticPr fontId="9" type="noConversion"/>
  </si>
  <si>
    <t xml:space="preserve">a)              </t>
    <phoneticPr fontId="9" type="noConversion"/>
  </si>
  <si>
    <t>because f(-1)*f(2)&lt;0                       then</t>
    <phoneticPr fontId="9" type="noConversion"/>
  </si>
  <si>
    <t>0.5(p1)</t>
    <phoneticPr fontId="9" type="noConversion"/>
  </si>
  <si>
    <t>c)answer : P3=(1.25+2)/2=1.625</t>
    <phoneticPr fontId="9" type="noConversion"/>
  </si>
  <si>
    <r>
      <t>2.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(15 points) The equation </t>
    </r>
    <r>
      <rPr>
        <i/>
        <sz val="12"/>
        <color theme="1"/>
        <rFont val="Times New Roman"/>
        <family val="1"/>
      </rPr>
      <t xml:space="preserve">f 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>) = 2-x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sinx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= 0 has a solution in the interval [-1,2].</t>
    </r>
    <phoneticPr fontId="9" type="noConversion"/>
  </si>
  <si>
    <r>
      <t>=0.052024x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+0.249026x+(x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+x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+0.21x)-1.86892</t>
    </r>
    <phoneticPr fontId="9" type="noConversion"/>
  </si>
  <si>
    <r>
      <t>p3=-1.86892x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>+1.920944x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-0.1434472x</t>
    </r>
    <phoneticPr fontId="9" type="noConversion"/>
  </si>
  <si>
    <r>
      <t>p2=1-((1-2e)/(e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charset val="134"/>
        <scheme val="minor"/>
      </rPr>
      <t>-e))=-1.1266</t>
    </r>
    <phoneticPr fontId="9" type="noConversion"/>
  </si>
  <si>
    <t>f(x2)=(-1.1267)^2-2e^-1.1267=0.62096</t>
    <phoneticPr fontId="9" type="noConversion"/>
  </si>
  <si>
    <t>x2-x1=-1.1266-1=-2.1266</t>
    <phoneticPr fontId="9" type="noConversion"/>
  </si>
  <si>
    <t>f(x2)-f(x1)=0.62096-(-4.43656)=5.05752</t>
    <phoneticPr fontId="9" type="noConversion"/>
  </si>
  <si>
    <t>f(x2)*(x2-x1)=0.62096*(-2.1266)</t>
    <phoneticPr fontId="9" type="noConversion"/>
  </si>
  <si>
    <t>=-1.3205</t>
    <phoneticPr fontId="9" type="noConversion"/>
  </si>
  <si>
    <t>p3=(-1.1266)-((-1.3205)/5.05752)</t>
    <phoneticPr fontId="9" type="noConversion"/>
  </si>
  <si>
    <t>p3=-0.865504</t>
    <phoneticPr fontId="9" type="noConversion"/>
  </si>
  <si>
    <r>
      <t xml:space="preserve">b) (5 points) Evaluate </t>
    </r>
    <r>
      <rPr>
        <i/>
        <sz val="12"/>
        <color theme="1"/>
        <rFont val="Times New Roman"/>
        <family val="1"/>
      </rPr>
      <t>P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(0</t>
    </r>
    <r>
      <rPr>
        <i/>
        <sz val="12"/>
        <color theme="1"/>
        <rFont val="Times New Roman"/>
        <family val="1"/>
      </rPr>
      <t>.</t>
    </r>
    <r>
      <rPr>
        <sz val="12"/>
        <color theme="1"/>
        <rFont val="Times New Roman"/>
        <family val="1"/>
      </rPr>
      <t>8) and compute the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actual error </t>
    </r>
    <r>
      <rPr>
        <i/>
        <sz val="12"/>
        <rFont val="Times New Roman"/>
        <family val="1"/>
      </rPr>
      <t xml:space="preserve">|f </t>
    </r>
    <r>
      <rPr>
        <sz val="12"/>
        <rFont val="Times New Roman"/>
        <family val="1"/>
      </rPr>
      <t>(0</t>
    </r>
    <r>
      <rPr>
        <i/>
        <sz val="12"/>
        <rFont val="Times New Roman"/>
        <family val="1"/>
      </rPr>
      <t>.</t>
    </r>
    <r>
      <rPr>
        <sz val="12"/>
        <rFont val="Times New Roman"/>
        <family val="1"/>
      </rPr>
      <t xml:space="preserve">8) </t>
    </r>
    <r>
      <rPr>
        <i/>
        <sz val="12"/>
        <rFont val="Cambria Math"/>
        <family val="1"/>
      </rPr>
      <t>−</t>
    </r>
    <r>
      <rPr>
        <i/>
        <sz val="12"/>
        <rFont val="Times New Roman"/>
        <family val="1"/>
      </rPr>
      <t xml:space="preserve"> 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(0</t>
    </r>
    <r>
      <rPr>
        <i/>
        <sz val="12"/>
        <rFont val="Times New Roman"/>
        <family val="1"/>
      </rPr>
      <t>.</t>
    </r>
    <r>
      <rPr>
        <sz val="12"/>
        <rFont val="Times New Roman"/>
        <family val="1"/>
      </rPr>
      <t>8</t>
    </r>
    <r>
      <rPr>
        <sz val="12"/>
        <color theme="1"/>
        <rFont val="Times New Roman"/>
        <family val="1"/>
      </rPr>
      <t>)</t>
    </r>
    <r>
      <rPr>
        <i/>
        <sz val="12"/>
        <color theme="1"/>
        <rFont val="Times New Roman"/>
        <family val="1"/>
      </rPr>
      <t>|</t>
    </r>
    <phoneticPr fontId="9" type="noConversion"/>
  </si>
  <si>
    <t>b.）</t>
    <phoneticPr fontId="9" type="noConversion"/>
  </si>
  <si>
    <r>
      <t>|pn-p|&lt;=|b-a|/2^n&lt;=</t>
    </r>
    <r>
      <rPr>
        <sz val="11"/>
        <rFont val="等线"/>
        <family val="3"/>
        <charset val="134"/>
      </rPr>
      <t>ε</t>
    </r>
    <phoneticPr fontId="9" type="noConversion"/>
  </si>
  <si>
    <r>
      <t>|pn-p|&lt;=|2-(-1)|/2^n&lt;=10</t>
    </r>
    <r>
      <rPr>
        <vertAlign val="superscript"/>
        <sz val="11"/>
        <rFont val="等线"/>
        <family val="3"/>
        <charset val="134"/>
        <scheme val="minor"/>
      </rPr>
      <t>(-6)</t>
    </r>
    <phoneticPr fontId="9" type="noConversion"/>
  </si>
  <si>
    <r>
      <t>|pn-p|&lt;=3/2</t>
    </r>
    <r>
      <rPr>
        <vertAlign val="superscript"/>
        <sz val="11"/>
        <rFont val="等线"/>
        <family val="3"/>
        <charset val="134"/>
        <scheme val="minor"/>
      </rPr>
      <t>n</t>
    </r>
    <r>
      <rPr>
        <sz val="11"/>
        <rFont val="等线"/>
        <family val="3"/>
        <charset val="134"/>
        <scheme val="minor"/>
      </rPr>
      <t>&lt;=10</t>
    </r>
    <r>
      <rPr>
        <vertAlign val="superscript"/>
        <sz val="11"/>
        <rFont val="等线"/>
        <family val="3"/>
        <charset val="134"/>
        <scheme val="minor"/>
      </rPr>
      <t>(-6)</t>
    </r>
    <phoneticPr fontId="9" type="noConversion"/>
  </si>
  <si>
    <r>
      <t>3*2</t>
    </r>
    <r>
      <rPr>
        <vertAlign val="superscript"/>
        <sz val="11"/>
        <rFont val="等线"/>
        <family val="3"/>
        <charset val="134"/>
        <scheme val="minor"/>
      </rPr>
      <t>(-n)</t>
    </r>
    <r>
      <rPr>
        <sz val="11"/>
        <rFont val="等线"/>
        <family val="3"/>
        <charset val="134"/>
        <scheme val="minor"/>
      </rPr>
      <t>&lt;=10</t>
    </r>
    <r>
      <rPr>
        <vertAlign val="superscript"/>
        <sz val="11"/>
        <rFont val="等线"/>
        <family val="3"/>
        <charset val="134"/>
        <scheme val="minor"/>
      </rPr>
      <t>(-6)</t>
    </r>
    <phoneticPr fontId="9" type="noConversion"/>
  </si>
  <si>
    <r>
      <t>10</t>
    </r>
    <r>
      <rPr>
        <vertAlign val="superscript"/>
        <sz val="11"/>
        <rFont val="等线"/>
        <family val="3"/>
        <charset val="134"/>
        <scheme val="minor"/>
      </rPr>
      <t>(6)</t>
    </r>
    <r>
      <rPr>
        <sz val="11"/>
        <rFont val="等线"/>
        <family val="3"/>
        <charset val="134"/>
        <scheme val="minor"/>
      </rPr>
      <t>&lt;=(1/3)*2</t>
    </r>
    <r>
      <rPr>
        <vertAlign val="superscript"/>
        <sz val="11"/>
        <rFont val="等线"/>
        <family val="3"/>
        <charset val="134"/>
        <scheme val="minor"/>
      </rPr>
      <t>(n)</t>
    </r>
    <phoneticPr fontId="9" type="noConversion"/>
  </si>
  <si>
    <r>
      <t>2</t>
    </r>
    <r>
      <rPr>
        <vertAlign val="superscript"/>
        <sz val="11"/>
        <rFont val="等线"/>
        <family val="3"/>
        <charset val="134"/>
        <scheme val="minor"/>
      </rPr>
      <t>(n)</t>
    </r>
    <r>
      <rPr>
        <sz val="11"/>
        <rFont val="等线"/>
        <family val="3"/>
        <charset val="134"/>
        <scheme val="minor"/>
      </rPr>
      <t>&gt;=3*10</t>
    </r>
    <r>
      <rPr>
        <vertAlign val="superscript"/>
        <sz val="11"/>
        <rFont val="等线"/>
        <family val="3"/>
        <charset val="134"/>
        <scheme val="minor"/>
      </rPr>
      <t>(6)</t>
    </r>
    <phoneticPr fontId="9" type="noConversion"/>
  </si>
  <si>
    <t>f(1.25)=2-(1.25)*(1.25)*SIN(1.25)=0.517212</t>
    <phoneticPr fontId="9" type="noConversion"/>
  </si>
  <si>
    <t>(a+b)/2 (p1)</t>
    <phoneticPr fontId="9" type="noConversion"/>
  </si>
  <si>
    <t>f(1.625)=2-(1.625)*(1.625)*SIN(1.625)</t>
    <phoneticPr fontId="9" type="noConversion"/>
  </si>
  <si>
    <t>=-0.6367</t>
    <phoneticPr fontId="9" type="noConversion"/>
  </si>
  <si>
    <t>p1=2 p2=0.5</t>
    <phoneticPr fontId="9" type="noConversion"/>
  </si>
  <si>
    <t>f(-1)=2.841471&gt;0</t>
    <phoneticPr fontId="9" type="noConversion"/>
  </si>
  <si>
    <t>f(2)=-1.6368&lt;0</t>
    <phoneticPr fontId="9" type="noConversion"/>
  </si>
  <si>
    <t>f(-1)*f(2)&lt;0</t>
    <phoneticPr fontId="9" type="noConversion"/>
  </si>
  <si>
    <t>f(0.5)=2-0.25sin(0.5)=1.88014</t>
    <phoneticPr fontId="9" type="noConversion"/>
  </si>
  <si>
    <t>a).p0=-1, p1=1, p2=(p0+p1)/2=0</t>
    <phoneticPr fontId="9" type="noConversion"/>
  </si>
  <si>
    <t>Secant Method can get more accurate results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</si>
</sst>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Symbol"/>
      <family val="1"/>
      <charset val="2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2"/>
      <color rgb="FFFF0000"/>
      <name val="Times New Roman"/>
      <family val="1"/>
    </font>
    <font>
      <i/>
      <sz val="12"/>
      <color theme="1"/>
      <name val="Cambria Math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2"/>
      <name val="Cambria Math"/>
      <family val="1"/>
    </font>
    <font>
      <vertAlign val="subscript"/>
      <sz val="12"/>
      <name val="Times New Roman"/>
      <family val="1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</font>
    <font>
      <vertAlign val="superscript"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8"/>
    </xf>
    <xf numFmtId="0" fontId="12" fillId="0" borderId="0" xfId="0" applyFont="1">
      <alignment vertical="center"/>
    </xf>
    <xf numFmtId="0" fontId="1" fillId="0" borderId="0" xfId="0" applyFont="1">
      <alignment vertical="center"/>
    </xf>
    <xf numFmtId="0" fontId="1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1" fillId="0" borderId="0" xfId="0" applyFont="1" applyAlignment="1">
      <alignment vertical="center" wrapText="1"/>
    </xf>
    <xf numFmtId="0" fontId="2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1916430</xdr:colOff>
      <xdr:row>74</xdr:row>
      <xdr:rowOff>53340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5431658-22DC-97E8-1325-D3AA445024DD}"/>
            </a:ext>
          </a:extLst>
        </xdr:cNvPr>
        <xdr:cNvSpPr txBox="1"/>
      </xdr:nvSpPr>
      <xdr:spPr>
        <a:xfrm>
          <a:off x="6488430" y="16725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3</xdr:col>
      <xdr:colOff>358140</xdr:colOff>
      <xdr:row>21</xdr:row>
      <xdr:rowOff>68580</xdr:rowOff>
    </xdr:from>
    <xdr:ext cx="2355388" cy="3751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742DD03-9BD5-C162-9EB6-0F2A6F06F2B5}"/>
                </a:ext>
              </a:extLst>
            </xdr:cNvPr>
            <xdr:cNvSpPr txBox="1"/>
          </xdr:nvSpPr>
          <xdr:spPr>
            <a:xfrm>
              <a:off x="4358640" y="4107180"/>
              <a:ext cx="2355388" cy="375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d>
                          <m:d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1−2ⅇ−</m:t>
                            </m:r>
                            <m:d>
                              <m:d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1−2</m:t>
                                </m:r>
                                <m:sSup>
                                  <m:sSupPr>
                                    <m:ctrlPr>
                                      <a:rPr lang="zh-CN" altLang="en-US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zh-CN" altLang="en-US" sz="1100" i="0">
                                        <a:latin typeface="Cambria Math" panose="02040503050406030204" pitchFamily="18" charset="0"/>
                                      </a:rPr>
                                      <m:t>ⅇ</m:t>
                                    </m:r>
                                  </m:e>
                                  <m:sup>
                                    <m:r>
                                      <a:rPr lang="zh-CN" altLang="en-US" sz="1100" i="0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sup>
                                </m:sSup>
                              </m:e>
                            </m:d>
                          </m:e>
                        </m: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2742DD03-9BD5-C162-9EB6-0F2A6F06F2B5}"/>
                </a:ext>
              </a:extLst>
            </xdr:cNvPr>
            <xdr:cNvSpPr txBox="1"/>
          </xdr:nvSpPr>
          <xdr:spPr>
            <a:xfrm>
              <a:off x="4358640" y="4107180"/>
              <a:ext cx="2355388" cy="3751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2=𝑥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1−𝑓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1 )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zh-CN" altLang="en-US" sz="1100" i="0">
                  <a:latin typeface="Cambria Math" panose="02040503050406030204" pitchFamily="18" charset="0"/>
                </a:rPr>
                <a:t> 2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/((</a:t>
              </a:r>
              <a:r>
                <a:rPr lang="zh-CN" altLang="en-US" sz="1100" i="0">
                  <a:latin typeface="Cambria Math" panose="02040503050406030204" pitchFamily="18" charset="0"/>
                </a:rPr>
                <a:t>1−2ⅇ−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1−2ⅇ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zh-CN" altLang="en-US" sz="1100" i="0">
                  <a:latin typeface="Cambria Math" panose="02040503050406030204" pitchFamily="18" charset="0"/>
                </a:rPr>
                <a:t>−1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)) 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0</xdr:col>
      <xdr:colOff>1089660</xdr:colOff>
      <xdr:row>22</xdr:row>
      <xdr:rowOff>144780</xdr:rowOff>
    </xdr:from>
    <xdr:ext cx="1875193" cy="35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939C245D-9603-0B83-FF95-8DD387269CF5}"/>
                </a:ext>
              </a:extLst>
            </xdr:cNvPr>
            <xdr:cNvSpPr txBox="1"/>
          </xdr:nvSpPr>
          <xdr:spPr>
            <a:xfrm>
              <a:off x="1089660" y="5303520"/>
              <a:ext cx="187519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f>
                      <m:f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zh-CN" alt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939C245D-9603-0B83-FF95-8DD387269CF5}"/>
                </a:ext>
              </a:extLst>
            </xdr:cNvPr>
            <xdr:cNvSpPr txBox="1"/>
          </xdr:nvSpPr>
          <xdr:spPr>
            <a:xfrm>
              <a:off x="1089660" y="5303520"/>
              <a:ext cx="1875193" cy="35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3=𝑋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2−𝑓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2 )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 ((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2−𝑥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1 )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zh-CN" altLang="en-US" sz="1100" i="0">
                  <a:latin typeface="Cambria Math" panose="02040503050406030204" pitchFamily="18" charset="0"/>
                </a:rPr>
                <a:t>𝑓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2 )−𝑓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1 ) 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1916430</xdr:colOff>
      <xdr:row>2</xdr:row>
      <xdr:rowOff>53340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F4F9D7A-03A3-4473-95B8-E99A9E1DA668}"/>
            </a:ext>
          </a:extLst>
        </xdr:cNvPr>
        <xdr:cNvSpPr txBox="1"/>
      </xdr:nvSpPr>
      <xdr:spPr>
        <a:xfrm>
          <a:off x="6488430" y="163753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C307-15D5-452D-94DB-7E7ACA58B75E}">
  <dimension ref="A1:I95"/>
  <sheetViews>
    <sheetView tabSelected="1" topLeftCell="A58" workbookViewId="0">
      <selection activeCell="A74" sqref="A74"/>
    </sheetView>
  </sheetViews>
  <sheetFormatPr defaultRowHeight="13.8" x14ac:dyDescent="0.25"/>
  <cols>
    <col min="1" max="1" width="49.5546875" customWidth="1"/>
    <col min="2" max="2" width="25.5546875" customWidth="1"/>
    <col min="3" max="3" width="35.88671875" customWidth="1"/>
    <col min="4" max="4" width="23.21875" customWidth="1"/>
    <col min="5" max="5" width="27.21875" customWidth="1"/>
    <col min="6" max="6" width="8.88671875" customWidth="1"/>
    <col min="7" max="7" width="26.5546875" customWidth="1"/>
    <col min="8" max="8" width="30.33203125" customWidth="1"/>
    <col min="9" max="9" width="11.21875" customWidth="1"/>
  </cols>
  <sheetData>
    <row r="1" spans="1:8" ht="18.600000000000001" x14ac:dyDescent="0.25">
      <c r="A1" s="1" t="s">
        <v>7</v>
      </c>
    </row>
    <row r="2" spans="1:8" ht="15.6" x14ac:dyDescent="0.25">
      <c r="A2" s="2" t="s">
        <v>0</v>
      </c>
    </row>
    <row r="3" spans="1:8" ht="92.4" x14ac:dyDescent="0.25">
      <c r="A3" s="3" t="s">
        <v>80</v>
      </c>
    </row>
    <row r="4" spans="1:8" ht="18" x14ac:dyDescent="0.25">
      <c r="A4" s="3" t="s">
        <v>1</v>
      </c>
    </row>
    <row r="5" spans="1:8" ht="18" x14ac:dyDescent="0.25">
      <c r="A5" s="3" t="s">
        <v>8</v>
      </c>
    </row>
    <row r="7" spans="1:8" ht="15.6" x14ac:dyDescent="0.25">
      <c r="A7" s="3"/>
      <c r="B7" t="s">
        <v>173</v>
      </c>
    </row>
    <row r="8" spans="1:8" x14ac:dyDescent="0.25">
      <c r="H8">
        <f>-1.1267-1</f>
        <v>-2.1267</v>
      </c>
    </row>
    <row r="9" spans="1:8" x14ac:dyDescent="0.25">
      <c r="B9" t="s">
        <v>114</v>
      </c>
    </row>
    <row r="10" spans="1:8" x14ac:dyDescent="0.25">
      <c r="A10">
        <f>4-2*EXP(-2)</f>
        <v>3.7293294335267744</v>
      </c>
      <c r="C10" t="s">
        <v>5</v>
      </c>
      <c r="E10">
        <f>-1.1266-1</f>
        <v>-2.1265999999999998</v>
      </c>
    </row>
    <row r="11" spans="1:8" x14ac:dyDescent="0.25">
      <c r="C11" t="s">
        <v>4</v>
      </c>
      <c r="E11" t="s">
        <v>150</v>
      </c>
    </row>
    <row r="12" spans="1:8" x14ac:dyDescent="0.25">
      <c r="C12" t="s">
        <v>6</v>
      </c>
      <c r="E12" t="s">
        <v>149</v>
      </c>
    </row>
    <row r="13" spans="1:8" x14ac:dyDescent="0.25">
      <c r="C13" t="s">
        <v>138</v>
      </c>
      <c r="E13">
        <f>(-1.1266)*(-1.1266)-2*EXP(-1.1266)</f>
        <v>0.62096068251161252</v>
      </c>
    </row>
    <row r="15" spans="1:8" ht="16.2" x14ac:dyDescent="0.25">
      <c r="B15" t="s">
        <v>137</v>
      </c>
      <c r="C15" s="4" t="s">
        <v>9</v>
      </c>
      <c r="E15" t="s">
        <v>151</v>
      </c>
    </row>
    <row r="16" spans="1:8" x14ac:dyDescent="0.25">
      <c r="C16" s="4" t="s">
        <v>2</v>
      </c>
      <c r="E16">
        <f>0.62096-(-4.43656)</f>
        <v>5.0575200000000002</v>
      </c>
    </row>
    <row r="17" spans="1:6" x14ac:dyDescent="0.25">
      <c r="A17">
        <f>1-2*EXP(-1)</f>
        <v>0.26424111765711533</v>
      </c>
      <c r="C17" s="4" t="s">
        <v>3</v>
      </c>
    </row>
    <row r="18" spans="1:6" ht="16.2" x14ac:dyDescent="0.25">
      <c r="A18">
        <f>1-2*EXP(1)</f>
        <v>-4.4365636569180902</v>
      </c>
      <c r="C18" s="4" t="s">
        <v>10</v>
      </c>
      <c r="E18">
        <f>EXP(-0.88)</f>
        <v>0.41478291168158138</v>
      </c>
    </row>
    <row r="19" spans="1:6" x14ac:dyDescent="0.25">
      <c r="A19">
        <f>1-((2*(-4.43656))/((-4.43656)-(-0.2642)))</f>
        <v>-1.1266429550661976</v>
      </c>
      <c r="C19" s="4" t="s">
        <v>136</v>
      </c>
      <c r="E19" t="s">
        <v>152</v>
      </c>
      <c r="F19" s="8" t="s">
        <v>153</v>
      </c>
    </row>
    <row r="20" spans="1:6" x14ac:dyDescent="0.25">
      <c r="C20" t="s">
        <v>134</v>
      </c>
      <c r="E20">
        <f>0.62096*(-2.1266)</f>
        <v>-1.3205335359999999</v>
      </c>
    </row>
    <row r="21" spans="1:6" ht="16.2" x14ac:dyDescent="0.25">
      <c r="C21" t="s">
        <v>135</v>
      </c>
    </row>
    <row r="23" spans="1:6" ht="16.2" x14ac:dyDescent="0.25">
      <c r="C23" t="s">
        <v>139</v>
      </c>
    </row>
    <row r="24" spans="1:6" ht="16.2" x14ac:dyDescent="0.25">
      <c r="C24" t="s">
        <v>148</v>
      </c>
    </row>
    <row r="25" spans="1:6" ht="16.2" x14ac:dyDescent="0.25">
      <c r="C25" t="s">
        <v>140</v>
      </c>
    </row>
    <row r="26" spans="1:6" x14ac:dyDescent="0.25">
      <c r="C26" t="s">
        <v>154</v>
      </c>
      <c r="D26">
        <f>(-1.1266)-((-1.3205)/5.05752)</f>
        <v>-0.86550365238298621</v>
      </c>
    </row>
    <row r="27" spans="1:6" x14ac:dyDescent="0.25">
      <c r="C27" t="s">
        <v>155</v>
      </c>
    </row>
    <row r="28" spans="1:6" x14ac:dyDescent="0.25">
      <c r="A28" t="s">
        <v>174</v>
      </c>
    </row>
    <row r="29" spans="1:6" ht="18.600000000000001" x14ac:dyDescent="0.25">
      <c r="A29" s="1" t="s">
        <v>145</v>
      </c>
    </row>
    <row r="30" spans="1:6" ht="15.6" x14ac:dyDescent="0.25">
      <c r="A30" s="3" t="s">
        <v>14</v>
      </c>
    </row>
    <row r="31" spans="1:6" ht="15.6" x14ac:dyDescent="0.25">
      <c r="A31" s="3" t="s">
        <v>17</v>
      </c>
    </row>
    <row r="32" spans="1:6" ht="18" x14ac:dyDescent="0.25">
      <c r="A32" s="5" t="s">
        <v>81</v>
      </c>
    </row>
    <row r="35" spans="1:6" x14ac:dyDescent="0.25">
      <c r="B35" t="s">
        <v>141</v>
      </c>
      <c r="C35" t="s">
        <v>12</v>
      </c>
    </row>
    <row r="36" spans="1:6" x14ac:dyDescent="0.25">
      <c r="C36" t="s">
        <v>13</v>
      </c>
    </row>
    <row r="37" spans="1:6" x14ac:dyDescent="0.25">
      <c r="C37" t="s">
        <v>142</v>
      </c>
      <c r="D37" t="s">
        <v>15</v>
      </c>
    </row>
    <row r="41" spans="1:6" x14ac:dyDescent="0.25">
      <c r="A41" s="10"/>
      <c r="B41" s="10" t="s">
        <v>74</v>
      </c>
      <c r="C41" s="10"/>
      <c r="F41" t="s">
        <v>23</v>
      </c>
    </row>
    <row r="42" spans="1:6" ht="16.2" x14ac:dyDescent="0.25">
      <c r="A42" s="10"/>
      <c r="B42" s="10" t="s">
        <v>158</v>
      </c>
      <c r="C42" s="10" t="s">
        <v>159</v>
      </c>
      <c r="D42" s="6" t="s">
        <v>18</v>
      </c>
    </row>
    <row r="43" spans="1:6" ht="16.2" x14ac:dyDescent="0.25">
      <c r="A43" s="10"/>
      <c r="B43" s="10"/>
      <c r="C43" s="10" t="s">
        <v>160</v>
      </c>
    </row>
    <row r="44" spans="1:6" ht="16.2" x14ac:dyDescent="0.25">
      <c r="A44" s="10"/>
      <c r="B44" s="10" t="s">
        <v>73</v>
      </c>
      <c r="C44" s="10" t="s">
        <v>161</v>
      </c>
    </row>
    <row r="45" spans="1:6" ht="16.2" x14ac:dyDescent="0.25">
      <c r="A45" s="10"/>
      <c r="B45" s="10"/>
      <c r="C45" s="10" t="s">
        <v>162</v>
      </c>
    </row>
    <row r="46" spans="1:6" ht="16.2" x14ac:dyDescent="0.25">
      <c r="A46" s="10"/>
      <c r="B46" s="10"/>
      <c r="C46" s="10" t="s">
        <v>163</v>
      </c>
    </row>
    <row r="47" spans="1:6" ht="16.2" x14ac:dyDescent="0.25">
      <c r="A47">
        <f>(1.25)*(1.25)*SIN(1.25)</f>
        <v>1.4827884677431034</v>
      </c>
      <c r="C47" t="s">
        <v>76</v>
      </c>
    </row>
    <row r="48" spans="1:6" ht="16.2" x14ac:dyDescent="0.25">
      <c r="C48" t="s">
        <v>77</v>
      </c>
    </row>
    <row r="49" spans="1:9" x14ac:dyDescent="0.25">
      <c r="C49" t="s">
        <v>75</v>
      </c>
    </row>
    <row r="52" spans="1:9" x14ac:dyDescent="0.25">
      <c r="A52" t="s">
        <v>168</v>
      </c>
      <c r="B52" t="s">
        <v>71</v>
      </c>
      <c r="C52" t="s">
        <v>20</v>
      </c>
    </row>
    <row r="53" spans="1:9" x14ac:dyDescent="0.25">
      <c r="A53" s="8">
        <f>2-(1.25)*(1.25)*SIN(1.25)</f>
        <v>0.51721153225689664</v>
      </c>
      <c r="B53" t="s">
        <v>11</v>
      </c>
      <c r="C53" t="s">
        <v>16</v>
      </c>
      <c r="D53" t="s">
        <v>165</v>
      </c>
      <c r="E53" t="s">
        <v>19</v>
      </c>
      <c r="F53" t="s">
        <v>22</v>
      </c>
      <c r="G53" t="s">
        <v>26</v>
      </c>
      <c r="H53" t="s">
        <v>72</v>
      </c>
    </row>
    <row r="54" spans="1:9" x14ac:dyDescent="0.25">
      <c r="B54">
        <v>-1</v>
      </c>
      <c r="C54">
        <v>2</v>
      </c>
      <c r="D54" t="s">
        <v>143</v>
      </c>
      <c r="E54" t="s">
        <v>21</v>
      </c>
      <c r="F54">
        <f>-1.6368</f>
        <v>-1.6368</v>
      </c>
      <c r="G54" t="s">
        <v>29</v>
      </c>
      <c r="H54" t="s">
        <v>20</v>
      </c>
    </row>
    <row r="55" spans="1:9" x14ac:dyDescent="0.25">
      <c r="A55">
        <f>0.25*SIN(0.5)</f>
        <v>0.11985638465105075</v>
      </c>
      <c r="B55">
        <v>0.5</v>
      </c>
      <c r="C55">
        <v>2</v>
      </c>
      <c r="D55" t="s">
        <v>31</v>
      </c>
      <c r="E55">
        <v>1.8801399999999999</v>
      </c>
      <c r="F55">
        <v>-1.6368</v>
      </c>
      <c r="G55">
        <v>0.51721200000000001</v>
      </c>
      <c r="H55" t="s">
        <v>78</v>
      </c>
    </row>
    <row r="56" spans="1:9" x14ac:dyDescent="0.25">
      <c r="A56" t="s">
        <v>79</v>
      </c>
      <c r="B56">
        <v>1.25</v>
      </c>
      <c r="C56">
        <v>2</v>
      </c>
      <c r="D56" t="s">
        <v>35</v>
      </c>
      <c r="E56">
        <v>0.51721200000000001</v>
      </c>
      <c r="F56">
        <v>-1.6368</v>
      </c>
      <c r="G56">
        <v>-0.63670000000000004</v>
      </c>
      <c r="H56">
        <f>2-0.25*SIN(0.5)</f>
        <v>1.8801436153489492</v>
      </c>
    </row>
    <row r="57" spans="1:9" x14ac:dyDescent="0.25">
      <c r="H57" t="s">
        <v>164</v>
      </c>
    </row>
    <row r="58" spans="1:9" x14ac:dyDescent="0.25">
      <c r="B58">
        <v>1.25</v>
      </c>
      <c r="C58">
        <v>1.4375</v>
      </c>
      <c r="H58" t="s">
        <v>166</v>
      </c>
      <c r="I58" s="8" t="s">
        <v>167</v>
      </c>
    </row>
    <row r="59" spans="1:9" x14ac:dyDescent="0.25">
      <c r="H59">
        <f>2-(1.625)*(1.625)*SIN(1.625)</f>
        <v>-0.63674682111299274</v>
      </c>
    </row>
    <row r="60" spans="1:9" x14ac:dyDescent="0.25">
      <c r="B60" t="s">
        <v>25</v>
      </c>
    </row>
    <row r="61" spans="1:9" x14ac:dyDescent="0.25">
      <c r="A61">
        <f>(1.25)^2*SIN(1.25)</f>
        <v>1.4827884677431034</v>
      </c>
      <c r="B61" t="s">
        <v>28</v>
      </c>
      <c r="C61">
        <f>2-0.25*SIN(0.5)</f>
        <v>1.8801436153489492</v>
      </c>
    </row>
    <row r="62" spans="1:9" x14ac:dyDescent="0.25">
      <c r="B62" t="s">
        <v>27</v>
      </c>
      <c r="C62" t="s">
        <v>30</v>
      </c>
    </row>
    <row r="63" spans="1:9" x14ac:dyDescent="0.25">
      <c r="B63" t="s">
        <v>24</v>
      </c>
    </row>
    <row r="64" spans="1:9" x14ac:dyDescent="0.25">
      <c r="B64">
        <f>SIN(2)</f>
        <v>0.90929742682568171</v>
      </c>
    </row>
    <row r="65" spans="1:5" x14ac:dyDescent="0.25">
      <c r="A65">
        <f>2-(1.4375^2)*SIN(1.4375)</f>
        <v>-4.8075554744296589E-2</v>
      </c>
      <c r="B65" t="s">
        <v>33</v>
      </c>
      <c r="C65">
        <f>SIN(1.25)</f>
        <v>0.9489846193555862</v>
      </c>
    </row>
    <row r="66" spans="1:5" x14ac:dyDescent="0.25">
      <c r="B66" t="s">
        <v>32</v>
      </c>
      <c r="C66" t="s">
        <v>34</v>
      </c>
      <c r="D66">
        <f>2-(1.25)*(1.25)*SIN(1.25)</f>
        <v>0.51721153225689664</v>
      </c>
    </row>
    <row r="68" spans="1:5" x14ac:dyDescent="0.25">
      <c r="B68" t="s">
        <v>144</v>
      </c>
    </row>
    <row r="70" spans="1:5" x14ac:dyDescent="0.25">
      <c r="B70" t="s">
        <v>169</v>
      </c>
      <c r="C70" t="s">
        <v>172</v>
      </c>
      <c r="D70">
        <f>2-0.25*SIN(0.5)</f>
        <v>1.8801436153489492</v>
      </c>
    </row>
    <row r="71" spans="1:5" x14ac:dyDescent="0.25">
      <c r="B71" t="s">
        <v>170</v>
      </c>
    </row>
    <row r="72" spans="1:5" x14ac:dyDescent="0.25">
      <c r="B72" t="s">
        <v>171</v>
      </c>
    </row>
    <row r="73" spans="1:5" ht="15.6" x14ac:dyDescent="0.25">
      <c r="B73" s="7"/>
      <c r="C73" s="7"/>
      <c r="D73" s="7"/>
      <c r="E73" s="7"/>
    </row>
    <row r="76" spans="1:5" ht="15.6" x14ac:dyDescent="0.25">
      <c r="A76" s="5"/>
    </row>
    <row r="77" spans="1:5" ht="15.6" x14ac:dyDescent="0.25">
      <c r="A77" s="5"/>
    </row>
    <row r="78" spans="1:5" ht="15.6" x14ac:dyDescent="0.25">
      <c r="A78" s="5"/>
      <c r="B78" s="5"/>
    </row>
    <row r="79" spans="1:5" ht="15.6" x14ac:dyDescent="0.25">
      <c r="A79" s="5"/>
      <c r="B79" s="5"/>
    </row>
    <row r="81" spans="2:4" ht="15.6" x14ac:dyDescent="0.25">
      <c r="B81" s="5"/>
    </row>
    <row r="85" spans="2:4" x14ac:dyDescent="0.25">
      <c r="C85" s="8"/>
    </row>
    <row r="87" spans="2:4" x14ac:dyDescent="0.25">
      <c r="C87" s="8"/>
    </row>
    <row r="89" spans="2:4" x14ac:dyDescent="0.25">
      <c r="C89" s="8"/>
    </row>
    <row r="91" spans="2:4" x14ac:dyDescent="0.25">
      <c r="C91" s="8"/>
      <c r="D91" s="8"/>
    </row>
    <row r="92" spans="2:4" x14ac:dyDescent="0.25">
      <c r="B92" s="8"/>
    </row>
    <row r="93" spans="2:4" x14ac:dyDescent="0.25">
      <c r="B93" s="8"/>
    </row>
    <row r="94" spans="2:4" x14ac:dyDescent="0.25">
      <c r="B94" s="8"/>
    </row>
    <row r="95" spans="2:4" x14ac:dyDescent="0.25">
      <c r="B95" s="8"/>
      <c r="C95" s="8"/>
    </row>
  </sheetData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CC49-10CE-4796-8C78-A16B57BE582A}">
  <dimension ref="A1:G51"/>
  <sheetViews>
    <sheetView topLeftCell="A34" workbookViewId="0">
      <selection activeCell="D36" sqref="D36"/>
    </sheetView>
  </sheetViews>
  <sheetFormatPr defaultRowHeight="13.8" x14ac:dyDescent="0.25"/>
  <cols>
    <col min="2" max="2" width="52.44140625" customWidth="1"/>
    <col min="3" max="3" width="43.6640625" customWidth="1"/>
    <col min="4" max="4" width="25.21875" customWidth="1"/>
    <col min="5" max="5" width="47.33203125" customWidth="1"/>
    <col min="6" max="6" width="24.109375" customWidth="1"/>
    <col min="7" max="7" width="22.77734375" customWidth="1"/>
  </cols>
  <sheetData>
    <row r="1" spans="1:5" ht="18.600000000000001" x14ac:dyDescent="0.25">
      <c r="A1">
        <v>4</v>
      </c>
      <c r="B1" s="5" t="s">
        <v>82</v>
      </c>
      <c r="C1" s="7" t="s">
        <v>83</v>
      </c>
      <c r="D1" s="7" t="s">
        <v>84</v>
      </c>
      <c r="E1" s="7" t="s">
        <v>85</v>
      </c>
    </row>
    <row r="3" spans="1:5" ht="62.4" x14ac:dyDescent="0.25">
      <c r="B3" s="9" t="s">
        <v>115</v>
      </c>
      <c r="C3" s="9" t="s">
        <v>116</v>
      </c>
    </row>
    <row r="4" spans="1:5" ht="15.6" x14ac:dyDescent="0.25">
      <c r="B4" s="7"/>
    </row>
    <row r="6" spans="1:5" x14ac:dyDescent="0.25">
      <c r="B6" t="s">
        <v>89</v>
      </c>
    </row>
    <row r="7" spans="1:5" x14ac:dyDescent="0.25">
      <c r="B7" t="s">
        <v>90</v>
      </c>
      <c r="C7">
        <f>0.3*SIN(0.6)-(0.3)^2</f>
        <v>7.9392742018510598E-2</v>
      </c>
    </row>
    <row r="8" spans="1:5" x14ac:dyDescent="0.25">
      <c r="B8" t="s">
        <v>91</v>
      </c>
      <c r="C8">
        <f>0.7*SIN(1.4)-(0.7)*(0.7)</f>
        <v>0.19981481099192216</v>
      </c>
    </row>
    <row r="9" spans="1:5" x14ac:dyDescent="0.25">
      <c r="B9" t="s">
        <v>125</v>
      </c>
      <c r="C9">
        <f>0.9*SIN(1.8)-0.9*0.9</f>
        <v>6.6462867790375579E-2</v>
      </c>
      <c r="D9">
        <f>0.9*SIN(0.9)</f>
        <v>0.70499421866473511</v>
      </c>
    </row>
    <row r="10" spans="1:5" x14ac:dyDescent="0.25">
      <c r="B10" t="s">
        <v>86</v>
      </c>
    </row>
    <row r="11" spans="1:5" x14ac:dyDescent="0.25">
      <c r="B11" t="s">
        <v>87</v>
      </c>
      <c r="C11">
        <f>(0.07939)/(0.3)</f>
        <v>0.26463333333333333</v>
      </c>
    </row>
    <row r="12" spans="1:5" x14ac:dyDescent="0.25">
      <c r="B12" t="s">
        <v>88</v>
      </c>
    </row>
    <row r="14" spans="1:5" x14ac:dyDescent="0.25">
      <c r="B14" t="s">
        <v>92</v>
      </c>
      <c r="C14">
        <f>(0.19981-0.07939)/(0.7-0.3)</f>
        <v>0.30104999999999998</v>
      </c>
    </row>
    <row r="15" spans="1:5" x14ac:dyDescent="0.25">
      <c r="B15" t="s">
        <v>119</v>
      </c>
    </row>
    <row r="16" spans="1:5" x14ac:dyDescent="0.25">
      <c r="B16" t="s">
        <v>126</v>
      </c>
      <c r="C16">
        <f>(0.06646-0.19981)/(0.9-0.7)</f>
        <v>-0.66674999999999962</v>
      </c>
    </row>
    <row r="18" spans="1:7" x14ac:dyDescent="0.25">
      <c r="B18" t="s">
        <v>93</v>
      </c>
    </row>
    <row r="19" spans="1:7" x14ac:dyDescent="0.25">
      <c r="B19" t="s">
        <v>94</v>
      </c>
      <c r="C19">
        <f>(0.30105-0.26463333)/(0.7)</f>
        <v>5.2023814285714266E-2</v>
      </c>
    </row>
    <row r="20" spans="1:7" x14ac:dyDescent="0.25">
      <c r="B20" t="s">
        <v>120</v>
      </c>
    </row>
    <row r="21" spans="1:7" x14ac:dyDescent="0.25">
      <c r="B21" t="s">
        <v>127</v>
      </c>
      <c r="C21">
        <f>(-0.66675-0.30105)/(0.9-0.3)</f>
        <v>-1.6129999999999998</v>
      </c>
    </row>
    <row r="22" spans="1:7" x14ac:dyDescent="0.25">
      <c r="B22" t="s">
        <v>124</v>
      </c>
    </row>
    <row r="23" spans="1:7" x14ac:dyDescent="0.25">
      <c r="B23" t="s">
        <v>128</v>
      </c>
      <c r="C23">
        <f>(-1.63-0.052024)/(0.9)</f>
        <v>-1.8689155555555554</v>
      </c>
    </row>
    <row r="24" spans="1:7" ht="16.2" x14ac:dyDescent="0.25">
      <c r="B24" t="s">
        <v>96</v>
      </c>
      <c r="C24" s="8" t="s">
        <v>97</v>
      </c>
      <c r="D24" s="8" t="s">
        <v>98</v>
      </c>
      <c r="E24" s="8" t="s">
        <v>100</v>
      </c>
      <c r="F24" s="8"/>
      <c r="G24" s="8"/>
    </row>
    <row r="25" spans="1:7" x14ac:dyDescent="0.25">
      <c r="A25" s="8">
        <f>-0.0156072+0.26463333</f>
        <v>0.24902613000000001</v>
      </c>
      <c r="C25" s="8" t="s">
        <v>99</v>
      </c>
    </row>
    <row r="26" spans="1:7" x14ac:dyDescent="0.25">
      <c r="A26" s="8"/>
      <c r="C26" s="8"/>
    </row>
    <row r="27" spans="1:7" x14ac:dyDescent="0.25">
      <c r="A27" s="8"/>
      <c r="C27" s="8"/>
    </row>
    <row r="29" spans="1:7" x14ac:dyDescent="0.25">
      <c r="A29" t="s">
        <v>66</v>
      </c>
      <c r="B29" t="s">
        <v>101</v>
      </c>
      <c r="C29" t="s">
        <v>102</v>
      </c>
      <c r="D29" t="s">
        <v>110</v>
      </c>
      <c r="E29" t="s">
        <v>113</v>
      </c>
    </row>
    <row r="30" spans="1:7" x14ac:dyDescent="0.25">
      <c r="B30" t="s">
        <v>103</v>
      </c>
      <c r="C30" t="s">
        <v>106</v>
      </c>
    </row>
    <row r="31" spans="1:7" x14ac:dyDescent="0.25">
      <c r="D31" t="s">
        <v>111</v>
      </c>
    </row>
    <row r="32" spans="1:7" x14ac:dyDescent="0.25">
      <c r="B32" t="s">
        <v>104</v>
      </c>
      <c r="C32" t="s">
        <v>107</v>
      </c>
      <c r="E32" t="s">
        <v>94</v>
      </c>
    </row>
    <row r="33" spans="1:6" x14ac:dyDescent="0.25">
      <c r="D33" t="s">
        <v>112</v>
      </c>
    </row>
    <row r="34" spans="1:6" x14ac:dyDescent="0.25">
      <c r="B34" t="s">
        <v>105</v>
      </c>
      <c r="C34" t="s">
        <v>108</v>
      </c>
    </row>
    <row r="35" spans="1:6" ht="16.2" x14ac:dyDescent="0.25">
      <c r="B35" t="s">
        <v>95</v>
      </c>
      <c r="C35" s="8" t="s">
        <v>100</v>
      </c>
    </row>
    <row r="38" spans="1:6" x14ac:dyDescent="0.25">
      <c r="A38" t="s">
        <v>114</v>
      </c>
      <c r="B38" t="s">
        <v>101</v>
      </c>
      <c r="C38" t="s">
        <v>102</v>
      </c>
      <c r="D38" t="s">
        <v>110</v>
      </c>
      <c r="E38" t="s">
        <v>113</v>
      </c>
      <c r="F38" t="s">
        <v>123</v>
      </c>
    </row>
    <row r="39" spans="1:6" x14ac:dyDescent="0.25">
      <c r="B39" t="s">
        <v>103</v>
      </c>
      <c r="C39" t="s">
        <v>106</v>
      </c>
    </row>
    <row r="40" spans="1:6" x14ac:dyDescent="0.25">
      <c r="D40" t="s">
        <v>111</v>
      </c>
    </row>
    <row r="41" spans="1:6" x14ac:dyDescent="0.25">
      <c r="B41" t="s">
        <v>104</v>
      </c>
      <c r="C41" t="s">
        <v>107</v>
      </c>
      <c r="E41" t="s">
        <v>94</v>
      </c>
    </row>
    <row r="42" spans="1:6" x14ac:dyDescent="0.25">
      <c r="D42" t="s">
        <v>112</v>
      </c>
      <c r="F42" t="s">
        <v>129</v>
      </c>
    </row>
    <row r="43" spans="1:6" x14ac:dyDescent="0.25">
      <c r="B43" t="s">
        <v>105</v>
      </c>
      <c r="C43" t="s">
        <v>108</v>
      </c>
      <c r="E43" t="s">
        <v>122</v>
      </c>
    </row>
    <row r="44" spans="1:6" x14ac:dyDescent="0.25">
      <c r="D44" t="s">
        <v>121</v>
      </c>
    </row>
    <row r="45" spans="1:6" x14ac:dyDescent="0.25">
      <c r="B45" t="s">
        <v>117</v>
      </c>
      <c r="C45" t="s">
        <v>118</v>
      </c>
    </row>
    <row r="48" spans="1:6" x14ac:dyDescent="0.25">
      <c r="B48" t="s">
        <v>130</v>
      </c>
    </row>
    <row r="49" spans="2:4" ht="16.2" x14ac:dyDescent="0.25">
      <c r="B49" t="s">
        <v>131</v>
      </c>
      <c r="C49" s="8" t="s">
        <v>132</v>
      </c>
      <c r="D49" s="8" t="s">
        <v>146</v>
      </c>
    </row>
    <row r="50" spans="2:4" ht="16.2" x14ac:dyDescent="0.25">
      <c r="C50" s="8" t="s">
        <v>133</v>
      </c>
    </row>
    <row r="51" spans="2:4" ht="16.2" x14ac:dyDescent="0.25">
      <c r="B51" t="s">
        <v>147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ACBB-8A8B-48C9-A182-F8A2826752E7}">
  <dimension ref="A1:F34"/>
  <sheetViews>
    <sheetView topLeftCell="A10" workbookViewId="0">
      <selection activeCell="B31" sqref="B31"/>
    </sheetView>
  </sheetViews>
  <sheetFormatPr defaultRowHeight="13.8" x14ac:dyDescent="0.25"/>
  <cols>
    <col min="1" max="1" width="71.44140625" customWidth="1"/>
    <col min="2" max="2" width="45.44140625" customWidth="1"/>
    <col min="3" max="3" width="115.44140625" customWidth="1"/>
    <col min="4" max="4" width="40.88671875" customWidth="1"/>
  </cols>
  <sheetData>
    <row r="1" spans="1:6" ht="18.600000000000001" x14ac:dyDescent="0.25">
      <c r="A1" s="5" t="s">
        <v>109</v>
      </c>
      <c r="B1" s="7"/>
      <c r="C1" s="7"/>
      <c r="D1" s="7"/>
      <c r="E1" s="7" t="s">
        <v>38</v>
      </c>
    </row>
    <row r="3" spans="1:6" ht="18" x14ac:dyDescent="0.25">
      <c r="A3" s="5" t="s">
        <v>36</v>
      </c>
    </row>
    <row r="4" spans="1:6" ht="15.6" x14ac:dyDescent="0.25">
      <c r="A4" s="5"/>
    </row>
    <row r="5" spans="1:6" ht="92.4" x14ac:dyDescent="0.25">
      <c r="A5" s="5" t="s">
        <v>156</v>
      </c>
    </row>
    <row r="8" spans="1:6" x14ac:dyDescent="0.25">
      <c r="A8" t="s">
        <v>66</v>
      </c>
      <c r="B8" t="s">
        <v>37</v>
      </c>
      <c r="C8" t="s">
        <v>39</v>
      </c>
      <c r="D8" t="s">
        <v>40</v>
      </c>
      <c r="F8">
        <f>EXP(0)</f>
        <v>1</v>
      </c>
    </row>
    <row r="9" spans="1:6" x14ac:dyDescent="0.25">
      <c r="B9" t="s">
        <v>67</v>
      </c>
      <c r="C9" t="s">
        <v>55</v>
      </c>
      <c r="D9" t="s">
        <v>56</v>
      </c>
    </row>
    <row r="10" spans="1:6" x14ac:dyDescent="0.25">
      <c r="B10">
        <f>0.5^3-EXP(-0.5)</f>
        <v>-0.48153065971263342</v>
      </c>
      <c r="C10">
        <f>(0.7)^3-EXP(-0.7)</f>
        <v>-0.15358530379140961</v>
      </c>
      <c r="D10">
        <f>1-EXP(-1)</f>
        <v>0.63212055882855767</v>
      </c>
    </row>
    <row r="11" spans="1:6" x14ac:dyDescent="0.25">
      <c r="A11" t="s">
        <v>41</v>
      </c>
      <c r="B11" t="s">
        <v>42</v>
      </c>
      <c r="C11" s="8" t="s">
        <v>47</v>
      </c>
      <c r="D11" t="s">
        <v>53</v>
      </c>
    </row>
    <row r="13" spans="1:6" x14ac:dyDescent="0.25">
      <c r="A13" t="s">
        <v>43</v>
      </c>
      <c r="B13" t="s">
        <v>44</v>
      </c>
      <c r="C13" s="8" t="s">
        <v>48</v>
      </c>
      <c r="D13" t="s">
        <v>54</v>
      </c>
    </row>
    <row r="15" spans="1:6" x14ac:dyDescent="0.25">
      <c r="A15" t="s">
        <v>45</v>
      </c>
      <c r="B15" t="s">
        <v>46</v>
      </c>
      <c r="C15" s="8" t="s">
        <v>49</v>
      </c>
      <c r="D15" t="s">
        <v>50</v>
      </c>
    </row>
    <row r="17" spans="1:4" x14ac:dyDescent="0.25">
      <c r="A17" t="s">
        <v>51</v>
      </c>
      <c r="B17" t="s">
        <v>52</v>
      </c>
      <c r="C17" s="8" t="s">
        <v>65</v>
      </c>
      <c r="D17" s="8" t="s">
        <v>60</v>
      </c>
    </row>
    <row r="18" spans="1:4" x14ac:dyDescent="0.25">
      <c r="B18" s="8" t="s">
        <v>57</v>
      </c>
      <c r="C18" t="s">
        <v>62</v>
      </c>
    </row>
    <row r="19" spans="1:4" x14ac:dyDescent="0.25">
      <c r="B19" s="8" t="s">
        <v>58</v>
      </c>
      <c r="C19" t="s">
        <v>63</v>
      </c>
    </row>
    <row r="20" spans="1:4" x14ac:dyDescent="0.25">
      <c r="A20">
        <v>5.1194999999999997E-2</v>
      </c>
      <c r="B20" s="8"/>
      <c r="C20" t="s">
        <v>64</v>
      </c>
    </row>
    <row r="21" spans="1:4" x14ac:dyDescent="0.25">
      <c r="A21">
        <v>0.210706853</v>
      </c>
      <c r="B21" s="8" t="s">
        <v>59</v>
      </c>
      <c r="C21" s="8"/>
    </row>
    <row r="22" spans="1:4" x14ac:dyDescent="0.25">
      <c r="B22">
        <f>(-0.48153)*((0.8)^2-1.7*(0.8)+0.7)/0.1+(-0.153585)*((0.8)^2-1.5*(0.8)+0.5)/(-0.06)+(0.632120559)*(((0.8)^2-1.2*(0.8)+0.35)/0.15)</f>
        <v>6.9145111800000505E-2</v>
      </c>
    </row>
    <row r="23" spans="1:4" x14ac:dyDescent="0.25">
      <c r="A23" t="s">
        <v>69</v>
      </c>
    </row>
    <row r="26" spans="1:4" x14ac:dyDescent="0.25">
      <c r="A26" t="s">
        <v>157</v>
      </c>
    </row>
    <row r="27" spans="1:4" x14ac:dyDescent="0.25">
      <c r="A27" t="s">
        <v>68</v>
      </c>
      <c r="B27">
        <f>(0.8)^3-EXP(-0.8)</f>
        <v>6.2671035882778559E-2</v>
      </c>
    </row>
    <row r="28" spans="1:4" x14ac:dyDescent="0.25">
      <c r="A28" t="s">
        <v>61</v>
      </c>
    </row>
    <row r="30" spans="1:4" ht="16.2" x14ac:dyDescent="0.25">
      <c r="A30" t="s">
        <v>70</v>
      </c>
    </row>
    <row r="32" spans="1:4" x14ac:dyDescent="0.25">
      <c r="A32">
        <f>0.062671036-0.069145112</f>
        <v>-6.4740759999999953E-3</v>
      </c>
    </row>
    <row r="34" spans="1:1" x14ac:dyDescent="0.25">
      <c r="A34">
        <v>4</v>
      </c>
    </row>
  </sheetData>
  <phoneticPr fontId="9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26CC95671EC049AE95FB6A841FD538" ma:contentTypeVersion="4" ma:contentTypeDescription="Create a new document." ma:contentTypeScope="" ma:versionID="aae2a2222a710d79e82d1d7eee6222ec">
  <xsd:schema xmlns:xsd="http://www.w3.org/2001/XMLSchema" xmlns:xs="http://www.w3.org/2001/XMLSchema" xmlns:p="http://schemas.microsoft.com/office/2006/metadata/properties" xmlns:ns3="dd69b967-4faf-4c06-8a77-c135fdd73422" targetNamespace="http://schemas.microsoft.com/office/2006/metadata/properties" ma:root="true" ma:fieldsID="9933bf0b5cda225b78b7b843d193da82" ns3:_="">
    <xsd:import namespace="dd69b967-4faf-4c06-8a77-c135fdd734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69b967-4faf-4c06-8a77-c135fdd734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Y D A A B Q S w M E F A A C A A g A L A 3 0 V M S x M S C m A A A A 9 g A A A B I A H A B D b 2 5 m a W c v U G F j a 2 F n Z S 5 4 b W w g o h g A K K A U A A A A A A A A A A A A A A A A A A A A A A A A A A A A h Y + x D o I w G I R f h X S n L W A M I T 9 l Y B V j Y m J c m 1 K h E Y q h x R J f z c F H 8 h X E K O r m e H f f J X f 3 6 w 2 y s W 2 8 s + y N 6 n S K A k y R J 7 X o S q W r F A 3 2 4 M c o Y 7 D h 4 s g r 6 U 2 w N s l o V I p q a 0 8 J I c 4 5 7 C L c 9 R U J K Q 3 I v l h t R S 1 b 7 i t t L N d C o k + r / N 9 C D H a v M S z E A V 3 i R R x h C m Q 2 o V D 6 C 4 T T 3 m f 6 Y 0 I + N H b o J b v U f r 4 G M k s g 7 w / s A V B L A w Q U A A I A C A A s D f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A 3 0 V C i K R 7 g O A A A A E Q A A A B M A H A B G b 3 J t d W x h c y 9 T Z W N 0 a W 9 u M S 5 t I K I Y A C i g F A A A A A A A A A A A A A A A A A A A A A A A A A A A A C t O T S 7 J z M 9 T C I b Q h t Y A U E s B A i 0 A F A A C A A g A L A 3 0 V M S x M S C m A A A A 9 g A A A B I A A A A A A A A A A A A A A A A A A A A A A E N v b m Z p Z y 9 Q Y W N r Y W d l L n h t b F B L A Q I t A B Q A A g A I A C w N 9 F Q P y u m r p A A A A O k A A A A T A A A A A A A A A A A A A A A A A P I A A A B b Q 2 9 u d G V u d F 9 U e X B l c 1 0 u e G 1 s U E s B A i 0 A F A A C A A g A L A 3 0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D O B L r p F i Z I l r S X + 8 s 8 + s w A A A A A A g A A A A A A E G Y A A A A B A A A g A A A A E w P e s 4 o O s L U H P a 3 E G x M J V d 6 p Z U O m u C B K j t h k M u u X m c s A A A A A D o A A A A A C A A A g A A A A l 8 a u t E i i g i u j + G Y Y h v o v n k 7 x / l a I h x s F 8 r D a j w n Y b 4 p Q A A A A n t S p f g / S 1 h a V J C u X h 1 w / 5 C c J P i c n Z + c Y z b F e 6 b 8 u / z j 1 V V 6 Y t 9 5 l I f E w O N 3 W u 9 3 R S F K Z 6 D 2 a V c 2 H f 5 y s n / t G p T n N q L I R a D 5 t T + Z + b S F d g 7 J A A A A A U 7 h w l 4 N c F g A z W 3 s X f / n 2 t a u U q Y b z 9 9 z 2 r u w x a x 1 S h u b m V w H r s T S 2 f J d 6 Q H w 4 N P H V h 8 V O 5 k h y / G M L 3 H Z C 9 0 7 x L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4DBB6A-DE75-4AA4-AA76-DB22CBC019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105B9C-92F5-4D22-A5F7-28B7DE238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69b967-4faf-4c06-8a77-c135fdd734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803D1E-4FD1-4C9E-8583-FBB6F515F66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A06E550-28B2-4C08-BA68-2EEEBACCB794}">
  <ds:schemaRefs>
    <ds:schemaRef ds:uri="http://purl.org/dc/terms/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dd69b967-4faf-4c06-8a77-c135fdd73422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question1&amp;2</vt:lpstr>
      <vt:lpstr>question4</vt:lpstr>
      <vt:lpstr>question3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</dc:creator>
  <cp:lastModifiedBy>liche</cp:lastModifiedBy>
  <dcterms:created xsi:type="dcterms:W3CDTF">2022-07-19T20:42:19Z</dcterms:created>
  <dcterms:modified xsi:type="dcterms:W3CDTF">2023-06-21T01:46:04Z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0x010100FA26CC95671EC049AE95FB6A841FD538</vt:lpwstr>
  </property>
</Properties>
</file>