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355C1572-A690-4020-B759-0EC480838BB4}" xr6:coauthVersionLast="47" xr6:coauthVersionMax="47" xr10:uidLastSave="{00000000-0000-0000-0000-000000000000}"/>
  <bookViews>
    <workbookView xWindow="-120" yWindow="-120" windowWidth="29040" windowHeight="15720" tabRatio="1000" xr2:uid="{6919DDE8-15F9-45FB-B5F7-4209377AF865}"/>
  </bookViews>
  <sheets>
    <sheet name="LMfit Konvergenz" sheetId="49" r:id="rId1"/>
    <sheet name="LMfit1" sheetId="47" r:id="rId2"/>
    <sheet name="fits" sheetId="48" r:id="rId3"/>
    <sheet name="mcmc" sheetId="44" r:id="rId4"/>
    <sheet name="RV" sheetId="46" r:id="rId5"/>
    <sheet name="with(out) b" sheetId="45" r:id="rId6"/>
    <sheet name="Rebound" sheetId="41" r:id="rId7"/>
    <sheet name="Rebound2" sheetId="43" r:id="rId8"/>
    <sheet name="TESS Data Processing" sheetId="42" r:id="rId9"/>
    <sheet name="Planner" sheetId="19" r:id="rId10"/>
    <sheet name="96years" sheetId="20" r:id="rId11"/>
    <sheet name="Planet c" sheetId="5" r:id="rId12"/>
    <sheet name="prognose transits c" sheetId="8" r:id="rId13"/>
    <sheet name="Transits c" sheetId="9" r:id="rId14"/>
    <sheet name="manual fit" sheetId="40" r:id="rId15"/>
    <sheet name="Transits" sheetId="7" r:id="rId16"/>
    <sheet name="28c" sheetId="11" r:id="rId17"/>
    <sheet name="31c" sheetId="12" r:id="rId18"/>
    <sheet name="34c" sheetId="15" r:id="rId19"/>
    <sheet name="37c" sheetId="16" r:id="rId20"/>
    <sheet name="61c" sheetId="28" r:id="rId21"/>
    <sheet name="64c" sheetId="14" r:id="rId22"/>
    <sheet name="67c" sheetId="13" r:id="rId23"/>
    <sheet name="89c" sheetId="26" r:id="rId24"/>
    <sheet name="88d" sheetId="21" r:id="rId25"/>
    <sheet name="89d" sheetId="25" r:id="rId26"/>
    <sheet name="all curves" sheetId="18" r:id="rId27"/>
    <sheet name="28c (2)" sheetId="29" r:id="rId28"/>
    <sheet name="31c (2)" sheetId="30" r:id="rId29"/>
    <sheet name="34c (2)" sheetId="31" r:id="rId30"/>
    <sheet name="37c (2)" sheetId="32" r:id="rId31"/>
    <sheet name="61c (2)" sheetId="33" r:id="rId32"/>
    <sheet name="64c (2)" sheetId="34" r:id="rId33"/>
    <sheet name="67c (2)" sheetId="35" r:id="rId34"/>
    <sheet name="89c (2)" sheetId="36" r:id="rId35"/>
    <sheet name="88d (2)" sheetId="37" r:id="rId36"/>
    <sheet name="89d (2)" sheetId="38" r:id="rId37"/>
    <sheet name="all curves (2)" sheetId="39" r:id="rId38"/>
  </sheets>
  <definedNames>
    <definedName name="_xlnm._FilterDatabase" localSheetId="4" hidden="1">RV!$A$1:$C$40</definedName>
    <definedName name="_xlnm._FilterDatabase" localSheetId="8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0" i="49" l="1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16" i="7" l="1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<sst xmlns="http://schemas.openxmlformats.org/spreadsheetml/2006/main" count="1384" uniqueCount="328">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</sst>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2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0" borderId="0" xfId="0" applyFill="1"/>
    <xf numFmtId="0" fontId="0" fillId="0" borderId="4" xfId="0" applyFill="1" applyBorder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0" xfId="0" applyBorder="1"/>
    <xf numFmtId="165" fontId="0" fillId="0" borderId="0" xfId="0" applyNumberFormat="1" applyBorder="1"/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0" borderId="0" xfId="0" applyFill="1" applyBorder="1"/>
    <xf numFmtId="0" fontId="0" fillId="15" borderId="8" xfId="0" applyFill="1" applyBorder="1"/>
    <xf numFmtId="0" fontId="0" fillId="15" borderId="4" xfId="0" applyFill="1" applyBorder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abSelected="1" workbookViewId="0">
      <selection activeCell="M43" sqref="M43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2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2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2">
        <v>-1</v>
      </c>
      <c r="I6" s="342">
        <v>-1</v>
      </c>
      <c r="J6" s="344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2">
        <v>15</v>
      </c>
      <c r="H7" s="342">
        <v>-15</v>
      </c>
      <c r="I7" s="342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2">
        <v>15</v>
      </c>
      <c r="H8" s="343">
        <v>-15</v>
      </c>
      <c r="I8" s="343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2">
        <v>15</v>
      </c>
      <c r="H9" s="342">
        <v>-15</v>
      </c>
      <c r="I9" s="342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4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 s="345" customFormat="1">
      <c r="D24" t="s">
        <v>310</v>
      </c>
      <c r="E24"/>
      <c r="F24" s="337" t="s">
        <v>322</v>
      </c>
      <c r="G24" s="346"/>
      <c r="H24" s="346"/>
      <c r="I24" s="346"/>
      <c r="J24" s="346"/>
      <c r="K24" s="346"/>
      <c r="L24" s="346"/>
      <c r="M24" s="346"/>
      <c r="N24" s="346"/>
      <c r="O24" s="346"/>
      <c r="P24" s="346"/>
      <c r="Q24" s="346"/>
      <c r="R24" s="346"/>
      <c r="S24" s="346"/>
      <c r="T24" s="346"/>
      <c r="U24" s="346"/>
      <c r="V24" s="346"/>
      <c r="W24" s="346"/>
      <c r="X24" s="346"/>
    </row>
    <row r="25" spans="1:24" s="345" customFormat="1">
      <c r="D25" t="str">
        <f>D24</f>
        <v>Simulation</v>
      </c>
      <c r="E25"/>
      <c r="F25" s="337" t="s">
        <v>323</v>
      </c>
      <c r="G25" s="346"/>
      <c r="H25" s="346"/>
      <c r="I25" s="346"/>
      <c r="J25" s="346"/>
      <c r="K25" s="346"/>
      <c r="L25" s="346"/>
      <c r="M25" s="346"/>
      <c r="N25" s="346"/>
      <c r="O25" s="346"/>
      <c r="P25" s="346"/>
      <c r="Q25" s="346"/>
      <c r="R25" s="346"/>
      <c r="S25" s="346"/>
      <c r="T25" s="346"/>
      <c r="U25" s="346"/>
      <c r="V25" s="346"/>
      <c r="W25" s="346"/>
      <c r="X25" s="346"/>
    </row>
    <row r="26" spans="1:24" s="345" customFormat="1">
      <c r="D26" t="str">
        <f t="shared" ref="D26:D29" si="1">D25</f>
        <v>Simulation</v>
      </c>
      <c r="E26"/>
      <c r="F26" s="337" t="s">
        <v>324</v>
      </c>
      <c r="G26" s="346"/>
      <c r="H26" s="346"/>
      <c r="I26" s="346"/>
      <c r="J26" s="346">
        <v>83.283768916410494</v>
      </c>
      <c r="K26" s="346"/>
      <c r="L26" s="346"/>
      <c r="M26" s="346"/>
      <c r="N26" s="346"/>
      <c r="O26" s="346"/>
      <c r="P26" s="346"/>
      <c r="Q26" s="346"/>
      <c r="R26" s="346"/>
      <c r="S26" s="346"/>
      <c r="T26" s="346"/>
      <c r="U26" s="346"/>
      <c r="V26" s="346"/>
      <c r="W26" s="346"/>
      <c r="X26" s="346"/>
    </row>
    <row r="27" spans="1:24" s="345" customFormat="1">
      <c r="D27" t="str">
        <f t="shared" si="1"/>
        <v>Simulation</v>
      </c>
      <c r="E27"/>
      <c r="F27" s="337" t="s">
        <v>325</v>
      </c>
      <c r="G27" s="346"/>
      <c r="H27" s="346"/>
      <c r="I27" s="346"/>
      <c r="J27" s="346"/>
      <c r="K27" s="346"/>
      <c r="L27" s="346"/>
      <c r="M27" s="346"/>
      <c r="N27" s="346"/>
      <c r="O27" s="346"/>
      <c r="P27" s="346"/>
      <c r="Q27" s="346"/>
      <c r="R27" s="346"/>
      <c r="S27" s="346"/>
      <c r="T27" s="346"/>
      <c r="U27" s="346"/>
      <c r="V27" s="346"/>
      <c r="W27" s="346"/>
      <c r="X27" s="346"/>
    </row>
    <row r="28" spans="1:24" s="345" customFormat="1">
      <c r="D28" t="str">
        <f t="shared" si="1"/>
        <v>Simulation</v>
      </c>
      <c r="E28"/>
      <c r="F28" s="337" t="s">
        <v>326</v>
      </c>
      <c r="G28" s="346"/>
      <c r="H28" s="346"/>
      <c r="I28" s="346"/>
      <c r="J28" s="346"/>
      <c r="K28" s="346"/>
      <c r="L28" s="346"/>
      <c r="M28" s="346"/>
      <c r="N28" s="346"/>
      <c r="O28" s="346"/>
      <c r="P28" s="346"/>
      <c r="Q28" s="346"/>
      <c r="R28" s="346"/>
      <c r="S28" s="346"/>
      <c r="T28" s="346"/>
      <c r="U28" s="346"/>
      <c r="V28" s="346"/>
      <c r="W28" s="346"/>
      <c r="X28" s="346"/>
    </row>
    <row r="29" spans="1:24" s="262" customFormat="1" ht="15.75" thickBot="1">
      <c r="D29" s="262" t="str">
        <f t="shared" si="1"/>
        <v>Simulation</v>
      </c>
      <c r="F29" s="347" t="s">
        <v>327</v>
      </c>
      <c r="G29" s="348"/>
      <c r="H29" s="348"/>
      <c r="I29" s="348"/>
      <c r="J29" s="348"/>
      <c r="K29" s="348"/>
      <c r="L29" s="348"/>
      <c r="M29" s="348"/>
      <c r="N29" s="348"/>
      <c r="O29" s="348"/>
      <c r="P29" s="348"/>
      <c r="Q29" s="348"/>
      <c r="R29" s="348"/>
      <c r="S29" s="348"/>
      <c r="T29" s="348"/>
      <c r="U29" s="348"/>
      <c r="V29" s="348"/>
      <c r="W29" s="348"/>
      <c r="X29" s="348"/>
    </row>
    <row r="30" spans="1:24">
      <c r="D30" t="s">
        <v>311</v>
      </c>
      <c r="F30" s="337" t="str">
        <f>F18</f>
        <v>TOI4504d.mass</v>
      </c>
      <c r="G30">
        <v>1.3606499999999999</v>
      </c>
      <c r="I30" s="340"/>
      <c r="J30" s="340"/>
    </row>
    <row r="31" spans="1:24">
      <c r="D31" t="str">
        <f t="shared" ref="D31:D34" si="2">D30</f>
        <v>Fit</v>
      </c>
      <c r="F31" s="337" t="str">
        <f>F19</f>
        <v>TOI4504d.e</v>
      </c>
      <c r="G31">
        <v>0.10444000000000001</v>
      </c>
      <c r="I31" s="340"/>
      <c r="J31" s="340"/>
    </row>
    <row r="32" spans="1:24">
      <c r="D32" t="str">
        <f t="shared" si="2"/>
        <v>Fit</v>
      </c>
      <c r="F32" s="337" t="str">
        <f>F20</f>
        <v>TOI4504d.P</v>
      </c>
      <c r="G32" s="339"/>
      <c r="H32">
        <v>40.142060000000001</v>
      </c>
      <c r="I32" s="340">
        <v>41.122369999999997</v>
      </c>
      <c r="J32" s="340">
        <v>40.042110000000001</v>
      </c>
    </row>
    <row r="33" spans="4:24">
      <c r="D33" t="str">
        <f t="shared" si="2"/>
        <v>Fit</v>
      </c>
      <c r="F33" s="337" t="str">
        <f>F21</f>
        <v>TOI4504d.Omega</v>
      </c>
      <c r="G33">
        <v>2.2561399999999998</v>
      </c>
      <c r="H33">
        <v>0.79478000000000004</v>
      </c>
      <c r="I33" s="340">
        <v>0.74394000000000005</v>
      </c>
      <c r="J33" s="340"/>
    </row>
    <row r="34" spans="4:24">
      <c r="D34" t="str">
        <f t="shared" si="2"/>
        <v>Fit</v>
      </c>
      <c r="F34" s="337" t="str">
        <f>F22</f>
        <v>TOI4504d.omega</v>
      </c>
      <c r="G34">
        <v>90.235150000000004</v>
      </c>
      <c r="H34">
        <v>65.313339999999997</v>
      </c>
      <c r="I34" s="340">
        <v>91.265360000000001</v>
      </c>
      <c r="J34" s="340"/>
    </row>
    <row r="35" spans="4:24" s="184" customFormat="1">
      <c r="D35" s="184" t="str">
        <f>D34</f>
        <v>Fit</v>
      </c>
      <c r="F35" s="338" t="str">
        <f>F23</f>
        <v>TOI4504d.ma</v>
      </c>
      <c r="G35" s="184">
        <v>325.95602000000002</v>
      </c>
      <c r="H35" s="184">
        <v>311.57562999999999</v>
      </c>
      <c r="I35" s="341">
        <v>322.45071000000002</v>
      </c>
      <c r="J35" s="341"/>
    </row>
    <row r="36" spans="4:24" s="345" customFormat="1">
      <c r="D36" t="s">
        <v>311</v>
      </c>
      <c r="E36"/>
      <c r="F36" s="337" t="str">
        <f>F24</f>
        <v>TOI4504c.mass</v>
      </c>
      <c r="I36" s="349"/>
      <c r="J36" s="349"/>
    </row>
    <row r="37" spans="4:24" s="345" customFormat="1">
      <c r="D37" t="str">
        <f t="shared" ref="D37:D40" si="3">D36</f>
        <v>Fit</v>
      </c>
      <c r="E37"/>
      <c r="F37" s="337" t="str">
        <f>F25</f>
        <v>TOI4504c.e</v>
      </c>
      <c r="I37" s="349"/>
      <c r="J37" s="349"/>
    </row>
    <row r="38" spans="4:24" s="345" customFormat="1">
      <c r="D38" t="str">
        <f t="shared" si="3"/>
        <v>Fit</v>
      </c>
      <c r="E38"/>
      <c r="F38" s="337" t="str">
        <f>F26</f>
        <v>TOI4504c.P</v>
      </c>
      <c r="I38" s="349"/>
      <c r="J38" s="349">
        <v>83.615790000000004</v>
      </c>
    </row>
    <row r="39" spans="4:24" s="345" customFormat="1">
      <c r="D39" t="str">
        <f t="shared" si="3"/>
        <v>Fit</v>
      </c>
      <c r="E39"/>
      <c r="F39" s="337" t="str">
        <f>F27</f>
        <v>TOI4504c.Omega</v>
      </c>
      <c r="I39" s="349"/>
      <c r="J39" s="349"/>
    </row>
    <row r="40" spans="4:24" s="345" customFormat="1">
      <c r="D40" t="str">
        <f t="shared" si="3"/>
        <v>Fit</v>
      </c>
      <c r="E40"/>
      <c r="F40" s="337" t="str">
        <f>F28</f>
        <v>TOI4504c.omega</v>
      </c>
      <c r="I40" s="349"/>
      <c r="J40" s="349"/>
    </row>
    <row r="41" spans="4:24" s="262" customFormat="1" ht="15.75" thickBot="1">
      <c r="D41" s="262" t="str">
        <f>D40</f>
        <v>Fit</v>
      </c>
      <c r="F41" s="347" t="str">
        <f>F29</f>
        <v>TOI4504c.ma</v>
      </c>
      <c r="G41" s="348"/>
      <c r="H41" s="348"/>
      <c r="I41" s="348"/>
      <c r="J41" s="348"/>
      <c r="K41" s="348"/>
      <c r="L41" s="348"/>
      <c r="M41" s="348"/>
      <c r="N41" s="348"/>
      <c r="O41" s="348"/>
      <c r="P41" s="348"/>
      <c r="Q41" s="348"/>
      <c r="R41" s="348"/>
      <c r="S41" s="348"/>
      <c r="T41" s="348"/>
      <c r="U41" s="348"/>
      <c r="V41" s="348"/>
      <c r="W41" s="348"/>
      <c r="X41" s="348"/>
    </row>
    <row r="42" spans="4:24">
      <c r="D42" t="s">
        <v>312</v>
      </c>
      <c r="F42" s="337" t="str">
        <f>F30</f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4">D42</f>
        <v>Fit-Fehler</v>
      </c>
      <c r="F43" s="337" t="str">
        <f t="shared" ref="F43:F45" si="5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4"/>
        <v>Fit-Fehler</v>
      </c>
      <c r="F44" s="337" t="str">
        <f t="shared" si="5"/>
        <v>TOI4504d.P</v>
      </c>
      <c r="G44" s="339"/>
      <c r="H44" s="119">
        <f>H32-H20</f>
        <v>-1.0256268610337997</v>
      </c>
      <c r="I44" s="119">
        <f>I32-I20</f>
        <v>-4.5316861033803946E-2</v>
      </c>
      <c r="J44" s="119">
        <f t="shared" ref="J42:J53" si="6">J32-J20</f>
        <v>-1.1255768610337995</v>
      </c>
    </row>
    <row r="45" spans="4:24">
      <c r="D45" t="str">
        <f t="shared" si="4"/>
        <v>Fit-Fehler</v>
      </c>
      <c r="F45" s="337" t="str">
        <f t="shared" si="5"/>
        <v>TOI4504d.Omega</v>
      </c>
      <c r="G45" s="119">
        <f>G33-G21</f>
        <v>-2.7059350482336604</v>
      </c>
      <c r="H45" s="119">
        <f>H33-H21</f>
        <v>-4.1672950482336599</v>
      </c>
      <c r="I45" s="119">
        <f>I33-I21</f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>H34-H22</f>
        <v>-21.816580347210405</v>
      </c>
      <c r="I46" s="119">
        <f>I34-I22</f>
        <v>4.1354396527896</v>
      </c>
      <c r="J46" s="339"/>
    </row>
    <row r="47" spans="4:24" s="184" customFormat="1">
      <c r="D47" s="184" t="str">
        <f t="shared" si="4"/>
        <v>Fit-Fehler</v>
      </c>
      <c r="F47" s="338" t="str">
        <f>F35</f>
        <v>TOI4504d.ma</v>
      </c>
      <c r="G47" s="198">
        <f>G35-G23</f>
        <v>-4.0135798776479987</v>
      </c>
      <c r="H47" s="198">
        <f>H35-H23</f>
        <v>-18.393969877648033</v>
      </c>
      <c r="I47" s="198">
        <f>I35-I23</f>
        <v>-7.5188898776480073</v>
      </c>
      <c r="J47" s="351"/>
    </row>
    <row r="48" spans="4:24" s="345" customFormat="1">
      <c r="D48" t="s">
        <v>312</v>
      </c>
      <c r="E48"/>
      <c r="F48" s="337" t="str">
        <f>F36</f>
        <v>TOI4504c.mass</v>
      </c>
      <c r="G48" s="346"/>
      <c r="H48" s="346"/>
      <c r="I48" s="346"/>
      <c r="J48" s="339"/>
    </row>
    <row r="49" spans="4:24" s="345" customFormat="1">
      <c r="D49" t="str">
        <f t="shared" ref="D49:D53" si="7">D48</f>
        <v>Fit-Fehler</v>
      </c>
      <c r="E49"/>
      <c r="F49" s="337" t="str">
        <f t="shared" ref="F49:F51" si="8">F37</f>
        <v>TOI4504c.e</v>
      </c>
      <c r="G49" s="346"/>
      <c r="H49" s="346"/>
      <c r="I49" s="346"/>
      <c r="J49" s="339"/>
    </row>
    <row r="50" spans="4:24" s="345" customFormat="1">
      <c r="D50" t="str">
        <f t="shared" si="7"/>
        <v>Fit-Fehler</v>
      </c>
      <c r="E50"/>
      <c r="F50" s="337" t="str">
        <f t="shared" si="8"/>
        <v>TOI4504c.P</v>
      </c>
      <c r="G50" s="346"/>
      <c r="H50" s="346"/>
      <c r="I50" s="346"/>
      <c r="J50" s="346">
        <f t="shared" si="6"/>
        <v>0.33202108358950966</v>
      </c>
    </row>
    <row r="51" spans="4:24" s="345" customFormat="1">
      <c r="D51" t="str">
        <f t="shared" si="7"/>
        <v>Fit-Fehler</v>
      </c>
      <c r="E51"/>
      <c r="F51" s="337" t="str">
        <f t="shared" si="8"/>
        <v>TOI4504c.Omega</v>
      </c>
      <c r="G51" s="346"/>
      <c r="H51" s="346"/>
      <c r="I51" s="346"/>
      <c r="J51" s="339"/>
    </row>
    <row r="52" spans="4:24" s="345" customFormat="1">
      <c r="D52" t="str">
        <f>D51</f>
        <v>Fit-Fehler</v>
      </c>
      <c r="E52"/>
      <c r="F52" s="337" t="str">
        <f>F40</f>
        <v>TOI4504c.omega</v>
      </c>
      <c r="G52" s="346"/>
      <c r="H52" s="346"/>
      <c r="I52" s="346"/>
      <c r="J52" s="339"/>
    </row>
    <row r="53" spans="4:24" s="262" customFormat="1" ht="15.75" thickBot="1">
      <c r="D53" s="262" t="str">
        <f t="shared" ref="D53" si="9">D52</f>
        <v>Fit-Fehler</v>
      </c>
      <c r="F53" s="347" t="str">
        <f>F41</f>
        <v>TOI4504c.ma</v>
      </c>
      <c r="G53" s="348"/>
      <c r="H53" s="348"/>
      <c r="I53" s="348"/>
      <c r="J53" s="350"/>
      <c r="K53" s="348"/>
      <c r="L53" s="348"/>
      <c r="M53" s="348"/>
      <c r="N53" s="348"/>
      <c r="O53" s="348"/>
      <c r="P53" s="348"/>
      <c r="Q53" s="348"/>
      <c r="R53" s="348"/>
      <c r="S53" s="348"/>
      <c r="T53" s="348"/>
      <c r="U53" s="348"/>
      <c r="V53" s="348"/>
      <c r="W53" s="348"/>
      <c r="X53" s="348"/>
    </row>
    <row r="54" spans="4:24">
      <c r="F54" s="337" t="s">
        <v>320</v>
      </c>
      <c r="G54" s="119"/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21" sqref="K21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K26" s="12"/>
      <c r="R26" s="112"/>
      <c r="S26" s="112"/>
    </row>
    <row r="27" spans="1:23">
      <c r="A27" s="8"/>
      <c r="K27" s="12"/>
      <c r="R27" s="112"/>
      <c r="S27" s="112"/>
    </row>
    <row r="28" spans="1:23">
      <c r="L28" s="12"/>
      <c r="M28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38</vt:i4>
      </vt:variant>
    </vt:vector>
  </HeadingPairs>
  <TitlesOfParts>
    <vt:vector size="38" baseType="lpstr">
      <vt:lpstr>LMfit Konvergenz</vt:lpstr>
      <vt:lpstr>LMfit1</vt:lpstr>
      <vt:lpstr>fits</vt:lpstr>
      <vt:lpstr>mcmc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2025-09-16T18:08:18Z</dcterms:modified>
</cp:coreProperties>
</file>