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7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8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9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0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1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32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33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FB92B59B-1989-40A5-930C-27D98D205420}" xr6:coauthVersionLast="47" xr6:coauthVersionMax="47" xr10:uidLastSave="{00000000-0000-0000-0000-000000000000}"/>
  <bookViews>
    <workbookView xWindow="-120" yWindow="-120" windowWidth="29040" windowHeight="15720" tabRatio="1000" firstSheet="2" activeTab="14" xr2:uid="{6919DDE8-15F9-45FB-B5F7-4209377AF865}"/>
  </bookViews>
  <sheets>
    <sheet name="LMfit Konvergenz" sheetId="49" r:id="rId1"/>
    <sheet name="LMfit very best" sheetId="57" r:id="rId2"/>
    <sheet name="LMfit very best Graph" sheetId="59" r:id="rId3"/>
    <sheet name="MCMC Startwerte" sheetId="58" r:id="rId4"/>
    <sheet name="mcmc runs" sheetId="51" r:id="rId5"/>
    <sheet name="RV" sheetId="46" r:id="rId6"/>
    <sheet name="with(out) b" sheetId="45" r:id="rId7"/>
    <sheet name="Rebound" sheetId="41" r:id="rId8"/>
    <sheet name="TESS Data Processing" sheetId="42" r:id="rId9"/>
    <sheet name="alte Langfristprognosen" sheetId="5" r:id="rId10"/>
    <sheet name="prognose transits c" sheetId="8" r:id="rId11"/>
    <sheet name="Transits c" sheetId="9" r:id="rId12"/>
    <sheet name="Vitkova Simulation" sheetId="60" r:id="rId13"/>
    <sheet name="dt Vergleich Input" sheetId="62" r:id="rId14"/>
    <sheet name="dt Vergleich" sheetId="63" r:id="rId15"/>
    <sheet name="TT Vergleich" sheetId="61" r:id="rId16"/>
    <sheet name="Transits sauber" sheetId="48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14" hidden="1">'dt Vergleich'!$A$4:$K$4</definedName>
    <definedName name="_xlnm._FilterDatabase" localSheetId="13" hidden="1">'dt Vergleich Input'!$A$4:$K$713</definedName>
    <definedName name="_xlnm._FilterDatabase" localSheetId="1" hidden="1">'LMfit very best'!$A$1:$T$1462</definedName>
    <definedName name="_xlnm._FilterDatabase" localSheetId="3" hidden="1">'MCMC Startwerte'!$A$1:$U$23</definedName>
    <definedName name="_xlnm._FilterDatabase" localSheetId="5" hidden="1">RV!$A$1:$C$40</definedName>
    <definedName name="_xlnm._FilterDatabase" localSheetId="8" hidden="1">'TESS Data Processing'!$A$10:$F$133</definedName>
    <definedName name="_xlnm._FilterDatabase" localSheetId="12" hidden="1">'Vitkova Simulation'!$A$1:$B$709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5" i="63" l="1"/>
  <c r="R35" i="63"/>
  <c r="Q35" i="63"/>
  <c r="P35" i="63"/>
  <c r="O35" i="63"/>
  <c r="N35" i="63"/>
  <c r="M35" i="63"/>
  <c r="L35" i="63"/>
  <c r="K35" i="63"/>
  <c r="S34" i="63"/>
  <c r="R34" i="63"/>
  <c r="Q34" i="63"/>
  <c r="P34" i="63"/>
  <c r="O34" i="63"/>
  <c r="N34" i="63"/>
  <c r="M34" i="63"/>
  <c r="L34" i="63"/>
  <c r="K34" i="63"/>
  <c r="S33" i="63"/>
  <c r="R33" i="63"/>
  <c r="Q33" i="63"/>
  <c r="P33" i="63"/>
  <c r="O33" i="63"/>
  <c r="N33" i="63"/>
  <c r="M33" i="63"/>
  <c r="L33" i="63"/>
  <c r="K33" i="63"/>
  <c r="S32" i="63"/>
  <c r="R32" i="63"/>
  <c r="Q32" i="63"/>
  <c r="P32" i="63"/>
  <c r="O32" i="63"/>
  <c r="N32" i="63"/>
  <c r="M32" i="63"/>
  <c r="L32" i="63"/>
  <c r="K32" i="63"/>
  <c r="S31" i="63"/>
  <c r="R31" i="63"/>
  <c r="Q31" i="63"/>
  <c r="P31" i="63"/>
  <c r="O31" i="63"/>
  <c r="N31" i="63"/>
  <c r="M31" i="63"/>
  <c r="L31" i="63"/>
  <c r="K31" i="63"/>
  <c r="S30" i="63"/>
  <c r="R30" i="63"/>
  <c r="Q30" i="63"/>
  <c r="P30" i="63"/>
  <c r="O30" i="63"/>
  <c r="N30" i="63"/>
  <c r="M30" i="63"/>
  <c r="L30" i="63"/>
  <c r="K30" i="63"/>
  <c r="S29" i="63"/>
  <c r="R29" i="63"/>
  <c r="Q29" i="63"/>
  <c r="P29" i="63"/>
  <c r="O29" i="63"/>
  <c r="N29" i="63"/>
  <c r="M29" i="63"/>
  <c r="L29" i="63"/>
  <c r="K29" i="63"/>
  <c r="S28" i="63"/>
  <c r="R28" i="63"/>
  <c r="Q28" i="63"/>
  <c r="P28" i="63"/>
  <c r="O28" i="63"/>
  <c r="N28" i="63"/>
  <c r="M28" i="63"/>
  <c r="L28" i="63"/>
  <c r="K28" i="63"/>
  <c r="S27" i="63"/>
  <c r="R27" i="63"/>
  <c r="Q27" i="63"/>
  <c r="P27" i="63"/>
  <c r="O27" i="63"/>
  <c r="N27" i="63"/>
  <c r="M27" i="63"/>
  <c r="L27" i="63"/>
  <c r="K27" i="63"/>
  <c r="S26" i="63"/>
  <c r="R26" i="63"/>
  <c r="Q26" i="63"/>
  <c r="P26" i="63"/>
  <c r="O26" i="63"/>
  <c r="N26" i="63"/>
  <c r="M26" i="63"/>
  <c r="L26" i="63"/>
  <c r="K26" i="63"/>
  <c r="S25" i="63"/>
  <c r="R25" i="63"/>
  <c r="Q25" i="63"/>
  <c r="P25" i="63"/>
  <c r="O25" i="63"/>
  <c r="N25" i="63"/>
  <c r="M25" i="63"/>
  <c r="L25" i="63"/>
  <c r="K25" i="63"/>
  <c r="S24" i="63"/>
  <c r="R24" i="63"/>
  <c r="Q24" i="63"/>
  <c r="P24" i="63"/>
  <c r="O24" i="63"/>
  <c r="N24" i="63"/>
  <c r="M24" i="63"/>
  <c r="L24" i="63"/>
  <c r="K24" i="63"/>
  <c r="S23" i="63"/>
  <c r="R23" i="63"/>
  <c r="Q23" i="63"/>
  <c r="P23" i="63"/>
  <c r="O23" i="63"/>
  <c r="N23" i="63"/>
  <c r="M23" i="63"/>
  <c r="L23" i="63"/>
  <c r="K23" i="63"/>
  <c r="S22" i="63"/>
  <c r="R22" i="63"/>
  <c r="Q22" i="63"/>
  <c r="P22" i="63"/>
  <c r="O22" i="63"/>
  <c r="N22" i="63"/>
  <c r="M22" i="63"/>
  <c r="L22" i="63"/>
  <c r="K22" i="63"/>
  <c r="S21" i="63"/>
  <c r="R21" i="63"/>
  <c r="Q21" i="63"/>
  <c r="P21" i="63"/>
  <c r="O21" i="63"/>
  <c r="N21" i="63"/>
  <c r="M21" i="63"/>
  <c r="L21" i="63"/>
  <c r="K21" i="63"/>
  <c r="S20" i="63"/>
  <c r="R20" i="63"/>
  <c r="Q20" i="63"/>
  <c r="P20" i="63"/>
  <c r="O20" i="63"/>
  <c r="N20" i="63"/>
  <c r="M20" i="63"/>
  <c r="L20" i="63"/>
  <c r="K20" i="63"/>
  <c r="S19" i="63"/>
  <c r="R19" i="63"/>
  <c r="Q19" i="63"/>
  <c r="P19" i="63"/>
  <c r="O19" i="63"/>
  <c r="N19" i="63"/>
  <c r="M19" i="63"/>
  <c r="L19" i="63"/>
  <c r="K19" i="63"/>
  <c r="S18" i="63"/>
  <c r="R18" i="63"/>
  <c r="Q18" i="63"/>
  <c r="P18" i="63"/>
  <c r="O18" i="63"/>
  <c r="N18" i="63"/>
  <c r="M18" i="63"/>
  <c r="L18" i="63"/>
  <c r="K18" i="63"/>
  <c r="S17" i="63"/>
  <c r="R17" i="63"/>
  <c r="Q17" i="63"/>
  <c r="P17" i="63"/>
  <c r="O17" i="63"/>
  <c r="N17" i="63"/>
  <c r="M17" i="63"/>
  <c r="L17" i="63"/>
  <c r="K17" i="63"/>
  <c r="S16" i="63"/>
  <c r="R16" i="63"/>
  <c r="Q16" i="63"/>
  <c r="P16" i="63"/>
  <c r="O16" i="63"/>
  <c r="N16" i="63"/>
  <c r="M16" i="63"/>
  <c r="L16" i="63"/>
  <c r="K16" i="63"/>
  <c r="S15" i="63"/>
  <c r="R15" i="63"/>
  <c r="Q15" i="63"/>
  <c r="P15" i="63"/>
  <c r="O15" i="63"/>
  <c r="N15" i="63"/>
  <c r="M15" i="63"/>
  <c r="L15" i="63"/>
  <c r="K15" i="63"/>
  <c r="S14" i="63"/>
  <c r="R14" i="63"/>
  <c r="Q14" i="63"/>
  <c r="P14" i="63"/>
  <c r="O14" i="63"/>
  <c r="N14" i="63"/>
  <c r="M14" i="63"/>
  <c r="L14" i="63"/>
  <c r="K14" i="63"/>
  <c r="S13" i="63"/>
  <c r="R13" i="63"/>
  <c r="Q13" i="63"/>
  <c r="P13" i="63"/>
  <c r="O13" i="63"/>
  <c r="N13" i="63"/>
  <c r="M13" i="63"/>
  <c r="L13" i="63"/>
  <c r="K13" i="63"/>
  <c r="S12" i="63"/>
  <c r="R12" i="63"/>
  <c r="Q12" i="63"/>
  <c r="P12" i="63"/>
  <c r="O12" i="63"/>
  <c r="N12" i="63"/>
  <c r="M12" i="63"/>
  <c r="L12" i="63"/>
  <c r="K12" i="63"/>
  <c r="S11" i="63"/>
  <c r="R11" i="63"/>
  <c r="Q11" i="63"/>
  <c r="P11" i="63"/>
  <c r="O11" i="63"/>
  <c r="N11" i="63"/>
  <c r="M11" i="63"/>
  <c r="L11" i="63"/>
  <c r="K11" i="63"/>
  <c r="S10" i="63"/>
  <c r="R10" i="63"/>
  <c r="Q10" i="63"/>
  <c r="P10" i="63"/>
  <c r="O10" i="63"/>
  <c r="N10" i="63"/>
  <c r="M10" i="63"/>
  <c r="L10" i="63"/>
  <c r="K10" i="63"/>
  <c r="S9" i="63"/>
  <c r="R9" i="63"/>
  <c r="Q9" i="63"/>
  <c r="P9" i="63"/>
  <c r="O9" i="63"/>
  <c r="N9" i="63"/>
  <c r="M9" i="63"/>
  <c r="L9" i="63"/>
  <c r="K9" i="63"/>
  <c r="S8" i="63"/>
  <c r="R8" i="63"/>
  <c r="Q8" i="63"/>
  <c r="P8" i="63"/>
  <c r="O8" i="63"/>
  <c r="N8" i="63"/>
  <c r="M8" i="63"/>
  <c r="L8" i="63"/>
  <c r="K8" i="63"/>
  <c r="S7" i="63"/>
  <c r="R7" i="63"/>
  <c r="Q7" i="63"/>
  <c r="P7" i="63"/>
  <c r="O7" i="63"/>
  <c r="N7" i="63"/>
  <c r="M7" i="63"/>
  <c r="L7" i="63"/>
  <c r="K7" i="63"/>
  <c r="S6" i="63"/>
  <c r="R6" i="63"/>
  <c r="Q6" i="63"/>
  <c r="P6" i="63"/>
  <c r="O6" i="63"/>
  <c r="N6" i="63"/>
  <c r="M6" i="63"/>
  <c r="L6" i="63"/>
  <c r="K6" i="63"/>
  <c r="S5" i="63"/>
  <c r="R5" i="63"/>
  <c r="Q5" i="63"/>
  <c r="P5" i="63"/>
  <c r="O5" i="63"/>
  <c r="N5" i="63"/>
  <c r="M5" i="63"/>
  <c r="L5" i="63"/>
  <c r="K5" i="63"/>
  <c r="A4" i="63"/>
  <c r="B4" i="63"/>
  <c r="C4" i="63"/>
  <c r="D4" i="63"/>
  <c r="E4" i="63"/>
  <c r="F4" i="63"/>
  <c r="G4" i="63"/>
  <c r="H4" i="63"/>
  <c r="I4" i="63"/>
  <c r="J4" i="63"/>
  <c r="J4" i="62"/>
  <c r="I4" i="62"/>
  <c r="H4" i="62"/>
  <c r="G4" i="62"/>
  <c r="F4" i="62"/>
  <c r="E4" i="62"/>
  <c r="D4" i="62"/>
  <c r="C4" i="62"/>
  <c r="B4" i="62"/>
  <c r="A4" i="62"/>
  <c r="F25" i="48"/>
  <c r="F26" i="48" s="1"/>
  <c r="X29" i="7"/>
  <c r="T88" i="57"/>
  <c r="S88" i="57"/>
  <c r="R88" i="57"/>
  <c r="T87" i="57"/>
  <c r="S87" i="57"/>
  <c r="R87" i="57"/>
  <c r="T86" i="57"/>
  <c r="S86" i="57"/>
  <c r="R86" i="57"/>
  <c r="T85" i="57"/>
  <c r="S85" i="57"/>
  <c r="R85" i="57"/>
  <c r="T84" i="57"/>
  <c r="S84" i="57"/>
  <c r="R84" i="57"/>
  <c r="T83" i="57"/>
  <c r="S83" i="57"/>
  <c r="R83" i="57"/>
  <c r="T82" i="57"/>
  <c r="S82" i="57"/>
  <c r="R82" i="57"/>
  <c r="T81" i="57"/>
  <c r="S81" i="57"/>
  <c r="R81" i="57"/>
  <c r="T80" i="57"/>
  <c r="S80" i="57"/>
  <c r="R80" i="57"/>
  <c r="T79" i="57"/>
  <c r="S79" i="57"/>
  <c r="R79" i="57"/>
  <c r="T78" i="57"/>
  <c r="S78" i="57"/>
  <c r="R78" i="57"/>
  <c r="T77" i="57"/>
  <c r="S77" i="57"/>
  <c r="R77" i="57"/>
  <c r="T76" i="57"/>
  <c r="S76" i="57"/>
  <c r="R76" i="57"/>
  <c r="T75" i="57"/>
  <c r="S75" i="57"/>
  <c r="R75" i="57"/>
  <c r="T74" i="57"/>
  <c r="S74" i="57"/>
  <c r="R74" i="57"/>
  <c r="T73" i="57"/>
  <c r="S73" i="57"/>
  <c r="R73" i="57"/>
  <c r="T72" i="57"/>
  <c r="S72" i="57"/>
  <c r="R72" i="57"/>
  <c r="T71" i="57"/>
  <c r="S71" i="57"/>
  <c r="R71" i="57"/>
  <c r="T70" i="57"/>
  <c r="S70" i="57"/>
  <c r="R70" i="57"/>
  <c r="T69" i="57"/>
  <c r="S69" i="57"/>
  <c r="R69" i="57"/>
  <c r="T68" i="57"/>
  <c r="S68" i="57"/>
  <c r="R68" i="57"/>
  <c r="T67" i="57"/>
  <c r="S67" i="57"/>
  <c r="R67" i="57"/>
  <c r="T66" i="57"/>
  <c r="S66" i="57"/>
  <c r="R66" i="57"/>
  <c r="T65" i="57"/>
  <c r="S65" i="57"/>
  <c r="R65" i="57"/>
  <c r="T64" i="57"/>
  <c r="S64" i="57"/>
  <c r="R64" i="57"/>
  <c r="T63" i="57"/>
  <c r="S63" i="57"/>
  <c r="R63" i="57"/>
  <c r="T62" i="57"/>
  <c r="S62" i="57"/>
  <c r="R62" i="57"/>
  <c r="T61" i="57"/>
  <c r="S61" i="57"/>
  <c r="R61" i="57"/>
  <c r="T60" i="57"/>
  <c r="S60" i="57"/>
  <c r="R60" i="57"/>
  <c r="T59" i="57"/>
  <c r="S59" i="57"/>
  <c r="R59" i="57"/>
  <c r="T58" i="57"/>
  <c r="S58" i="57"/>
  <c r="R58" i="57"/>
  <c r="T57" i="57"/>
  <c r="S57" i="57"/>
  <c r="R57" i="57"/>
  <c r="T56" i="57"/>
  <c r="S56" i="57"/>
  <c r="R56" i="57"/>
  <c r="T55" i="57"/>
  <c r="S55" i="57"/>
  <c r="R55" i="57"/>
  <c r="T54" i="57"/>
  <c r="S54" i="57"/>
  <c r="R54" i="57"/>
  <c r="T53" i="57"/>
  <c r="S53" i="57"/>
  <c r="R53" i="57"/>
  <c r="T52" i="57"/>
  <c r="S52" i="57"/>
  <c r="R52" i="57"/>
  <c r="T51" i="57"/>
  <c r="S51" i="57"/>
  <c r="R51" i="57"/>
  <c r="T50" i="57"/>
  <c r="S50" i="57"/>
  <c r="R50" i="57"/>
  <c r="T49" i="57"/>
  <c r="S49" i="57"/>
  <c r="R49" i="57"/>
  <c r="T48" i="57"/>
  <c r="S48" i="57"/>
  <c r="R48" i="57"/>
  <c r="T47" i="57"/>
  <c r="S47" i="57"/>
  <c r="R47" i="57"/>
  <c r="T46" i="57"/>
  <c r="S46" i="57"/>
  <c r="R46" i="57"/>
  <c r="T45" i="57"/>
  <c r="S45" i="57"/>
  <c r="R45" i="57"/>
  <c r="T44" i="57"/>
  <c r="S44" i="57"/>
  <c r="R44" i="57"/>
  <c r="T43" i="57"/>
  <c r="S43" i="57"/>
  <c r="R43" i="57"/>
  <c r="T42" i="57"/>
  <c r="S42" i="57"/>
  <c r="R42" i="57"/>
  <c r="T41" i="57"/>
  <c r="S41" i="57"/>
  <c r="R41" i="57"/>
  <c r="T40" i="57"/>
  <c r="S40" i="57"/>
  <c r="R40" i="57"/>
  <c r="T39" i="57"/>
  <c r="S39" i="57"/>
  <c r="R39" i="57"/>
  <c r="T38" i="57"/>
  <c r="S38" i="57"/>
  <c r="R38" i="57"/>
  <c r="T37" i="57"/>
  <c r="S37" i="57"/>
  <c r="R37" i="57"/>
  <c r="T36" i="57"/>
  <c r="S36" i="57"/>
  <c r="R36" i="57"/>
  <c r="T35" i="57"/>
  <c r="S35" i="57"/>
  <c r="R35" i="57"/>
  <c r="T34" i="57"/>
  <c r="S34" i="57"/>
  <c r="R34" i="57"/>
  <c r="T33" i="57"/>
  <c r="S33" i="57"/>
  <c r="R33" i="57"/>
  <c r="T32" i="57"/>
  <c r="S32" i="57"/>
  <c r="R32" i="57"/>
  <c r="T31" i="57"/>
  <c r="S31" i="57"/>
  <c r="R31" i="57"/>
  <c r="T30" i="57"/>
  <c r="S30" i="57"/>
  <c r="R30" i="57"/>
  <c r="T3076" i="57"/>
  <c r="S3076" i="57"/>
  <c r="R3076" i="57"/>
  <c r="T3075" i="57"/>
  <c r="S3075" i="57"/>
  <c r="R3075" i="57"/>
  <c r="T3074" i="57"/>
  <c r="S3074" i="57"/>
  <c r="R3074" i="57"/>
  <c r="T3073" i="57"/>
  <c r="S3073" i="57"/>
  <c r="R3073" i="57"/>
  <c r="T3072" i="57"/>
  <c r="S3072" i="57"/>
  <c r="R3072" i="57"/>
  <c r="T3071" i="57"/>
  <c r="S3071" i="57"/>
  <c r="R3071" i="57"/>
  <c r="T3070" i="57"/>
  <c r="S3070" i="57"/>
  <c r="R3070" i="57"/>
  <c r="T3069" i="57"/>
  <c r="S3069" i="57"/>
  <c r="R3069" i="57"/>
  <c r="T3068" i="57"/>
  <c r="S3068" i="57"/>
  <c r="R3068" i="57"/>
  <c r="T3067" i="57"/>
  <c r="S3067" i="57"/>
  <c r="R3067" i="57"/>
  <c r="T3066" i="57"/>
  <c r="S3066" i="57"/>
  <c r="R3066" i="57"/>
  <c r="T3065" i="57"/>
  <c r="S3065" i="57"/>
  <c r="R3065" i="57"/>
  <c r="T3064" i="57"/>
  <c r="S3064" i="57"/>
  <c r="R3064" i="57"/>
  <c r="T3063" i="57"/>
  <c r="S3063" i="57"/>
  <c r="R3063" i="57"/>
  <c r="T3062" i="57"/>
  <c r="S3062" i="57"/>
  <c r="R3062" i="57"/>
  <c r="T3061" i="57"/>
  <c r="S3061" i="57"/>
  <c r="R3061" i="57"/>
  <c r="T3060" i="57"/>
  <c r="S3060" i="57"/>
  <c r="R3060" i="57"/>
  <c r="T3059" i="57"/>
  <c r="S3059" i="57"/>
  <c r="R3059" i="57"/>
  <c r="T3058" i="57"/>
  <c r="S3058" i="57"/>
  <c r="R3058" i="57"/>
  <c r="T3057" i="57"/>
  <c r="S3057" i="57"/>
  <c r="R3057" i="57"/>
  <c r="T3056" i="57"/>
  <c r="S3056" i="57"/>
  <c r="R3056" i="57"/>
  <c r="T3055" i="57"/>
  <c r="S3055" i="57"/>
  <c r="R3055" i="57"/>
  <c r="T3054" i="57"/>
  <c r="S3054" i="57"/>
  <c r="R3054" i="57"/>
  <c r="T3053" i="57"/>
  <c r="S3053" i="57"/>
  <c r="R3053" i="57"/>
  <c r="T3052" i="57"/>
  <c r="S3052" i="57"/>
  <c r="R3052" i="57"/>
  <c r="T3051" i="57"/>
  <c r="S3051" i="57"/>
  <c r="R3051" i="57"/>
  <c r="T3050" i="57"/>
  <c r="S3050" i="57"/>
  <c r="R3050" i="57"/>
  <c r="T3049" i="57"/>
  <c r="S3049" i="57"/>
  <c r="R3049" i="57"/>
  <c r="T3048" i="57"/>
  <c r="S3048" i="57"/>
  <c r="R3048" i="57"/>
  <c r="T3047" i="57"/>
  <c r="S3047" i="57"/>
  <c r="R3047" i="57"/>
  <c r="T3046" i="57"/>
  <c r="S3046" i="57"/>
  <c r="R3046" i="57"/>
  <c r="T3045" i="57"/>
  <c r="S3045" i="57"/>
  <c r="R3045" i="57"/>
  <c r="T3044" i="57"/>
  <c r="S3044" i="57"/>
  <c r="R3044" i="57"/>
  <c r="T3043" i="57"/>
  <c r="S3043" i="57"/>
  <c r="R3043" i="57"/>
  <c r="T3042" i="57"/>
  <c r="S3042" i="57"/>
  <c r="R3042" i="57"/>
  <c r="T3041" i="57"/>
  <c r="S3041" i="57"/>
  <c r="R3041" i="57"/>
  <c r="T3040" i="57"/>
  <c r="S3040" i="57"/>
  <c r="R3040" i="57"/>
  <c r="T3039" i="57"/>
  <c r="S3039" i="57"/>
  <c r="R3039" i="57"/>
  <c r="T3038" i="57"/>
  <c r="S3038" i="57"/>
  <c r="R3038" i="57"/>
  <c r="T3037" i="57"/>
  <c r="S3037" i="57"/>
  <c r="R3037" i="57"/>
  <c r="T3036" i="57"/>
  <c r="S3036" i="57"/>
  <c r="R3036" i="57"/>
  <c r="T3035" i="57"/>
  <c r="S3035" i="57"/>
  <c r="R3035" i="57"/>
  <c r="T3034" i="57"/>
  <c r="S3034" i="57"/>
  <c r="R3034" i="57"/>
  <c r="T3033" i="57"/>
  <c r="S3033" i="57"/>
  <c r="R3033" i="57"/>
  <c r="T3032" i="57"/>
  <c r="S3032" i="57"/>
  <c r="R3032" i="57"/>
  <c r="T3031" i="57"/>
  <c r="S3031" i="57"/>
  <c r="R3031" i="57"/>
  <c r="T3030" i="57"/>
  <c r="S3030" i="57"/>
  <c r="R3030" i="57"/>
  <c r="T3029" i="57"/>
  <c r="S3029" i="57"/>
  <c r="R3029" i="57"/>
  <c r="T3028" i="57"/>
  <c r="S3028" i="57"/>
  <c r="R3028" i="57"/>
  <c r="T3027" i="57"/>
  <c r="S3027" i="57"/>
  <c r="R3027" i="57"/>
  <c r="T3026" i="57"/>
  <c r="S3026" i="57"/>
  <c r="R3026" i="57"/>
  <c r="T3025" i="57"/>
  <c r="S3025" i="57"/>
  <c r="R3025" i="57"/>
  <c r="T3024" i="57"/>
  <c r="S3024" i="57"/>
  <c r="R3024" i="57"/>
  <c r="T3023" i="57"/>
  <c r="S3023" i="57"/>
  <c r="R3023" i="57"/>
  <c r="T3022" i="57"/>
  <c r="S3022" i="57"/>
  <c r="R3022" i="57"/>
  <c r="T3021" i="57"/>
  <c r="S3021" i="57"/>
  <c r="R3021" i="57"/>
  <c r="T3020" i="57"/>
  <c r="S3020" i="57"/>
  <c r="R3020" i="57"/>
  <c r="T3019" i="57"/>
  <c r="S3019" i="57"/>
  <c r="R3019" i="57"/>
  <c r="T3018" i="57"/>
  <c r="S3018" i="57"/>
  <c r="R3018" i="57"/>
  <c r="T3017" i="57"/>
  <c r="S3017" i="57"/>
  <c r="R3017" i="57"/>
  <c r="T3016" i="57"/>
  <c r="S3016" i="57"/>
  <c r="R3016" i="57"/>
  <c r="T3015" i="57"/>
  <c r="S3015" i="57"/>
  <c r="R3015" i="57"/>
  <c r="T3014" i="57"/>
  <c r="S3014" i="57"/>
  <c r="R3014" i="57"/>
  <c r="T3013" i="57"/>
  <c r="S3013" i="57"/>
  <c r="R3013" i="57"/>
  <c r="T3012" i="57"/>
  <c r="S3012" i="57"/>
  <c r="R3012" i="57"/>
  <c r="T3011" i="57"/>
  <c r="S3011" i="57"/>
  <c r="R3011" i="57"/>
  <c r="T3010" i="57"/>
  <c r="S3010" i="57"/>
  <c r="R3010" i="57"/>
  <c r="T3009" i="57"/>
  <c r="S3009" i="57"/>
  <c r="R3009" i="57"/>
  <c r="T3008" i="57"/>
  <c r="S3008" i="57"/>
  <c r="R3008" i="57"/>
  <c r="T3007" i="57"/>
  <c r="S3007" i="57"/>
  <c r="R3007" i="57"/>
  <c r="T3006" i="57"/>
  <c r="S3006" i="57"/>
  <c r="R3006" i="57"/>
  <c r="T3005" i="57"/>
  <c r="S3005" i="57"/>
  <c r="R3005" i="57"/>
  <c r="T3004" i="57"/>
  <c r="S3004" i="57"/>
  <c r="R3004" i="57"/>
  <c r="T3003" i="57"/>
  <c r="S3003" i="57"/>
  <c r="R3003" i="57"/>
  <c r="T3002" i="57"/>
  <c r="S3002" i="57"/>
  <c r="R3002" i="57"/>
  <c r="T3001" i="57"/>
  <c r="S3001" i="57"/>
  <c r="R3001" i="57"/>
  <c r="T3000" i="57"/>
  <c r="S3000" i="57"/>
  <c r="R3000" i="57"/>
  <c r="T2999" i="57"/>
  <c r="S2999" i="57"/>
  <c r="R2999" i="57"/>
  <c r="T2998" i="57"/>
  <c r="S2998" i="57"/>
  <c r="R2998" i="57"/>
  <c r="T2997" i="57"/>
  <c r="S2997" i="57"/>
  <c r="R2997" i="57"/>
  <c r="T2996" i="57"/>
  <c r="S2996" i="57"/>
  <c r="R2996" i="57"/>
  <c r="T2995" i="57"/>
  <c r="S2995" i="57"/>
  <c r="R2995" i="57"/>
  <c r="T2994" i="57"/>
  <c r="S2994" i="57"/>
  <c r="R2994" i="57"/>
  <c r="T2993" i="57"/>
  <c r="S2993" i="57"/>
  <c r="R2993" i="57"/>
  <c r="T2992" i="57"/>
  <c r="S2992" i="57"/>
  <c r="R2992" i="57"/>
  <c r="T2991" i="57"/>
  <c r="S2991" i="57"/>
  <c r="R2991" i="57"/>
  <c r="T2990" i="57"/>
  <c r="S2990" i="57"/>
  <c r="R2990" i="57"/>
  <c r="T2989" i="57"/>
  <c r="S2989" i="57"/>
  <c r="R2989" i="57"/>
  <c r="T2988" i="57"/>
  <c r="S2988" i="57"/>
  <c r="R2988" i="57"/>
  <c r="T2987" i="57"/>
  <c r="S2987" i="57"/>
  <c r="R2987" i="57"/>
  <c r="T2986" i="57"/>
  <c r="S2986" i="57"/>
  <c r="R2986" i="57"/>
  <c r="T2985" i="57"/>
  <c r="S2985" i="57"/>
  <c r="R2985" i="57"/>
  <c r="T2984" i="57"/>
  <c r="S2984" i="57"/>
  <c r="R2984" i="57"/>
  <c r="T2983" i="57"/>
  <c r="S2983" i="57"/>
  <c r="R2983" i="57"/>
  <c r="T2982" i="57"/>
  <c r="S2982" i="57"/>
  <c r="R2982" i="57"/>
  <c r="T2981" i="57"/>
  <c r="S2981" i="57"/>
  <c r="R2981" i="57"/>
  <c r="T2980" i="57"/>
  <c r="S2980" i="57"/>
  <c r="R2980" i="57"/>
  <c r="T2979" i="57"/>
  <c r="S2979" i="57"/>
  <c r="R2979" i="57"/>
  <c r="T2978" i="57"/>
  <c r="S2978" i="57"/>
  <c r="R2978" i="57"/>
  <c r="T2977" i="57"/>
  <c r="S2977" i="57"/>
  <c r="R2977" i="57"/>
  <c r="T2976" i="57"/>
  <c r="S2976" i="57"/>
  <c r="R2976" i="57"/>
  <c r="T2975" i="57"/>
  <c r="S2975" i="57"/>
  <c r="R2975" i="57"/>
  <c r="T2974" i="57"/>
  <c r="S2974" i="57"/>
  <c r="R2974" i="57"/>
  <c r="T2973" i="57"/>
  <c r="S2973" i="57"/>
  <c r="R2973" i="57"/>
  <c r="T2972" i="57"/>
  <c r="S2972" i="57"/>
  <c r="R2972" i="57"/>
  <c r="T2971" i="57"/>
  <c r="S2971" i="57"/>
  <c r="R2971" i="57"/>
  <c r="T2970" i="57"/>
  <c r="S2970" i="57"/>
  <c r="R2970" i="57"/>
  <c r="T2969" i="57"/>
  <c r="S2969" i="57"/>
  <c r="R2969" i="57"/>
  <c r="T2968" i="57"/>
  <c r="S2968" i="57"/>
  <c r="R2968" i="57"/>
  <c r="T2967" i="57"/>
  <c r="S2967" i="57"/>
  <c r="R2967" i="57"/>
  <c r="T2966" i="57"/>
  <c r="S2966" i="57"/>
  <c r="R2966" i="57"/>
  <c r="T2965" i="57"/>
  <c r="S2965" i="57"/>
  <c r="R2965" i="57"/>
  <c r="T2964" i="57"/>
  <c r="S2964" i="57"/>
  <c r="R2964" i="57"/>
  <c r="T2963" i="57"/>
  <c r="S2963" i="57"/>
  <c r="R2963" i="57"/>
  <c r="T2962" i="57"/>
  <c r="S2962" i="57"/>
  <c r="R2962" i="57"/>
  <c r="T2961" i="57"/>
  <c r="S2961" i="57"/>
  <c r="R2961" i="57"/>
  <c r="T2960" i="57"/>
  <c r="S2960" i="57"/>
  <c r="R2960" i="57"/>
  <c r="T2959" i="57"/>
  <c r="S2959" i="57"/>
  <c r="R2959" i="57"/>
  <c r="T2958" i="57"/>
  <c r="S2958" i="57"/>
  <c r="R2958" i="57"/>
  <c r="T2957" i="57"/>
  <c r="S2957" i="57"/>
  <c r="R2957" i="57"/>
  <c r="T2956" i="57"/>
  <c r="S2956" i="57"/>
  <c r="R2956" i="57"/>
  <c r="T2955" i="57"/>
  <c r="S2955" i="57"/>
  <c r="R2955" i="57"/>
  <c r="T2954" i="57"/>
  <c r="S2954" i="57"/>
  <c r="R2954" i="57"/>
  <c r="T2953" i="57"/>
  <c r="S2953" i="57"/>
  <c r="R2953" i="57"/>
  <c r="T2952" i="57"/>
  <c r="S2952" i="57"/>
  <c r="R2952" i="57"/>
  <c r="T2951" i="57"/>
  <c r="S2951" i="57"/>
  <c r="R2951" i="57"/>
  <c r="T2950" i="57"/>
  <c r="S2950" i="57"/>
  <c r="R2950" i="57"/>
  <c r="T2949" i="57"/>
  <c r="S2949" i="57"/>
  <c r="R2949" i="57"/>
  <c r="T2948" i="57"/>
  <c r="S2948" i="57"/>
  <c r="R2948" i="57"/>
  <c r="T2947" i="57"/>
  <c r="S2947" i="57"/>
  <c r="R2947" i="57"/>
  <c r="T2946" i="57"/>
  <c r="S2946" i="57"/>
  <c r="R2946" i="57"/>
  <c r="T2945" i="57"/>
  <c r="S2945" i="57"/>
  <c r="R2945" i="57"/>
  <c r="T2944" i="57"/>
  <c r="S2944" i="57"/>
  <c r="R2944" i="57"/>
  <c r="T2943" i="57"/>
  <c r="S2943" i="57"/>
  <c r="R2943" i="57"/>
  <c r="T2942" i="57"/>
  <c r="S2942" i="57"/>
  <c r="R2942" i="57"/>
  <c r="T2941" i="57"/>
  <c r="S2941" i="57"/>
  <c r="R2941" i="57"/>
  <c r="T2940" i="57"/>
  <c r="S2940" i="57"/>
  <c r="R2940" i="57"/>
  <c r="T2939" i="57"/>
  <c r="S2939" i="57"/>
  <c r="R2939" i="57"/>
  <c r="T2938" i="57"/>
  <c r="S2938" i="57"/>
  <c r="R2938" i="57"/>
  <c r="T2937" i="57"/>
  <c r="S2937" i="57"/>
  <c r="R2937" i="57"/>
  <c r="T2936" i="57"/>
  <c r="S2936" i="57"/>
  <c r="R2936" i="57"/>
  <c r="T2935" i="57"/>
  <c r="S2935" i="57"/>
  <c r="R2935" i="57"/>
  <c r="T2934" i="57"/>
  <c r="S2934" i="57"/>
  <c r="R2934" i="57"/>
  <c r="T2933" i="57"/>
  <c r="S2933" i="57"/>
  <c r="R2933" i="57"/>
  <c r="T2932" i="57"/>
  <c r="S2932" i="57"/>
  <c r="R2932" i="57"/>
  <c r="T2931" i="57"/>
  <c r="S2931" i="57"/>
  <c r="R2931" i="57"/>
  <c r="T2930" i="57"/>
  <c r="S2930" i="57"/>
  <c r="R2930" i="57"/>
  <c r="T2929" i="57"/>
  <c r="S2929" i="57"/>
  <c r="R2929" i="57"/>
  <c r="T2928" i="57"/>
  <c r="S2928" i="57"/>
  <c r="R2928" i="57"/>
  <c r="T2927" i="57"/>
  <c r="S2927" i="57"/>
  <c r="R2927" i="57"/>
  <c r="T2926" i="57"/>
  <c r="S2926" i="57"/>
  <c r="R2926" i="57"/>
  <c r="T2925" i="57"/>
  <c r="S2925" i="57"/>
  <c r="R2925" i="57"/>
  <c r="T2924" i="57"/>
  <c r="S2924" i="57"/>
  <c r="R2924" i="57"/>
  <c r="T2923" i="57"/>
  <c r="S2923" i="57"/>
  <c r="R2923" i="57"/>
  <c r="T2922" i="57"/>
  <c r="S2922" i="57"/>
  <c r="R2922" i="57"/>
  <c r="T2921" i="57"/>
  <c r="S2921" i="57"/>
  <c r="R2921" i="57"/>
  <c r="T2920" i="57"/>
  <c r="S2920" i="57"/>
  <c r="R2920" i="57"/>
  <c r="T2919" i="57"/>
  <c r="S2919" i="57"/>
  <c r="R2919" i="57"/>
  <c r="T2918" i="57"/>
  <c r="S2918" i="57"/>
  <c r="R2918" i="57"/>
  <c r="T2917" i="57"/>
  <c r="S2917" i="57"/>
  <c r="R2917" i="57"/>
  <c r="T2916" i="57"/>
  <c r="S2916" i="57"/>
  <c r="R2916" i="57"/>
  <c r="T2915" i="57"/>
  <c r="S2915" i="57"/>
  <c r="R2915" i="57"/>
  <c r="T2914" i="57"/>
  <c r="S2914" i="57"/>
  <c r="R2914" i="57"/>
  <c r="T2913" i="57"/>
  <c r="S2913" i="57"/>
  <c r="R2913" i="57"/>
  <c r="T2912" i="57"/>
  <c r="S2912" i="57"/>
  <c r="R2912" i="57"/>
  <c r="T2911" i="57"/>
  <c r="S2911" i="57"/>
  <c r="R2911" i="57"/>
  <c r="T2910" i="57"/>
  <c r="S2910" i="57"/>
  <c r="R2910" i="57"/>
  <c r="T2909" i="57"/>
  <c r="S2909" i="57"/>
  <c r="R2909" i="57"/>
  <c r="T2908" i="57"/>
  <c r="S2908" i="57"/>
  <c r="R2908" i="57"/>
  <c r="T2907" i="57"/>
  <c r="S2907" i="57"/>
  <c r="R2907" i="57"/>
  <c r="T2906" i="57"/>
  <c r="S2906" i="57"/>
  <c r="R2906" i="57"/>
  <c r="T2905" i="57"/>
  <c r="S2905" i="57"/>
  <c r="R2905" i="57"/>
  <c r="T2904" i="57"/>
  <c r="S2904" i="57"/>
  <c r="R2904" i="57"/>
  <c r="T2903" i="57"/>
  <c r="S2903" i="57"/>
  <c r="R2903" i="57"/>
  <c r="T2902" i="57"/>
  <c r="S2902" i="57"/>
  <c r="R2902" i="57"/>
  <c r="T2901" i="57"/>
  <c r="S2901" i="57"/>
  <c r="R2901" i="57"/>
  <c r="T2900" i="57"/>
  <c r="S2900" i="57"/>
  <c r="R2900" i="57"/>
  <c r="T2899" i="57"/>
  <c r="S2899" i="57"/>
  <c r="R2899" i="57"/>
  <c r="T2898" i="57"/>
  <c r="S2898" i="57"/>
  <c r="R2898" i="57"/>
  <c r="T2897" i="57"/>
  <c r="S2897" i="57"/>
  <c r="R2897" i="57"/>
  <c r="T2896" i="57"/>
  <c r="S2896" i="57"/>
  <c r="R2896" i="57"/>
  <c r="T2895" i="57"/>
  <c r="S2895" i="57"/>
  <c r="R2895" i="57"/>
  <c r="T2894" i="57"/>
  <c r="S2894" i="57"/>
  <c r="R2894" i="57"/>
  <c r="T2893" i="57"/>
  <c r="S2893" i="57"/>
  <c r="R2893" i="57"/>
  <c r="T2892" i="57"/>
  <c r="S2892" i="57"/>
  <c r="R2892" i="57"/>
  <c r="T2891" i="57"/>
  <c r="S2891" i="57"/>
  <c r="R2891" i="57"/>
  <c r="T2890" i="57"/>
  <c r="S2890" i="57"/>
  <c r="R2890" i="57"/>
  <c r="T2889" i="57"/>
  <c r="S2889" i="57"/>
  <c r="R2889" i="57"/>
  <c r="T2888" i="57"/>
  <c r="S2888" i="57"/>
  <c r="R2888" i="57"/>
  <c r="T2887" i="57"/>
  <c r="S2887" i="57"/>
  <c r="R2887" i="57"/>
  <c r="T2886" i="57"/>
  <c r="S2886" i="57"/>
  <c r="R2886" i="57"/>
  <c r="T2885" i="57"/>
  <c r="S2885" i="57"/>
  <c r="R2885" i="57"/>
  <c r="T2884" i="57"/>
  <c r="S2884" i="57"/>
  <c r="R2884" i="57"/>
  <c r="T2883" i="57"/>
  <c r="S2883" i="57"/>
  <c r="R2883" i="57"/>
  <c r="T2882" i="57"/>
  <c r="S2882" i="57"/>
  <c r="R2882" i="57"/>
  <c r="T2881" i="57"/>
  <c r="S2881" i="57"/>
  <c r="R2881" i="57"/>
  <c r="T2880" i="57"/>
  <c r="S2880" i="57"/>
  <c r="R2880" i="57"/>
  <c r="T2879" i="57"/>
  <c r="S2879" i="57"/>
  <c r="R2879" i="57"/>
  <c r="T2878" i="57"/>
  <c r="S2878" i="57"/>
  <c r="R2878" i="57"/>
  <c r="T2877" i="57"/>
  <c r="S2877" i="57"/>
  <c r="R2877" i="57"/>
  <c r="T2876" i="57"/>
  <c r="S2876" i="57"/>
  <c r="R2876" i="57"/>
  <c r="T2875" i="57"/>
  <c r="S2875" i="57"/>
  <c r="R2875" i="57"/>
  <c r="T2874" i="57"/>
  <c r="S2874" i="57"/>
  <c r="R2874" i="57"/>
  <c r="T2873" i="57"/>
  <c r="S2873" i="57"/>
  <c r="R2873" i="57"/>
  <c r="T2872" i="57"/>
  <c r="S2872" i="57"/>
  <c r="R2872" i="57"/>
  <c r="T2871" i="57"/>
  <c r="S2871" i="57"/>
  <c r="R2871" i="57"/>
  <c r="T2870" i="57"/>
  <c r="S2870" i="57"/>
  <c r="R2870" i="57"/>
  <c r="T2869" i="57"/>
  <c r="S2869" i="57"/>
  <c r="R2869" i="57"/>
  <c r="T2868" i="57"/>
  <c r="S2868" i="57"/>
  <c r="R2868" i="57"/>
  <c r="T2867" i="57"/>
  <c r="S2867" i="57"/>
  <c r="R2867" i="57"/>
  <c r="T2866" i="57"/>
  <c r="S2866" i="57"/>
  <c r="R2866" i="57"/>
  <c r="T2865" i="57"/>
  <c r="S2865" i="57"/>
  <c r="R2865" i="57"/>
  <c r="T2864" i="57"/>
  <c r="S2864" i="57"/>
  <c r="R2864" i="57"/>
  <c r="T2863" i="57"/>
  <c r="S2863" i="57"/>
  <c r="R2863" i="57"/>
  <c r="T2862" i="57"/>
  <c r="S2862" i="57"/>
  <c r="R2862" i="57"/>
  <c r="T2861" i="57"/>
  <c r="S2861" i="57"/>
  <c r="R2861" i="57"/>
  <c r="T2860" i="57"/>
  <c r="S2860" i="57"/>
  <c r="R2860" i="57"/>
  <c r="T2859" i="57"/>
  <c r="S2859" i="57"/>
  <c r="R2859" i="57"/>
  <c r="T2858" i="57"/>
  <c r="S2858" i="57"/>
  <c r="R2858" i="57"/>
  <c r="T2857" i="57"/>
  <c r="S2857" i="57"/>
  <c r="R2857" i="57"/>
  <c r="T2856" i="57"/>
  <c r="S2856" i="57"/>
  <c r="R2856" i="57"/>
  <c r="T2855" i="57"/>
  <c r="S2855" i="57"/>
  <c r="R2855" i="57"/>
  <c r="T2854" i="57"/>
  <c r="S2854" i="57"/>
  <c r="R2854" i="57"/>
  <c r="T2853" i="57"/>
  <c r="S2853" i="57"/>
  <c r="R2853" i="57"/>
  <c r="T2852" i="57"/>
  <c r="S2852" i="57"/>
  <c r="R2852" i="57"/>
  <c r="T2851" i="57"/>
  <c r="S2851" i="57"/>
  <c r="R2851" i="57"/>
  <c r="T2850" i="57"/>
  <c r="S2850" i="57"/>
  <c r="R2850" i="57"/>
  <c r="T2849" i="57"/>
  <c r="S2849" i="57"/>
  <c r="R2849" i="57"/>
  <c r="T2848" i="57"/>
  <c r="S2848" i="57"/>
  <c r="R2848" i="57"/>
  <c r="T2847" i="57"/>
  <c r="S2847" i="57"/>
  <c r="R2847" i="57"/>
  <c r="T2846" i="57"/>
  <c r="S2846" i="57"/>
  <c r="R2846" i="57"/>
  <c r="T2845" i="57"/>
  <c r="S2845" i="57"/>
  <c r="R2845" i="57"/>
  <c r="T2844" i="57"/>
  <c r="S2844" i="57"/>
  <c r="R2844" i="57"/>
  <c r="T2843" i="57"/>
  <c r="S2843" i="57"/>
  <c r="R2843" i="57"/>
  <c r="T2842" i="57"/>
  <c r="S2842" i="57"/>
  <c r="R2842" i="57"/>
  <c r="T2841" i="57"/>
  <c r="S2841" i="57"/>
  <c r="R2841" i="57"/>
  <c r="T2840" i="57"/>
  <c r="S2840" i="57"/>
  <c r="R2840" i="57"/>
  <c r="T2839" i="57"/>
  <c r="S2839" i="57"/>
  <c r="R2839" i="57"/>
  <c r="T2838" i="57"/>
  <c r="S2838" i="57"/>
  <c r="R2838" i="57"/>
  <c r="T2837" i="57"/>
  <c r="S2837" i="57"/>
  <c r="R2837" i="57"/>
  <c r="T2836" i="57"/>
  <c r="S2836" i="57"/>
  <c r="R2836" i="57"/>
  <c r="T2835" i="57"/>
  <c r="S2835" i="57"/>
  <c r="R2835" i="57"/>
  <c r="T2834" i="57"/>
  <c r="S2834" i="57"/>
  <c r="R2834" i="57"/>
  <c r="T2833" i="57"/>
  <c r="S2833" i="57"/>
  <c r="R2833" i="57"/>
  <c r="T2832" i="57"/>
  <c r="S2832" i="57"/>
  <c r="R2832" i="57"/>
  <c r="T2831" i="57"/>
  <c r="S2831" i="57"/>
  <c r="R2831" i="57"/>
  <c r="T2830" i="57"/>
  <c r="S2830" i="57"/>
  <c r="R2830" i="57"/>
  <c r="T2829" i="57"/>
  <c r="S2829" i="57"/>
  <c r="R2829" i="57"/>
  <c r="T2828" i="57"/>
  <c r="S2828" i="57"/>
  <c r="R2828" i="57"/>
  <c r="T2827" i="57"/>
  <c r="S2827" i="57"/>
  <c r="R2827" i="57"/>
  <c r="T2826" i="57"/>
  <c r="S2826" i="57"/>
  <c r="R2826" i="57"/>
  <c r="T2825" i="57"/>
  <c r="S2825" i="57"/>
  <c r="R2825" i="57"/>
  <c r="T2824" i="57"/>
  <c r="S2824" i="57"/>
  <c r="R2824" i="57"/>
  <c r="T2823" i="57"/>
  <c r="S2823" i="57"/>
  <c r="R2823" i="57"/>
  <c r="T2822" i="57"/>
  <c r="S2822" i="57"/>
  <c r="R2822" i="57"/>
  <c r="T2821" i="57"/>
  <c r="S2821" i="57"/>
  <c r="R2821" i="57"/>
  <c r="T2820" i="57"/>
  <c r="S2820" i="57"/>
  <c r="R2820" i="57"/>
  <c r="T2819" i="57"/>
  <c r="S2819" i="57"/>
  <c r="R2819" i="57"/>
  <c r="T2818" i="57"/>
  <c r="S2818" i="57"/>
  <c r="R2818" i="57"/>
  <c r="T2817" i="57"/>
  <c r="S2817" i="57"/>
  <c r="R2817" i="57"/>
  <c r="T2816" i="57"/>
  <c r="S2816" i="57"/>
  <c r="R2816" i="57"/>
  <c r="T2815" i="57"/>
  <c r="S2815" i="57"/>
  <c r="R2815" i="57"/>
  <c r="T2814" i="57"/>
  <c r="S2814" i="57"/>
  <c r="R2814" i="57"/>
  <c r="T2813" i="57"/>
  <c r="S2813" i="57"/>
  <c r="R2813" i="57"/>
  <c r="T2812" i="57"/>
  <c r="S2812" i="57"/>
  <c r="R2812" i="57"/>
  <c r="T2811" i="57"/>
  <c r="S2811" i="57"/>
  <c r="R2811" i="57"/>
  <c r="T2810" i="57"/>
  <c r="S2810" i="57"/>
  <c r="R2810" i="57"/>
  <c r="T2809" i="57"/>
  <c r="S2809" i="57"/>
  <c r="R2809" i="57"/>
  <c r="T2808" i="57"/>
  <c r="S2808" i="57"/>
  <c r="R2808" i="57"/>
  <c r="T2807" i="57"/>
  <c r="S2807" i="57"/>
  <c r="R2807" i="57"/>
  <c r="T2806" i="57"/>
  <c r="S2806" i="57"/>
  <c r="R2806" i="57"/>
  <c r="T2805" i="57"/>
  <c r="S2805" i="57"/>
  <c r="R2805" i="57"/>
  <c r="T2804" i="57"/>
  <c r="S2804" i="57"/>
  <c r="R2804" i="57"/>
  <c r="T2803" i="57"/>
  <c r="S2803" i="57"/>
  <c r="R2803" i="57"/>
  <c r="T2802" i="57"/>
  <c r="S2802" i="57"/>
  <c r="R2802" i="57"/>
  <c r="T2801" i="57"/>
  <c r="S2801" i="57"/>
  <c r="R2801" i="57"/>
  <c r="T2800" i="57"/>
  <c r="S2800" i="57"/>
  <c r="R2800" i="57"/>
  <c r="T2799" i="57"/>
  <c r="S2799" i="57"/>
  <c r="R2799" i="57"/>
  <c r="T2798" i="57"/>
  <c r="S2798" i="57"/>
  <c r="R2798" i="57"/>
  <c r="T2797" i="57"/>
  <c r="S2797" i="57"/>
  <c r="R2797" i="57"/>
  <c r="T2796" i="57"/>
  <c r="S2796" i="57"/>
  <c r="R2796" i="57"/>
  <c r="T2795" i="57"/>
  <c r="S2795" i="57"/>
  <c r="R2795" i="57"/>
  <c r="T2794" i="57"/>
  <c r="S2794" i="57"/>
  <c r="R2794" i="57"/>
  <c r="T2793" i="57"/>
  <c r="S2793" i="57"/>
  <c r="R2793" i="57"/>
  <c r="T2792" i="57"/>
  <c r="S2792" i="57"/>
  <c r="R2792" i="57"/>
  <c r="T2791" i="57"/>
  <c r="S2791" i="57"/>
  <c r="R2791" i="57"/>
  <c r="T2790" i="57"/>
  <c r="S2790" i="57"/>
  <c r="R2790" i="57"/>
  <c r="T2789" i="57"/>
  <c r="S2789" i="57"/>
  <c r="R2789" i="57"/>
  <c r="T2788" i="57"/>
  <c r="S2788" i="57"/>
  <c r="R2788" i="57"/>
  <c r="T2787" i="57"/>
  <c r="S2787" i="57"/>
  <c r="R2787" i="57"/>
  <c r="T2786" i="57"/>
  <c r="S2786" i="57"/>
  <c r="R2786" i="57"/>
  <c r="T2785" i="57"/>
  <c r="S2785" i="57"/>
  <c r="R2785" i="57"/>
  <c r="T2784" i="57"/>
  <c r="S2784" i="57"/>
  <c r="R2784" i="57"/>
  <c r="T2783" i="57"/>
  <c r="S2783" i="57"/>
  <c r="R2783" i="57"/>
  <c r="T2782" i="57"/>
  <c r="S2782" i="57"/>
  <c r="R2782" i="57"/>
  <c r="T2781" i="57"/>
  <c r="S2781" i="57"/>
  <c r="R2781" i="57"/>
  <c r="T2780" i="57"/>
  <c r="S2780" i="57"/>
  <c r="R2780" i="57"/>
  <c r="T2779" i="57"/>
  <c r="S2779" i="57"/>
  <c r="R2779" i="57"/>
  <c r="T2778" i="57"/>
  <c r="S2778" i="57"/>
  <c r="R2778" i="57"/>
  <c r="T2777" i="57"/>
  <c r="S2777" i="57"/>
  <c r="R2777" i="57"/>
  <c r="T2776" i="57"/>
  <c r="S2776" i="57"/>
  <c r="R2776" i="57"/>
  <c r="T2775" i="57"/>
  <c r="S2775" i="57"/>
  <c r="R2775" i="57"/>
  <c r="T2774" i="57"/>
  <c r="S2774" i="57"/>
  <c r="R2774" i="57"/>
  <c r="T2773" i="57"/>
  <c r="S2773" i="57"/>
  <c r="R2773" i="57"/>
  <c r="T2772" i="57"/>
  <c r="S2772" i="57"/>
  <c r="R2772" i="57"/>
  <c r="T2771" i="57"/>
  <c r="S2771" i="57"/>
  <c r="R2771" i="57"/>
  <c r="T2770" i="57"/>
  <c r="S2770" i="57"/>
  <c r="R2770" i="57"/>
  <c r="T2769" i="57"/>
  <c r="S2769" i="57"/>
  <c r="R2769" i="57"/>
  <c r="T2768" i="57"/>
  <c r="S2768" i="57"/>
  <c r="R2768" i="57"/>
  <c r="T2767" i="57"/>
  <c r="S2767" i="57"/>
  <c r="R2767" i="57"/>
  <c r="T2766" i="57"/>
  <c r="S2766" i="57"/>
  <c r="R2766" i="57"/>
  <c r="T2765" i="57"/>
  <c r="S2765" i="57"/>
  <c r="R2765" i="57"/>
  <c r="T2764" i="57"/>
  <c r="S2764" i="57"/>
  <c r="R2764" i="57"/>
  <c r="T2763" i="57"/>
  <c r="S2763" i="57"/>
  <c r="R2763" i="57"/>
  <c r="T2762" i="57"/>
  <c r="S2762" i="57"/>
  <c r="R2762" i="57"/>
  <c r="T2761" i="57"/>
  <c r="S2761" i="57"/>
  <c r="R2761" i="57"/>
  <c r="T2760" i="57"/>
  <c r="S2760" i="57"/>
  <c r="R2760" i="57"/>
  <c r="T2759" i="57"/>
  <c r="S2759" i="57"/>
  <c r="R2759" i="57"/>
  <c r="T2758" i="57"/>
  <c r="S2758" i="57"/>
  <c r="R2758" i="57"/>
  <c r="T2757" i="57"/>
  <c r="S2757" i="57"/>
  <c r="R2757" i="57"/>
  <c r="T2756" i="57"/>
  <c r="S2756" i="57"/>
  <c r="R2756" i="57"/>
  <c r="T2755" i="57"/>
  <c r="S2755" i="57"/>
  <c r="R2755" i="57"/>
  <c r="T2754" i="57"/>
  <c r="S2754" i="57"/>
  <c r="R2754" i="57"/>
  <c r="T2753" i="57"/>
  <c r="S2753" i="57"/>
  <c r="R2753" i="57"/>
  <c r="T2752" i="57"/>
  <c r="S2752" i="57"/>
  <c r="R2752" i="57"/>
  <c r="T2751" i="57"/>
  <c r="S2751" i="57"/>
  <c r="R2751" i="57"/>
  <c r="T2750" i="57"/>
  <c r="S2750" i="57"/>
  <c r="R2750" i="57"/>
  <c r="T2749" i="57"/>
  <c r="S2749" i="57"/>
  <c r="R2749" i="57"/>
  <c r="T2748" i="57"/>
  <c r="S2748" i="57"/>
  <c r="R2748" i="57"/>
  <c r="T2747" i="57"/>
  <c r="S2747" i="57"/>
  <c r="R2747" i="57"/>
  <c r="T2746" i="57"/>
  <c r="S2746" i="57"/>
  <c r="R2746" i="57"/>
  <c r="T2745" i="57"/>
  <c r="S2745" i="57"/>
  <c r="R2745" i="57"/>
  <c r="T2744" i="57"/>
  <c r="S2744" i="57"/>
  <c r="R2744" i="57"/>
  <c r="T2743" i="57"/>
  <c r="S2743" i="57"/>
  <c r="R2743" i="57"/>
  <c r="T2742" i="57"/>
  <c r="S2742" i="57"/>
  <c r="R2742" i="57"/>
  <c r="T2741" i="57"/>
  <c r="S2741" i="57"/>
  <c r="R2741" i="57"/>
  <c r="T2740" i="57"/>
  <c r="S2740" i="57"/>
  <c r="R2740" i="57"/>
  <c r="T2739" i="57"/>
  <c r="S2739" i="57"/>
  <c r="R2739" i="57"/>
  <c r="T2738" i="57"/>
  <c r="S2738" i="57"/>
  <c r="R2738" i="57"/>
  <c r="T2737" i="57"/>
  <c r="S2737" i="57"/>
  <c r="R2737" i="57"/>
  <c r="T2736" i="57"/>
  <c r="S2736" i="57"/>
  <c r="R2736" i="57"/>
  <c r="T2735" i="57"/>
  <c r="S2735" i="57"/>
  <c r="R2735" i="57"/>
  <c r="T2734" i="57"/>
  <c r="S2734" i="57"/>
  <c r="R2734" i="57"/>
  <c r="T2733" i="57"/>
  <c r="S2733" i="57"/>
  <c r="R2733" i="57"/>
  <c r="T2732" i="57"/>
  <c r="S2732" i="57"/>
  <c r="R2732" i="57"/>
  <c r="T2731" i="57"/>
  <c r="S2731" i="57"/>
  <c r="R2731" i="57"/>
  <c r="T2730" i="57"/>
  <c r="S2730" i="57"/>
  <c r="R2730" i="57"/>
  <c r="T2729" i="57"/>
  <c r="S2729" i="57"/>
  <c r="R2729" i="57"/>
  <c r="T2728" i="57"/>
  <c r="S2728" i="57"/>
  <c r="R2728" i="57"/>
  <c r="T2727" i="57"/>
  <c r="S2727" i="57"/>
  <c r="R2727" i="57"/>
  <c r="T2726" i="57"/>
  <c r="S2726" i="57"/>
  <c r="R2726" i="57"/>
  <c r="T2725" i="57"/>
  <c r="S2725" i="57"/>
  <c r="R2725" i="57"/>
  <c r="T2724" i="57"/>
  <c r="S2724" i="57"/>
  <c r="R2724" i="57"/>
  <c r="T2723" i="57"/>
  <c r="S2723" i="57"/>
  <c r="R2723" i="57"/>
  <c r="T2722" i="57"/>
  <c r="S2722" i="57"/>
  <c r="R2722" i="57"/>
  <c r="T2721" i="57"/>
  <c r="S2721" i="57"/>
  <c r="R2721" i="57"/>
  <c r="T2720" i="57"/>
  <c r="S2720" i="57"/>
  <c r="R2720" i="57"/>
  <c r="T2719" i="57"/>
  <c r="S2719" i="57"/>
  <c r="R2719" i="57"/>
  <c r="T2718" i="57"/>
  <c r="S2718" i="57"/>
  <c r="R2718" i="57"/>
  <c r="T2717" i="57"/>
  <c r="S2717" i="57"/>
  <c r="R2717" i="57"/>
  <c r="T2716" i="57"/>
  <c r="S2716" i="57"/>
  <c r="R2716" i="57"/>
  <c r="T2715" i="57"/>
  <c r="S2715" i="57"/>
  <c r="R2715" i="57"/>
  <c r="T2714" i="57"/>
  <c r="S2714" i="57"/>
  <c r="R2714" i="57"/>
  <c r="T2713" i="57"/>
  <c r="S2713" i="57"/>
  <c r="R2713" i="57"/>
  <c r="T2712" i="57"/>
  <c r="S2712" i="57"/>
  <c r="R2712" i="57"/>
  <c r="T2711" i="57"/>
  <c r="S2711" i="57"/>
  <c r="R2711" i="57"/>
  <c r="T2710" i="57"/>
  <c r="S2710" i="57"/>
  <c r="R2710" i="57"/>
  <c r="T2709" i="57"/>
  <c r="S2709" i="57"/>
  <c r="R2709" i="57"/>
  <c r="T2708" i="57"/>
  <c r="S2708" i="57"/>
  <c r="R2708" i="57"/>
  <c r="T2707" i="57"/>
  <c r="S2707" i="57"/>
  <c r="R2707" i="57"/>
  <c r="T2706" i="57"/>
  <c r="S2706" i="57"/>
  <c r="R2706" i="57"/>
  <c r="T2705" i="57"/>
  <c r="S2705" i="57"/>
  <c r="R2705" i="57"/>
  <c r="T2704" i="57"/>
  <c r="S2704" i="57"/>
  <c r="R2704" i="57"/>
  <c r="T2703" i="57"/>
  <c r="S2703" i="57"/>
  <c r="R2703" i="57"/>
  <c r="T2702" i="57"/>
  <c r="S2702" i="57"/>
  <c r="R2702" i="57"/>
  <c r="T2701" i="57"/>
  <c r="S2701" i="57"/>
  <c r="R2701" i="57"/>
  <c r="T2700" i="57"/>
  <c r="S2700" i="57"/>
  <c r="R2700" i="57"/>
  <c r="T2699" i="57"/>
  <c r="S2699" i="57"/>
  <c r="R2699" i="57"/>
  <c r="T2698" i="57"/>
  <c r="S2698" i="57"/>
  <c r="R2698" i="57"/>
  <c r="T2697" i="57"/>
  <c r="S2697" i="57"/>
  <c r="R2697" i="57"/>
  <c r="T2696" i="57"/>
  <c r="S2696" i="57"/>
  <c r="R2696" i="57"/>
  <c r="T2695" i="57"/>
  <c r="S2695" i="57"/>
  <c r="R2695" i="57"/>
  <c r="T2694" i="57"/>
  <c r="S2694" i="57"/>
  <c r="R2694" i="57"/>
  <c r="T2693" i="57"/>
  <c r="S2693" i="57"/>
  <c r="R2693" i="57"/>
  <c r="T2692" i="57"/>
  <c r="S2692" i="57"/>
  <c r="R2692" i="57"/>
  <c r="T2691" i="57"/>
  <c r="S2691" i="57"/>
  <c r="R2691" i="57"/>
  <c r="T2690" i="57"/>
  <c r="S2690" i="57"/>
  <c r="R2690" i="57"/>
  <c r="T2689" i="57"/>
  <c r="S2689" i="57"/>
  <c r="R2689" i="57"/>
  <c r="T2688" i="57"/>
  <c r="S2688" i="57"/>
  <c r="R2688" i="57"/>
  <c r="T2687" i="57"/>
  <c r="S2687" i="57"/>
  <c r="R2687" i="57"/>
  <c r="T2686" i="57"/>
  <c r="S2686" i="57"/>
  <c r="R2686" i="57"/>
  <c r="T2685" i="57"/>
  <c r="S2685" i="57"/>
  <c r="R2685" i="57"/>
  <c r="T2684" i="57"/>
  <c r="S2684" i="57"/>
  <c r="R2684" i="57"/>
  <c r="T2683" i="57"/>
  <c r="S2683" i="57"/>
  <c r="R2683" i="57"/>
  <c r="T2682" i="57"/>
  <c r="S2682" i="57"/>
  <c r="R2682" i="57"/>
  <c r="T2681" i="57"/>
  <c r="S2681" i="57"/>
  <c r="R2681" i="57"/>
  <c r="T2680" i="57"/>
  <c r="S2680" i="57"/>
  <c r="R2680" i="57"/>
  <c r="T2679" i="57"/>
  <c r="S2679" i="57"/>
  <c r="R2679" i="57"/>
  <c r="T2678" i="57"/>
  <c r="S2678" i="57"/>
  <c r="R2678" i="57"/>
  <c r="T2677" i="57"/>
  <c r="S2677" i="57"/>
  <c r="R2677" i="57"/>
  <c r="T2676" i="57"/>
  <c r="S2676" i="57"/>
  <c r="R2676" i="57"/>
  <c r="T2675" i="57"/>
  <c r="S2675" i="57"/>
  <c r="R2675" i="57"/>
  <c r="T2674" i="57"/>
  <c r="S2674" i="57"/>
  <c r="R2674" i="57"/>
  <c r="T2673" i="57"/>
  <c r="S2673" i="57"/>
  <c r="R2673" i="57"/>
  <c r="T2672" i="57"/>
  <c r="S2672" i="57"/>
  <c r="R2672" i="57"/>
  <c r="T2671" i="57"/>
  <c r="S2671" i="57"/>
  <c r="R2671" i="57"/>
  <c r="T2670" i="57"/>
  <c r="S2670" i="57"/>
  <c r="R2670" i="57"/>
  <c r="T2669" i="57"/>
  <c r="S2669" i="57"/>
  <c r="R2669" i="57"/>
  <c r="T2668" i="57"/>
  <c r="S2668" i="57"/>
  <c r="R2668" i="57"/>
  <c r="T2667" i="57"/>
  <c r="S2667" i="57"/>
  <c r="R2667" i="57"/>
  <c r="T2666" i="57"/>
  <c r="S2666" i="57"/>
  <c r="R2666" i="57"/>
  <c r="T2665" i="57"/>
  <c r="S2665" i="57"/>
  <c r="R2665" i="57"/>
  <c r="T2664" i="57"/>
  <c r="S2664" i="57"/>
  <c r="R2664" i="57"/>
  <c r="T2663" i="57"/>
  <c r="S2663" i="57"/>
  <c r="R2663" i="57"/>
  <c r="T2662" i="57"/>
  <c r="S2662" i="57"/>
  <c r="R2662" i="57"/>
  <c r="T2661" i="57"/>
  <c r="S2661" i="57"/>
  <c r="R2661" i="57"/>
  <c r="T2660" i="57"/>
  <c r="S2660" i="57"/>
  <c r="R2660" i="57"/>
  <c r="T2659" i="57"/>
  <c r="S2659" i="57"/>
  <c r="R2659" i="57"/>
  <c r="T2658" i="57"/>
  <c r="S2658" i="57"/>
  <c r="R2658" i="57"/>
  <c r="T2657" i="57"/>
  <c r="S2657" i="57"/>
  <c r="R2657" i="57"/>
  <c r="T2656" i="57"/>
  <c r="S2656" i="57"/>
  <c r="R2656" i="57"/>
  <c r="T2655" i="57"/>
  <c r="S2655" i="57"/>
  <c r="R2655" i="57"/>
  <c r="T2654" i="57"/>
  <c r="S2654" i="57"/>
  <c r="R2654" i="57"/>
  <c r="T2653" i="57"/>
  <c r="S2653" i="57"/>
  <c r="R2653" i="57"/>
  <c r="T2652" i="57"/>
  <c r="S2652" i="57"/>
  <c r="R2652" i="57"/>
  <c r="T2651" i="57"/>
  <c r="S2651" i="57"/>
  <c r="R2651" i="57"/>
  <c r="T2650" i="57"/>
  <c r="S2650" i="57"/>
  <c r="R2650" i="57"/>
  <c r="T2649" i="57"/>
  <c r="S2649" i="57"/>
  <c r="R2649" i="57"/>
  <c r="T2648" i="57"/>
  <c r="S2648" i="57"/>
  <c r="R2648" i="57"/>
  <c r="T2647" i="57"/>
  <c r="S2647" i="57"/>
  <c r="R2647" i="57"/>
  <c r="T2646" i="57"/>
  <c r="S2646" i="57"/>
  <c r="R2646" i="57"/>
  <c r="T2645" i="57"/>
  <c r="S2645" i="57"/>
  <c r="R2645" i="57"/>
  <c r="T2644" i="57"/>
  <c r="S2644" i="57"/>
  <c r="R2644" i="57"/>
  <c r="T2643" i="57"/>
  <c r="S2643" i="57"/>
  <c r="R2643" i="57"/>
  <c r="T2642" i="57"/>
  <c r="S2642" i="57"/>
  <c r="R2642" i="57"/>
  <c r="T2641" i="57"/>
  <c r="S2641" i="57"/>
  <c r="R2641" i="57"/>
  <c r="T2640" i="57"/>
  <c r="S2640" i="57"/>
  <c r="R2640" i="57"/>
  <c r="T2639" i="57"/>
  <c r="S2639" i="57"/>
  <c r="R2639" i="57"/>
  <c r="T2638" i="57"/>
  <c r="S2638" i="57"/>
  <c r="R2638" i="57"/>
  <c r="T2637" i="57"/>
  <c r="S2637" i="57"/>
  <c r="R2637" i="57"/>
  <c r="T2636" i="57"/>
  <c r="S2636" i="57"/>
  <c r="R2636" i="57"/>
  <c r="T2635" i="57"/>
  <c r="S2635" i="57"/>
  <c r="R2635" i="57"/>
  <c r="T2634" i="57"/>
  <c r="S2634" i="57"/>
  <c r="R2634" i="57"/>
  <c r="T2633" i="57"/>
  <c r="S2633" i="57"/>
  <c r="R2633" i="57"/>
  <c r="T2632" i="57"/>
  <c r="S2632" i="57"/>
  <c r="R2632" i="57"/>
  <c r="T2631" i="57"/>
  <c r="S2631" i="57"/>
  <c r="R2631" i="57"/>
  <c r="T2630" i="57"/>
  <c r="S2630" i="57"/>
  <c r="R2630" i="57"/>
  <c r="T2629" i="57"/>
  <c r="S2629" i="57"/>
  <c r="R2629" i="57"/>
  <c r="T2628" i="57"/>
  <c r="S2628" i="57"/>
  <c r="R2628" i="57"/>
  <c r="T2627" i="57"/>
  <c r="S2627" i="57"/>
  <c r="R2627" i="57"/>
  <c r="T2626" i="57"/>
  <c r="S2626" i="57"/>
  <c r="R2626" i="57"/>
  <c r="T2625" i="57"/>
  <c r="S2625" i="57"/>
  <c r="R2625" i="57"/>
  <c r="T2624" i="57"/>
  <c r="S2624" i="57"/>
  <c r="R2624" i="57"/>
  <c r="T2623" i="57"/>
  <c r="S2623" i="57"/>
  <c r="R2623" i="57"/>
  <c r="T2622" i="57"/>
  <c r="S2622" i="57"/>
  <c r="R2622" i="57"/>
  <c r="T2621" i="57"/>
  <c r="S2621" i="57"/>
  <c r="R2621" i="57"/>
  <c r="T2620" i="57"/>
  <c r="S2620" i="57"/>
  <c r="R2620" i="57"/>
  <c r="T2619" i="57"/>
  <c r="S2619" i="57"/>
  <c r="R2619" i="57"/>
  <c r="T2618" i="57"/>
  <c r="S2618" i="57"/>
  <c r="R2618" i="57"/>
  <c r="T2617" i="57"/>
  <c r="S2617" i="57"/>
  <c r="R2617" i="57"/>
  <c r="T2616" i="57"/>
  <c r="S2616" i="57"/>
  <c r="R2616" i="57"/>
  <c r="T2615" i="57"/>
  <c r="S2615" i="57"/>
  <c r="R2615" i="57"/>
  <c r="T2614" i="57"/>
  <c r="S2614" i="57"/>
  <c r="R2614" i="57"/>
  <c r="T2613" i="57"/>
  <c r="S2613" i="57"/>
  <c r="R2613" i="57"/>
  <c r="T2612" i="57"/>
  <c r="S2612" i="57"/>
  <c r="R2612" i="57"/>
  <c r="T2611" i="57"/>
  <c r="S2611" i="57"/>
  <c r="R2611" i="57"/>
  <c r="T2610" i="57"/>
  <c r="S2610" i="57"/>
  <c r="R2610" i="57"/>
  <c r="T2609" i="57"/>
  <c r="S2609" i="57"/>
  <c r="R2609" i="57"/>
  <c r="T2608" i="57"/>
  <c r="S2608" i="57"/>
  <c r="R2608" i="57"/>
  <c r="T2607" i="57"/>
  <c r="S2607" i="57"/>
  <c r="R2607" i="57"/>
  <c r="T2606" i="57"/>
  <c r="S2606" i="57"/>
  <c r="R2606" i="57"/>
  <c r="T2605" i="57"/>
  <c r="S2605" i="57"/>
  <c r="R2605" i="57"/>
  <c r="T2604" i="57"/>
  <c r="S2604" i="57"/>
  <c r="R2604" i="57"/>
  <c r="T2603" i="57"/>
  <c r="S2603" i="57"/>
  <c r="R2603" i="57"/>
  <c r="T2602" i="57"/>
  <c r="S2602" i="57"/>
  <c r="R2602" i="57"/>
  <c r="T2601" i="57"/>
  <c r="S2601" i="57"/>
  <c r="R2601" i="57"/>
  <c r="T2600" i="57"/>
  <c r="S2600" i="57"/>
  <c r="R2600" i="57"/>
  <c r="T2599" i="57"/>
  <c r="S2599" i="57"/>
  <c r="R2599" i="57"/>
  <c r="T2598" i="57"/>
  <c r="S2598" i="57"/>
  <c r="R2598" i="57"/>
  <c r="T2597" i="57"/>
  <c r="S2597" i="57"/>
  <c r="R2597" i="57"/>
  <c r="T2596" i="57"/>
  <c r="S2596" i="57"/>
  <c r="R2596" i="57"/>
  <c r="T2595" i="57"/>
  <c r="S2595" i="57"/>
  <c r="R2595" i="57"/>
  <c r="T2594" i="57"/>
  <c r="S2594" i="57"/>
  <c r="R2594" i="57"/>
  <c r="T2593" i="57"/>
  <c r="S2593" i="57"/>
  <c r="R2593" i="57"/>
  <c r="T2592" i="57"/>
  <c r="S2592" i="57"/>
  <c r="R2592" i="57"/>
  <c r="T2591" i="57"/>
  <c r="S2591" i="57"/>
  <c r="R2591" i="57"/>
  <c r="T2590" i="57"/>
  <c r="S2590" i="57"/>
  <c r="R2590" i="57"/>
  <c r="T2589" i="57"/>
  <c r="S2589" i="57"/>
  <c r="R2589" i="57"/>
  <c r="T2588" i="57"/>
  <c r="S2588" i="57"/>
  <c r="R2588" i="57"/>
  <c r="T2587" i="57"/>
  <c r="S2587" i="57"/>
  <c r="R2587" i="57"/>
  <c r="T2586" i="57"/>
  <c r="S2586" i="57"/>
  <c r="R2586" i="57"/>
  <c r="T2585" i="57"/>
  <c r="S2585" i="57"/>
  <c r="R2585" i="57"/>
  <c r="T2584" i="57"/>
  <c r="S2584" i="57"/>
  <c r="R2584" i="57"/>
  <c r="T2583" i="57"/>
  <c r="S2583" i="57"/>
  <c r="R2583" i="57"/>
  <c r="T2582" i="57"/>
  <c r="S2582" i="57"/>
  <c r="R2582" i="57"/>
  <c r="T2581" i="57"/>
  <c r="S2581" i="57"/>
  <c r="R2581" i="57"/>
  <c r="T2580" i="57"/>
  <c r="S2580" i="57"/>
  <c r="R2580" i="57"/>
  <c r="T2579" i="57"/>
  <c r="S2579" i="57"/>
  <c r="R2579" i="57"/>
  <c r="T2578" i="57"/>
  <c r="S2578" i="57"/>
  <c r="R2578" i="57"/>
  <c r="T2577" i="57"/>
  <c r="S2577" i="57"/>
  <c r="R2577" i="57"/>
  <c r="T2576" i="57"/>
  <c r="S2576" i="57"/>
  <c r="R2576" i="57"/>
  <c r="T2575" i="57"/>
  <c r="S2575" i="57"/>
  <c r="R2575" i="57"/>
  <c r="T2574" i="57"/>
  <c r="S2574" i="57"/>
  <c r="R2574" i="57"/>
  <c r="T2573" i="57"/>
  <c r="S2573" i="57"/>
  <c r="R2573" i="57"/>
  <c r="T2572" i="57"/>
  <c r="S2572" i="57"/>
  <c r="R2572" i="57"/>
  <c r="T2571" i="57"/>
  <c r="S2571" i="57"/>
  <c r="R2571" i="57"/>
  <c r="T2570" i="57"/>
  <c r="S2570" i="57"/>
  <c r="R2570" i="57"/>
  <c r="T2569" i="57"/>
  <c r="S2569" i="57"/>
  <c r="R2569" i="57"/>
  <c r="T2568" i="57"/>
  <c r="S2568" i="57"/>
  <c r="R2568" i="57"/>
  <c r="T2567" i="57"/>
  <c r="S2567" i="57"/>
  <c r="R2567" i="57"/>
  <c r="T2566" i="57"/>
  <c r="S2566" i="57"/>
  <c r="R2566" i="57"/>
  <c r="T2565" i="57"/>
  <c r="S2565" i="57"/>
  <c r="R2565" i="57"/>
  <c r="T2564" i="57"/>
  <c r="S2564" i="57"/>
  <c r="R2564" i="57"/>
  <c r="T2563" i="57"/>
  <c r="S2563" i="57"/>
  <c r="R2563" i="57"/>
  <c r="T2562" i="57"/>
  <c r="S2562" i="57"/>
  <c r="R2562" i="57"/>
  <c r="T2561" i="57"/>
  <c r="S2561" i="57"/>
  <c r="R2561" i="57"/>
  <c r="T2560" i="57"/>
  <c r="S2560" i="57"/>
  <c r="R2560" i="57"/>
  <c r="T2559" i="57"/>
  <c r="S2559" i="57"/>
  <c r="R2559" i="57"/>
  <c r="T2558" i="57"/>
  <c r="S2558" i="57"/>
  <c r="R2558" i="57"/>
  <c r="T2557" i="57"/>
  <c r="S2557" i="57"/>
  <c r="R2557" i="57"/>
  <c r="T2556" i="57"/>
  <c r="S2556" i="57"/>
  <c r="R2556" i="57"/>
  <c r="T2555" i="57"/>
  <c r="S2555" i="57"/>
  <c r="R2555" i="57"/>
  <c r="T2554" i="57"/>
  <c r="S2554" i="57"/>
  <c r="R2554" i="57"/>
  <c r="T2553" i="57"/>
  <c r="S2553" i="57"/>
  <c r="R2553" i="57"/>
  <c r="T2552" i="57"/>
  <c r="S2552" i="57"/>
  <c r="R2552" i="57"/>
  <c r="T2551" i="57"/>
  <c r="S2551" i="57"/>
  <c r="R2551" i="57"/>
  <c r="T2550" i="57"/>
  <c r="S2550" i="57"/>
  <c r="R2550" i="57"/>
  <c r="T2549" i="57"/>
  <c r="S2549" i="57"/>
  <c r="R2549" i="57"/>
  <c r="T2548" i="57"/>
  <c r="S2548" i="57"/>
  <c r="R2548" i="57"/>
  <c r="T2547" i="57"/>
  <c r="S2547" i="57"/>
  <c r="R2547" i="57"/>
  <c r="T2546" i="57"/>
  <c r="S2546" i="57"/>
  <c r="R2546" i="57"/>
  <c r="T2545" i="57"/>
  <c r="S2545" i="57"/>
  <c r="R2545" i="57"/>
  <c r="T2544" i="57"/>
  <c r="S2544" i="57"/>
  <c r="R2544" i="57"/>
  <c r="T2543" i="57"/>
  <c r="S2543" i="57"/>
  <c r="R2543" i="57"/>
  <c r="T2542" i="57"/>
  <c r="S2542" i="57"/>
  <c r="R2542" i="57"/>
  <c r="T2541" i="57"/>
  <c r="S2541" i="57"/>
  <c r="R2541" i="57"/>
  <c r="T2540" i="57"/>
  <c r="S2540" i="57"/>
  <c r="R2540" i="57"/>
  <c r="T2539" i="57"/>
  <c r="S2539" i="57"/>
  <c r="R2539" i="57"/>
  <c r="T2538" i="57"/>
  <c r="S2538" i="57"/>
  <c r="R2538" i="57"/>
  <c r="T2537" i="57"/>
  <c r="S2537" i="57"/>
  <c r="R2537" i="57"/>
  <c r="T2536" i="57"/>
  <c r="S2536" i="57"/>
  <c r="R2536" i="57"/>
  <c r="T2535" i="57"/>
  <c r="S2535" i="57"/>
  <c r="R2535" i="57"/>
  <c r="T2534" i="57"/>
  <c r="S2534" i="57"/>
  <c r="R2534" i="57"/>
  <c r="T2533" i="57"/>
  <c r="S2533" i="57"/>
  <c r="R2533" i="57"/>
  <c r="T2532" i="57"/>
  <c r="S2532" i="57"/>
  <c r="R2532" i="57"/>
  <c r="T2531" i="57"/>
  <c r="S2531" i="57"/>
  <c r="R2531" i="57"/>
  <c r="T2530" i="57"/>
  <c r="S2530" i="57"/>
  <c r="R2530" i="57"/>
  <c r="T2529" i="57"/>
  <c r="S2529" i="57"/>
  <c r="R2529" i="57"/>
  <c r="T2528" i="57"/>
  <c r="S2528" i="57"/>
  <c r="R2528" i="57"/>
  <c r="T2527" i="57"/>
  <c r="S2527" i="57"/>
  <c r="R2527" i="57"/>
  <c r="T2526" i="57"/>
  <c r="S2526" i="57"/>
  <c r="R2526" i="57"/>
  <c r="T2525" i="57"/>
  <c r="S2525" i="57"/>
  <c r="R2525" i="57"/>
  <c r="T2524" i="57"/>
  <c r="S2524" i="57"/>
  <c r="R2524" i="57"/>
  <c r="T2523" i="57"/>
  <c r="S2523" i="57"/>
  <c r="R2523" i="57"/>
  <c r="T2522" i="57"/>
  <c r="S2522" i="57"/>
  <c r="R2522" i="57"/>
  <c r="T2521" i="57"/>
  <c r="S2521" i="57"/>
  <c r="R2521" i="57"/>
  <c r="T2520" i="57"/>
  <c r="S2520" i="57"/>
  <c r="R2520" i="57"/>
  <c r="T2519" i="57"/>
  <c r="S2519" i="57"/>
  <c r="R2519" i="57"/>
  <c r="T2518" i="57"/>
  <c r="S2518" i="57"/>
  <c r="R2518" i="57"/>
  <c r="T2517" i="57"/>
  <c r="S2517" i="57"/>
  <c r="R2517" i="57"/>
  <c r="T2516" i="57"/>
  <c r="S2516" i="57"/>
  <c r="R2516" i="57"/>
  <c r="T2515" i="57"/>
  <c r="S2515" i="57"/>
  <c r="R2515" i="57"/>
  <c r="T2514" i="57"/>
  <c r="S2514" i="57"/>
  <c r="R2514" i="57"/>
  <c r="T2513" i="57"/>
  <c r="S2513" i="57"/>
  <c r="R2513" i="57"/>
  <c r="T2512" i="57"/>
  <c r="S2512" i="57"/>
  <c r="R2512" i="57"/>
  <c r="T2511" i="57"/>
  <c r="S2511" i="57"/>
  <c r="R2511" i="57"/>
  <c r="T2510" i="57"/>
  <c r="S2510" i="57"/>
  <c r="R2510" i="57"/>
  <c r="T2509" i="57"/>
  <c r="S2509" i="57"/>
  <c r="R2509" i="57"/>
  <c r="T2508" i="57"/>
  <c r="S2508" i="57"/>
  <c r="R2508" i="57"/>
  <c r="T2507" i="57"/>
  <c r="S2507" i="57"/>
  <c r="R2507" i="57"/>
  <c r="T2506" i="57"/>
  <c r="S2506" i="57"/>
  <c r="R2506" i="57"/>
  <c r="T2505" i="57"/>
  <c r="S2505" i="57"/>
  <c r="R2505" i="57"/>
  <c r="T2504" i="57"/>
  <c r="S2504" i="57"/>
  <c r="R2504" i="57"/>
  <c r="T2503" i="57"/>
  <c r="S2503" i="57"/>
  <c r="R2503" i="57"/>
  <c r="T2502" i="57"/>
  <c r="S2502" i="57"/>
  <c r="R2502" i="57"/>
  <c r="T2501" i="57"/>
  <c r="S2501" i="57"/>
  <c r="R2501" i="57"/>
  <c r="T2500" i="57"/>
  <c r="S2500" i="57"/>
  <c r="R2500" i="57"/>
  <c r="T2499" i="57"/>
  <c r="S2499" i="57"/>
  <c r="R2499" i="57"/>
  <c r="T2498" i="57"/>
  <c r="S2498" i="57"/>
  <c r="R2498" i="57"/>
  <c r="T2497" i="57"/>
  <c r="S2497" i="57"/>
  <c r="R2497" i="57"/>
  <c r="T2496" i="57"/>
  <c r="S2496" i="57"/>
  <c r="R2496" i="57"/>
  <c r="T2495" i="57"/>
  <c r="S2495" i="57"/>
  <c r="R2495" i="57"/>
  <c r="T2494" i="57"/>
  <c r="S2494" i="57"/>
  <c r="R2494" i="57"/>
  <c r="T2493" i="57"/>
  <c r="S2493" i="57"/>
  <c r="R2493" i="57"/>
  <c r="T2492" i="57"/>
  <c r="S2492" i="57"/>
  <c r="R2492" i="57"/>
  <c r="T2491" i="57"/>
  <c r="S2491" i="57"/>
  <c r="R2491" i="57"/>
  <c r="T2490" i="57"/>
  <c r="S2490" i="57"/>
  <c r="R2490" i="57"/>
  <c r="T2489" i="57"/>
  <c r="S2489" i="57"/>
  <c r="R2489" i="57"/>
  <c r="T2488" i="57"/>
  <c r="S2488" i="57"/>
  <c r="R2488" i="57"/>
  <c r="T2487" i="57"/>
  <c r="S2487" i="57"/>
  <c r="R2487" i="57"/>
  <c r="T2486" i="57"/>
  <c r="S2486" i="57"/>
  <c r="R2486" i="57"/>
  <c r="T2485" i="57"/>
  <c r="S2485" i="57"/>
  <c r="R2485" i="57"/>
  <c r="T2484" i="57"/>
  <c r="S2484" i="57"/>
  <c r="R2484" i="57"/>
  <c r="T2483" i="57"/>
  <c r="S2483" i="57"/>
  <c r="R2483" i="57"/>
  <c r="T2482" i="57"/>
  <c r="S2482" i="57"/>
  <c r="R2482" i="57"/>
  <c r="T2481" i="57"/>
  <c r="S2481" i="57"/>
  <c r="R2481" i="57"/>
  <c r="T2480" i="57"/>
  <c r="S2480" i="57"/>
  <c r="R2480" i="57"/>
  <c r="T2479" i="57"/>
  <c r="S2479" i="57"/>
  <c r="R2479" i="57"/>
  <c r="T2478" i="57"/>
  <c r="S2478" i="57"/>
  <c r="R2478" i="57"/>
  <c r="T2477" i="57"/>
  <c r="S2477" i="57"/>
  <c r="R2477" i="57"/>
  <c r="T2476" i="57"/>
  <c r="S2476" i="57"/>
  <c r="R2476" i="57"/>
  <c r="T2475" i="57"/>
  <c r="S2475" i="57"/>
  <c r="R2475" i="57"/>
  <c r="T2474" i="57"/>
  <c r="S2474" i="57"/>
  <c r="R2474" i="57"/>
  <c r="T2473" i="57"/>
  <c r="S2473" i="57"/>
  <c r="R2473" i="57"/>
  <c r="T2472" i="57"/>
  <c r="S2472" i="57"/>
  <c r="R2472" i="57"/>
  <c r="T2471" i="57"/>
  <c r="S2471" i="57"/>
  <c r="R2471" i="57"/>
  <c r="T2470" i="57"/>
  <c r="S2470" i="57"/>
  <c r="R2470" i="57"/>
  <c r="T2469" i="57"/>
  <c r="S2469" i="57"/>
  <c r="R2469" i="57"/>
  <c r="T2468" i="57"/>
  <c r="S2468" i="57"/>
  <c r="R2468" i="57"/>
  <c r="T2467" i="57"/>
  <c r="S2467" i="57"/>
  <c r="R2467" i="57"/>
  <c r="T2466" i="57"/>
  <c r="S2466" i="57"/>
  <c r="R2466" i="57"/>
  <c r="T2465" i="57"/>
  <c r="S2465" i="57"/>
  <c r="R2465" i="57"/>
  <c r="T2464" i="57"/>
  <c r="S2464" i="57"/>
  <c r="R2464" i="57"/>
  <c r="T2463" i="57"/>
  <c r="S2463" i="57"/>
  <c r="R2463" i="57"/>
  <c r="T2462" i="57"/>
  <c r="S2462" i="57"/>
  <c r="R2462" i="57"/>
  <c r="T2461" i="57"/>
  <c r="S2461" i="57"/>
  <c r="R2461" i="57"/>
  <c r="T2460" i="57"/>
  <c r="S2460" i="57"/>
  <c r="R2460" i="57"/>
  <c r="T2459" i="57"/>
  <c r="S2459" i="57"/>
  <c r="R2459" i="57"/>
  <c r="T2458" i="57"/>
  <c r="S2458" i="57"/>
  <c r="R2458" i="57"/>
  <c r="T2457" i="57"/>
  <c r="S2457" i="57"/>
  <c r="R2457" i="57"/>
  <c r="T2456" i="57"/>
  <c r="S2456" i="57"/>
  <c r="R2456" i="57"/>
  <c r="T2455" i="57"/>
  <c r="S2455" i="57"/>
  <c r="R2455" i="57"/>
  <c r="T2454" i="57"/>
  <c r="S2454" i="57"/>
  <c r="R2454" i="57"/>
  <c r="T2453" i="57"/>
  <c r="S2453" i="57"/>
  <c r="R2453" i="57"/>
  <c r="T2452" i="57"/>
  <c r="S2452" i="57"/>
  <c r="R2452" i="57"/>
  <c r="T2451" i="57"/>
  <c r="S2451" i="57"/>
  <c r="R2451" i="57"/>
  <c r="T2450" i="57"/>
  <c r="S2450" i="57"/>
  <c r="R2450" i="57"/>
  <c r="T2449" i="57"/>
  <c r="S2449" i="57"/>
  <c r="R2449" i="57"/>
  <c r="T2448" i="57"/>
  <c r="S2448" i="57"/>
  <c r="R2448" i="57"/>
  <c r="T2447" i="57"/>
  <c r="S2447" i="57"/>
  <c r="R2447" i="57"/>
  <c r="T2446" i="57"/>
  <c r="S2446" i="57"/>
  <c r="R2446" i="57"/>
  <c r="T2445" i="57"/>
  <c r="S2445" i="57"/>
  <c r="R2445" i="57"/>
  <c r="T2444" i="57"/>
  <c r="S2444" i="57"/>
  <c r="R2444" i="57"/>
  <c r="T2443" i="57"/>
  <c r="S2443" i="57"/>
  <c r="R2443" i="57"/>
  <c r="T2442" i="57"/>
  <c r="S2442" i="57"/>
  <c r="R2442" i="57"/>
  <c r="T2441" i="57"/>
  <c r="S2441" i="57"/>
  <c r="R2441" i="57"/>
  <c r="T2440" i="57"/>
  <c r="S2440" i="57"/>
  <c r="R2440" i="57"/>
  <c r="T2439" i="57"/>
  <c r="S2439" i="57"/>
  <c r="R2439" i="57"/>
  <c r="T2438" i="57"/>
  <c r="S2438" i="57"/>
  <c r="R2438" i="57"/>
  <c r="T2437" i="57"/>
  <c r="S2437" i="57"/>
  <c r="R2437" i="57"/>
  <c r="T2436" i="57"/>
  <c r="S2436" i="57"/>
  <c r="R2436" i="57"/>
  <c r="T2435" i="57"/>
  <c r="S2435" i="57"/>
  <c r="R2435" i="57"/>
  <c r="T2434" i="57"/>
  <c r="S2434" i="57"/>
  <c r="R2434" i="57"/>
  <c r="T2433" i="57"/>
  <c r="S2433" i="57"/>
  <c r="R2433" i="57"/>
  <c r="T2432" i="57"/>
  <c r="S2432" i="57"/>
  <c r="R2432" i="57"/>
  <c r="T2431" i="57"/>
  <c r="S2431" i="57"/>
  <c r="R2431" i="57"/>
  <c r="T2430" i="57"/>
  <c r="S2430" i="57"/>
  <c r="R2430" i="57"/>
  <c r="T2429" i="57"/>
  <c r="S2429" i="57"/>
  <c r="R2429" i="57"/>
  <c r="T2428" i="57"/>
  <c r="S2428" i="57"/>
  <c r="R2428" i="57"/>
  <c r="T2427" i="57"/>
  <c r="S2427" i="57"/>
  <c r="R2427" i="57"/>
  <c r="T2426" i="57"/>
  <c r="S2426" i="57"/>
  <c r="R2426" i="57"/>
  <c r="T2425" i="57"/>
  <c r="S2425" i="57"/>
  <c r="R2425" i="57"/>
  <c r="T2424" i="57"/>
  <c r="S2424" i="57"/>
  <c r="R2424" i="57"/>
  <c r="T2423" i="57"/>
  <c r="S2423" i="57"/>
  <c r="R2423" i="57"/>
  <c r="T2422" i="57"/>
  <c r="S2422" i="57"/>
  <c r="R2422" i="57"/>
  <c r="T2421" i="57"/>
  <c r="S2421" i="57"/>
  <c r="R2421" i="57"/>
  <c r="T2420" i="57"/>
  <c r="S2420" i="57"/>
  <c r="R2420" i="57"/>
  <c r="T2419" i="57"/>
  <c r="S2419" i="57"/>
  <c r="R2419" i="57"/>
  <c r="T2418" i="57"/>
  <c r="S2418" i="57"/>
  <c r="R2418" i="57"/>
  <c r="T2417" i="57"/>
  <c r="S2417" i="57"/>
  <c r="R2417" i="57"/>
  <c r="T2416" i="57"/>
  <c r="S2416" i="57"/>
  <c r="R2416" i="57"/>
  <c r="T2415" i="57"/>
  <c r="S2415" i="57"/>
  <c r="R2415" i="57"/>
  <c r="T2414" i="57"/>
  <c r="S2414" i="57"/>
  <c r="R2414" i="57"/>
  <c r="T2413" i="57"/>
  <c r="S2413" i="57"/>
  <c r="R2413" i="57"/>
  <c r="T2412" i="57"/>
  <c r="S2412" i="57"/>
  <c r="R2412" i="57"/>
  <c r="T2411" i="57"/>
  <c r="S2411" i="57"/>
  <c r="R2411" i="57"/>
  <c r="T2410" i="57"/>
  <c r="S2410" i="57"/>
  <c r="R2410" i="57"/>
  <c r="T2409" i="57"/>
  <c r="S2409" i="57"/>
  <c r="R2409" i="57"/>
  <c r="T2408" i="57"/>
  <c r="S2408" i="57"/>
  <c r="R2408" i="57"/>
  <c r="T2407" i="57"/>
  <c r="S2407" i="57"/>
  <c r="R2407" i="57"/>
  <c r="T2406" i="57"/>
  <c r="S2406" i="57"/>
  <c r="R2406" i="57"/>
  <c r="T2405" i="57"/>
  <c r="S2405" i="57"/>
  <c r="R2405" i="57"/>
  <c r="T2404" i="57"/>
  <c r="S2404" i="57"/>
  <c r="R2404" i="57"/>
  <c r="T2403" i="57"/>
  <c r="S2403" i="57"/>
  <c r="R2403" i="57"/>
  <c r="T2402" i="57"/>
  <c r="S2402" i="57"/>
  <c r="R2402" i="57"/>
  <c r="T2401" i="57"/>
  <c r="S2401" i="57"/>
  <c r="R2401" i="57"/>
  <c r="T2400" i="57"/>
  <c r="S2400" i="57"/>
  <c r="R2400" i="57"/>
  <c r="T2399" i="57"/>
  <c r="S2399" i="57"/>
  <c r="R2399" i="57"/>
  <c r="T2398" i="57"/>
  <c r="S2398" i="57"/>
  <c r="R2398" i="57"/>
  <c r="T2397" i="57"/>
  <c r="S2397" i="57"/>
  <c r="R2397" i="57"/>
  <c r="T2396" i="57"/>
  <c r="S2396" i="57"/>
  <c r="R2396" i="57"/>
  <c r="T2395" i="57"/>
  <c r="S2395" i="57"/>
  <c r="R2395" i="57"/>
  <c r="T2394" i="57"/>
  <c r="S2394" i="57"/>
  <c r="R2394" i="57"/>
  <c r="T2393" i="57"/>
  <c r="S2393" i="57"/>
  <c r="R2393" i="57"/>
  <c r="T2392" i="57"/>
  <c r="S2392" i="57"/>
  <c r="R2392" i="57"/>
  <c r="T2391" i="57"/>
  <c r="S2391" i="57"/>
  <c r="R2391" i="57"/>
  <c r="T2390" i="57"/>
  <c r="S2390" i="57"/>
  <c r="R2390" i="57"/>
  <c r="T2389" i="57"/>
  <c r="S2389" i="57"/>
  <c r="R2389" i="57"/>
  <c r="T2388" i="57"/>
  <c r="S2388" i="57"/>
  <c r="R2388" i="57"/>
  <c r="T2387" i="57"/>
  <c r="S2387" i="57"/>
  <c r="R2387" i="57"/>
  <c r="T2386" i="57"/>
  <c r="S2386" i="57"/>
  <c r="R2386" i="57"/>
  <c r="T2385" i="57"/>
  <c r="S2385" i="57"/>
  <c r="R2385" i="57"/>
  <c r="T2384" i="57"/>
  <c r="S2384" i="57"/>
  <c r="R2384" i="57"/>
  <c r="T2383" i="57"/>
  <c r="S2383" i="57"/>
  <c r="R2383" i="57"/>
  <c r="T2382" i="57"/>
  <c r="S2382" i="57"/>
  <c r="R2382" i="57"/>
  <c r="T2381" i="57"/>
  <c r="S2381" i="57"/>
  <c r="R2381" i="57"/>
  <c r="T2380" i="57"/>
  <c r="S2380" i="57"/>
  <c r="R2380" i="57"/>
  <c r="T2379" i="57"/>
  <c r="S2379" i="57"/>
  <c r="R2379" i="57"/>
  <c r="T2378" i="57"/>
  <c r="S2378" i="57"/>
  <c r="R2378" i="57"/>
  <c r="T2377" i="57"/>
  <c r="S2377" i="57"/>
  <c r="R2377" i="57"/>
  <c r="T2376" i="57"/>
  <c r="S2376" i="57"/>
  <c r="R2376" i="57"/>
  <c r="T2375" i="57"/>
  <c r="S2375" i="57"/>
  <c r="R2375" i="57"/>
  <c r="T2374" i="57"/>
  <c r="S2374" i="57"/>
  <c r="R2374" i="57"/>
  <c r="T2373" i="57"/>
  <c r="S2373" i="57"/>
  <c r="R2373" i="57"/>
  <c r="T2372" i="57"/>
  <c r="S2372" i="57"/>
  <c r="R2372" i="57"/>
  <c r="T2371" i="57"/>
  <c r="S2371" i="57"/>
  <c r="R2371" i="57"/>
  <c r="T2370" i="57"/>
  <c r="S2370" i="57"/>
  <c r="R2370" i="57"/>
  <c r="T2369" i="57"/>
  <c r="S2369" i="57"/>
  <c r="R2369" i="57"/>
  <c r="T2368" i="57"/>
  <c r="S2368" i="57"/>
  <c r="R2368" i="57"/>
  <c r="T2367" i="57"/>
  <c r="S2367" i="57"/>
  <c r="R2367" i="57"/>
  <c r="T2366" i="57"/>
  <c r="S2366" i="57"/>
  <c r="R2366" i="57"/>
  <c r="T2365" i="57"/>
  <c r="S2365" i="57"/>
  <c r="R2365" i="57"/>
  <c r="T2364" i="57"/>
  <c r="S2364" i="57"/>
  <c r="R2364" i="57"/>
  <c r="T2363" i="57"/>
  <c r="S2363" i="57"/>
  <c r="R2363" i="57"/>
  <c r="T2362" i="57"/>
  <c r="S2362" i="57"/>
  <c r="R2362" i="57"/>
  <c r="T2361" i="57"/>
  <c r="S2361" i="57"/>
  <c r="R2361" i="57"/>
  <c r="T2360" i="57"/>
  <c r="S2360" i="57"/>
  <c r="R2360" i="57"/>
  <c r="T2359" i="57"/>
  <c r="S2359" i="57"/>
  <c r="R2359" i="57"/>
  <c r="T2358" i="57"/>
  <c r="S2358" i="57"/>
  <c r="R2358" i="57"/>
  <c r="T2357" i="57"/>
  <c r="S2357" i="57"/>
  <c r="R2357" i="57"/>
  <c r="T2356" i="57"/>
  <c r="S2356" i="57"/>
  <c r="R2356" i="57"/>
  <c r="T2355" i="57"/>
  <c r="S2355" i="57"/>
  <c r="R2355" i="57"/>
  <c r="T2354" i="57"/>
  <c r="S2354" i="57"/>
  <c r="R2354" i="57"/>
  <c r="T2353" i="57"/>
  <c r="S2353" i="57"/>
  <c r="R2353" i="57"/>
  <c r="T2352" i="57"/>
  <c r="S2352" i="57"/>
  <c r="R2352" i="57"/>
  <c r="T2351" i="57"/>
  <c r="S2351" i="57"/>
  <c r="R2351" i="57"/>
  <c r="T2350" i="57"/>
  <c r="S2350" i="57"/>
  <c r="R2350" i="57"/>
  <c r="T2349" i="57"/>
  <c r="S2349" i="57"/>
  <c r="R2349" i="57"/>
  <c r="T2348" i="57"/>
  <c r="S2348" i="57"/>
  <c r="R2348" i="57"/>
  <c r="T2347" i="57"/>
  <c r="S2347" i="57"/>
  <c r="R2347" i="57"/>
  <c r="T2346" i="57"/>
  <c r="S2346" i="57"/>
  <c r="R2346" i="57"/>
  <c r="T2345" i="57"/>
  <c r="S2345" i="57"/>
  <c r="R2345" i="57"/>
  <c r="T2344" i="57"/>
  <c r="S2344" i="57"/>
  <c r="R2344" i="57"/>
  <c r="T2343" i="57"/>
  <c r="S2343" i="57"/>
  <c r="R2343" i="57"/>
  <c r="T2342" i="57"/>
  <c r="S2342" i="57"/>
  <c r="R2342" i="57"/>
  <c r="T2341" i="57"/>
  <c r="S2341" i="57"/>
  <c r="R2341" i="57"/>
  <c r="T2340" i="57"/>
  <c r="S2340" i="57"/>
  <c r="R2340" i="57"/>
  <c r="T2339" i="57"/>
  <c r="S2339" i="57"/>
  <c r="R2339" i="57"/>
  <c r="T2338" i="57"/>
  <c r="S2338" i="57"/>
  <c r="R2338" i="57"/>
  <c r="T2337" i="57"/>
  <c r="S2337" i="57"/>
  <c r="R2337" i="57"/>
  <c r="T2336" i="57"/>
  <c r="S2336" i="57"/>
  <c r="R2336" i="57"/>
  <c r="T2335" i="57"/>
  <c r="S2335" i="57"/>
  <c r="R2335" i="57"/>
  <c r="T2334" i="57"/>
  <c r="S2334" i="57"/>
  <c r="R2334" i="57"/>
  <c r="T2333" i="57"/>
  <c r="S2333" i="57"/>
  <c r="R2333" i="57"/>
  <c r="T2332" i="57"/>
  <c r="S2332" i="57"/>
  <c r="R2332" i="57"/>
  <c r="T2331" i="57"/>
  <c r="S2331" i="57"/>
  <c r="R2331" i="57"/>
  <c r="T2330" i="57"/>
  <c r="S2330" i="57"/>
  <c r="R2330" i="57"/>
  <c r="T2329" i="57"/>
  <c r="S2329" i="57"/>
  <c r="R2329" i="57"/>
  <c r="T2328" i="57"/>
  <c r="S2328" i="57"/>
  <c r="R2328" i="57"/>
  <c r="T2327" i="57"/>
  <c r="S2327" i="57"/>
  <c r="R2327" i="57"/>
  <c r="T2326" i="57"/>
  <c r="S2326" i="57"/>
  <c r="R2326" i="57"/>
  <c r="T2325" i="57"/>
  <c r="S2325" i="57"/>
  <c r="R2325" i="57"/>
  <c r="T2324" i="57"/>
  <c r="S2324" i="57"/>
  <c r="R2324" i="57"/>
  <c r="T2323" i="57"/>
  <c r="S2323" i="57"/>
  <c r="R2323" i="57"/>
  <c r="T2322" i="57"/>
  <c r="S2322" i="57"/>
  <c r="R2322" i="57"/>
  <c r="T2321" i="57"/>
  <c r="S2321" i="57"/>
  <c r="R2321" i="57"/>
  <c r="T2320" i="57"/>
  <c r="S2320" i="57"/>
  <c r="R2320" i="57"/>
  <c r="T2319" i="57"/>
  <c r="S2319" i="57"/>
  <c r="R2319" i="57"/>
  <c r="T2318" i="57"/>
  <c r="S2318" i="57"/>
  <c r="R2318" i="57"/>
  <c r="T2317" i="57"/>
  <c r="S2317" i="57"/>
  <c r="R2317" i="57"/>
  <c r="T2316" i="57"/>
  <c r="S2316" i="57"/>
  <c r="R2316" i="57"/>
  <c r="T2315" i="57"/>
  <c r="S2315" i="57"/>
  <c r="R2315" i="57"/>
  <c r="T2314" i="57"/>
  <c r="S2314" i="57"/>
  <c r="R2314" i="57"/>
  <c r="T2313" i="57"/>
  <c r="S2313" i="57"/>
  <c r="R2313" i="57"/>
  <c r="T2312" i="57"/>
  <c r="S2312" i="57"/>
  <c r="R2312" i="57"/>
  <c r="T2311" i="57"/>
  <c r="S2311" i="57"/>
  <c r="R2311" i="57"/>
  <c r="T2310" i="57"/>
  <c r="S2310" i="57"/>
  <c r="R2310" i="57"/>
  <c r="T2309" i="57"/>
  <c r="S2309" i="57"/>
  <c r="R2309" i="57"/>
  <c r="T2308" i="57"/>
  <c r="S2308" i="57"/>
  <c r="R2308" i="57"/>
  <c r="T2307" i="57"/>
  <c r="S2307" i="57"/>
  <c r="R2307" i="57"/>
  <c r="T2306" i="57"/>
  <c r="S2306" i="57"/>
  <c r="R2306" i="57"/>
  <c r="T2305" i="57"/>
  <c r="S2305" i="57"/>
  <c r="R2305" i="57"/>
  <c r="T2304" i="57"/>
  <c r="S2304" i="57"/>
  <c r="R2304" i="57"/>
  <c r="T2303" i="57"/>
  <c r="S2303" i="57"/>
  <c r="R2303" i="57"/>
  <c r="T2302" i="57"/>
  <c r="S2302" i="57"/>
  <c r="R2302" i="57"/>
  <c r="T2301" i="57"/>
  <c r="S2301" i="57"/>
  <c r="R2301" i="57"/>
  <c r="T2300" i="57"/>
  <c r="S2300" i="57"/>
  <c r="R2300" i="57"/>
  <c r="T2299" i="57"/>
  <c r="S2299" i="57"/>
  <c r="R2299" i="57"/>
  <c r="T2298" i="57"/>
  <c r="S2298" i="57"/>
  <c r="R2298" i="57"/>
  <c r="T2297" i="57"/>
  <c r="S2297" i="57"/>
  <c r="R2297" i="57"/>
  <c r="T2296" i="57"/>
  <c r="S2296" i="57"/>
  <c r="R2296" i="57"/>
  <c r="T2295" i="57"/>
  <c r="S2295" i="57"/>
  <c r="R2295" i="57"/>
  <c r="T2294" i="57"/>
  <c r="S2294" i="57"/>
  <c r="R2294" i="57"/>
  <c r="T2293" i="57"/>
  <c r="S2293" i="57"/>
  <c r="R2293" i="57"/>
  <c r="T2292" i="57"/>
  <c r="S2292" i="57"/>
  <c r="R2292" i="57"/>
  <c r="T2291" i="57"/>
  <c r="S2291" i="57"/>
  <c r="R2291" i="57"/>
  <c r="T2290" i="57"/>
  <c r="S2290" i="57"/>
  <c r="R2290" i="57"/>
  <c r="T2289" i="57"/>
  <c r="S2289" i="57"/>
  <c r="R2289" i="57"/>
  <c r="T2288" i="57"/>
  <c r="S2288" i="57"/>
  <c r="R2288" i="57"/>
  <c r="T2287" i="57"/>
  <c r="S2287" i="57"/>
  <c r="R2287" i="57"/>
  <c r="T2286" i="57"/>
  <c r="S2286" i="57"/>
  <c r="R2286" i="57"/>
  <c r="T2285" i="57"/>
  <c r="S2285" i="57"/>
  <c r="R2285" i="57"/>
  <c r="T2284" i="57"/>
  <c r="S2284" i="57"/>
  <c r="R2284" i="57"/>
  <c r="T2283" i="57"/>
  <c r="S2283" i="57"/>
  <c r="R2283" i="57"/>
  <c r="T2282" i="57"/>
  <c r="S2282" i="57"/>
  <c r="R2282" i="57"/>
  <c r="T2281" i="57"/>
  <c r="S2281" i="57"/>
  <c r="R2281" i="57"/>
  <c r="T2280" i="57"/>
  <c r="S2280" i="57"/>
  <c r="R2280" i="57"/>
  <c r="T2279" i="57"/>
  <c r="S2279" i="57"/>
  <c r="R2279" i="57"/>
  <c r="T2278" i="57"/>
  <c r="S2278" i="57"/>
  <c r="R2278" i="57"/>
  <c r="T2277" i="57"/>
  <c r="S2277" i="57"/>
  <c r="R2277" i="57"/>
  <c r="T2276" i="57"/>
  <c r="S2276" i="57"/>
  <c r="R2276" i="57"/>
  <c r="T2275" i="57"/>
  <c r="S2275" i="57"/>
  <c r="R2275" i="57"/>
  <c r="T2274" i="57"/>
  <c r="S2274" i="57"/>
  <c r="R2274" i="57"/>
  <c r="T2273" i="57"/>
  <c r="S2273" i="57"/>
  <c r="R2273" i="57"/>
  <c r="T2272" i="57"/>
  <c r="S2272" i="57"/>
  <c r="R2272" i="57"/>
  <c r="T2271" i="57"/>
  <c r="S2271" i="57"/>
  <c r="R2271" i="57"/>
  <c r="T2270" i="57"/>
  <c r="S2270" i="57"/>
  <c r="R2270" i="57"/>
  <c r="T2269" i="57"/>
  <c r="S2269" i="57"/>
  <c r="R2269" i="57"/>
  <c r="T2268" i="57"/>
  <c r="S2268" i="57"/>
  <c r="R2268" i="57"/>
  <c r="T2267" i="57"/>
  <c r="S2267" i="57"/>
  <c r="R2267" i="57"/>
  <c r="T2266" i="57"/>
  <c r="S2266" i="57"/>
  <c r="R2266" i="57"/>
  <c r="T2265" i="57"/>
  <c r="S2265" i="57"/>
  <c r="R2265" i="57"/>
  <c r="T2264" i="57"/>
  <c r="S2264" i="57"/>
  <c r="R2264" i="57"/>
  <c r="T2263" i="57"/>
  <c r="S2263" i="57"/>
  <c r="R2263" i="57"/>
  <c r="T2262" i="57"/>
  <c r="S2262" i="57"/>
  <c r="R2262" i="57"/>
  <c r="T2261" i="57"/>
  <c r="S2261" i="57"/>
  <c r="R2261" i="57"/>
  <c r="T2260" i="57"/>
  <c r="S2260" i="57"/>
  <c r="R2260" i="57"/>
  <c r="T2259" i="57"/>
  <c r="S2259" i="57"/>
  <c r="R2259" i="57"/>
  <c r="T2258" i="57"/>
  <c r="S2258" i="57"/>
  <c r="R2258" i="57"/>
  <c r="T2257" i="57"/>
  <c r="S2257" i="57"/>
  <c r="R2257" i="57"/>
  <c r="T2256" i="57"/>
  <c r="S2256" i="57"/>
  <c r="R2256" i="57"/>
  <c r="T2255" i="57"/>
  <c r="S2255" i="57"/>
  <c r="R2255" i="57"/>
  <c r="T2254" i="57"/>
  <c r="S2254" i="57"/>
  <c r="R2254" i="57"/>
  <c r="T2253" i="57"/>
  <c r="S2253" i="57"/>
  <c r="R2253" i="57"/>
  <c r="T2252" i="57"/>
  <c r="S2252" i="57"/>
  <c r="R2252" i="57"/>
  <c r="T2251" i="57"/>
  <c r="S2251" i="57"/>
  <c r="R2251" i="57"/>
  <c r="T2250" i="57"/>
  <c r="S2250" i="57"/>
  <c r="R2250" i="57"/>
  <c r="T2249" i="57"/>
  <c r="S2249" i="57"/>
  <c r="R2249" i="57"/>
  <c r="T2248" i="57"/>
  <c r="S2248" i="57"/>
  <c r="R2248" i="57"/>
  <c r="T2247" i="57"/>
  <c r="S2247" i="57"/>
  <c r="R2247" i="57"/>
  <c r="T2246" i="57"/>
  <c r="S2246" i="57"/>
  <c r="R2246" i="57"/>
  <c r="T2245" i="57"/>
  <c r="S2245" i="57"/>
  <c r="R2245" i="57"/>
  <c r="T2244" i="57"/>
  <c r="S2244" i="57"/>
  <c r="R2244" i="57"/>
  <c r="T2243" i="57"/>
  <c r="S2243" i="57"/>
  <c r="R2243" i="57"/>
  <c r="T2242" i="57"/>
  <c r="S2242" i="57"/>
  <c r="R2242" i="57"/>
  <c r="T2241" i="57"/>
  <c r="S2241" i="57"/>
  <c r="R2241" i="57"/>
  <c r="T2240" i="57"/>
  <c r="S2240" i="57"/>
  <c r="R2240" i="57"/>
  <c r="T2239" i="57"/>
  <c r="S2239" i="57"/>
  <c r="R2239" i="57"/>
  <c r="T2238" i="57"/>
  <c r="S2238" i="57"/>
  <c r="R2238" i="57"/>
  <c r="T2237" i="57"/>
  <c r="S2237" i="57"/>
  <c r="R2237" i="57"/>
  <c r="T2236" i="57"/>
  <c r="S2236" i="57"/>
  <c r="R2236" i="57"/>
  <c r="T2235" i="57"/>
  <c r="S2235" i="57"/>
  <c r="R2235" i="57"/>
  <c r="T2234" i="57"/>
  <c r="S2234" i="57"/>
  <c r="R2234" i="57"/>
  <c r="T2233" i="57"/>
  <c r="S2233" i="57"/>
  <c r="R2233" i="57"/>
  <c r="T2232" i="57"/>
  <c r="S2232" i="57"/>
  <c r="R2232" i="57"/>
  <c r="T2231" i="57"/>
  <c r="S2231" i="57"/>
  <c r="R2231" i="57"/>
  <c r="T2230" i="57"/>
  <c r="S2230" i="57"/>
  <c r="R2230" i="57"/>
  <c r="T2229" i="57"/>
  <c r="S2229" i="57"/>
  <c r="R2229" i="57"/>
  <c r="T2228" i="57"/>
  <c r="S2228" i="57"/>
  <c r="R2228" i="57"/>
  <c r="T2227" i="57"/>
  <c r="S2227" i="57"/>
  <c r="R2227" i="57"/>
  <c r="T2226" i="57"/>
  <c r="S2226" i="57"/>
  <c r="R2226" i="57"/>
  <c r="T2225" i="57"/>
  <c r="S2225" i="57"/>
  <c r="R2225" i="57"/>
  <c r="T2224" i="57"/>
  <c r="S2224" i="57"/>
  <c r="R2224" i="57"/>
  <c r="T2223" i="57"/>
  <c r="S2223" i="57"/>
  <c r="R2223" i="57"/>
  <c r="T2222" i="57"/>
  <c r="S2222" i="57"/>
  <c r="R2222" i="57"/>
  <c r="T2221" i="57"/>
  <c r="S2221" i="57"/>
  <c r="R2221" i="57"/>
  <c r="T2220" i="57"/>
  <c r="S2220" i="57"/>
  <c r="R2220" i="57"/>
  <c r="T2219" i="57"/>
  <c r="S2219" i="57"/>
  <c r="R2219" i="57"/>
  <c r="T2218" i="57"/>
  <c r="S2218" i="57"/>
  <c r="R2218" i="57"/>
  <c r="T2217" i="57"/>
  <c r="S2217" i="57"/>
  <c r="R2217" i="57"/>
  <c r="T2216" i="57"/>
  <c r="S2216" i="57"/>
  <c r="R2216" i="57"/>
  <c r="T2215" i="57"/>
  <c r="S2215" i="57"/>
  <c r="R2215" i="57"/>
  <c r="T2214" i="57"/>
  <c r="S2214" i="57"/>
  <c r="R2214" i="57"/>
  <c r="T2213" i="57"/>
  <c r="S2213" i="57"/>
  <c r="R2213" i="57"/>
  <c r="T2212" i="57"/>
  <c r="S2212" i="57"/>
  <c r="R2212" i="57"/>
  <c r="T2211" i="57"/>
  <c r="S2211" i="57"/>
  <c r="R2211" i="57"/>
  <c r="T2210" i="57"/>
  <c r="S2210" i="57"/>
  <c r="R2210" i="57"/>
  <c r="T2209" i="57"/>
  <c r="S2209" i="57"/>
  <c r="R2209" i="57"/>
  <c r="T2208" i="57"/>
  <c r="S2208" i="57"/>
  <c r="R2208" i="57"/>
  <c r="T2207" i="57"/>
  <c r="S2207" i="57"/>
  <c r="R2207" i="57"/>
  <c r="T2206" i="57"/>
  <c r="S2206" i="57"/>
  <c r="R2206" i="57"/>
  <c r="T2205" i="57"/>
  <c r="S2205" i="57"/>
  <c r="R2205" i="57"/>
  <c r="T2204" i="57"/>
  <c r="S2204" i="57"/>
  <c r="R2204" i="57"/>
  <c r="T2203" i="57"/>
  <c r="S2203" i="57"/>
  <c r="R2203" i="57"/>
  <c r="T2202" i="57"/>
  <c r="S2202" i="57"/>
  <c r="R2202" i="57"/>
  <c r="T2201" i="57"/>
  <c r="S2201" i="57"/>
  <c r="R2201" i="57"/>
  <c r="T2200" i="57"/>
  <c r="S2200" i="57"/>
  <c r="R2200" i="57"/>
  <c r="T2199" i="57"/>
  <c r="S2199" i="57"/>
  <c r="R2199" i="57"/>
  <c r="T2198" i="57"/>
  <c r="S2198" i="57"/>
  <c r="R2198" i="57"/>
  <c r="T2197" i="57"/>
  <c r="S2197" i="57"/>
  <c r="R2197" i="57"/>
  <c r="T2196" i="57"/>
  <c r="S2196" i="57"/>
  <c r="R2196" i="57"/>
  <c r="T2195" i="57"/>
  <c r="S2195" i="57"/>
  <c r="R2195" i="57"/>
  <c r="T2194" i="57"/>
  <c r="S2194" i="57"/>
  <c r="R2194" i="57"/>
  <c r="T2193" i="57"/>
  <c r="S2193" i="57"/>
  <c r="R2193" i="57"/>
  <c r="T2192" i="57"/>
  <c r="S2192" i="57"/>
  <c r="R2192" i="57"/>
  <c r="T2191" i="57"/>
  <c r="S2191" i="57"/>
  <c r="R2191" i="57"/>
  <c r="T2190" i="57"/>
  <c r="S2190" i="57"/>
  <c r="R2190" i="57"/>
  <c r="T2189" i="57"/>
  <c r="S2189" i="57"/>
  <c r="R2189" i="57"/>
  <c r="T2188" i="57"/>
  <c r="S2188" i="57"/>
  <c r="R2188" i="57"/>
  <c r="T2187" i="57"/>
  <c r="S2187" i="57"/>
  <c r="R2187" i="57"/>
  <c r="T2186" i="57"/>
  <c r="S2186" i="57"/>
  <c r="R2186" i="57"/>
  <c r="T2185" i="57"/>
  <c r="S2185" i="57"/>
  <c r="R2185" i="57"/>
  <c r="T2184" i="57"/>
  <c r="S2184" i="57"/>
  <c r="R2184" i="57"/>
  <c r="T2183" i="57"/>
  <c r="S2183" i="57"/>
  <c r="R2183" i="57"/>
  <c r="T2182" i="57"/>
  <c r="S2182" i="57"/>
  <c r="R2182" i="57"/>
  <c r="T2181" i="57"/>
  <c r="S2181" i="57"/>
  <c r="R2181" i="57"/>
  <c r="T2180" i="57"/>
  <c r="S2180" i="57"/>
  <c r="R2180" i="57"/>
  <c r="T2179" i="57"/>
  <c r="S2179" i="57"/>
  <c r="R2179" i="57"/>
  <c r="T2178" i="57"/>
  <c r="S2178" i="57"/>
  <c r="R2178" i="57"/>
  <c r="T2177" i="57"/>
  <c r="S2177" i="57"/>
  <c r="R2177" i="57"/>
  <c r="T2176" i="57"/>
  <c r="S2176" i="57"/>
  <c r="R2176" i="57"/>
  <c r="T2175" i="57"/>
  <c r="S2175" i="57"/>
  <c r="R2175" i="57"/>
  <c r="T2174" i="57"/>
  <c r="S2174" i="57"/>
  <c r="R2174" i="57"/>
  <c r="T2173" i="57"/>
  <c r="S2173" i="57"/>
  <c r="R2173" i="57"/>
  <c r="T2172" i="57"/>
  <c r="S2172" i="57"/>
  <c r="R2172" i="57"/>
  <c r="T2171" i="57"/>
  <c r="S2171" i="57"/>
  <c r="R2171" i="57"/>
  <c r="T2170" i="57"/>
  <c r="S2170" i="57"/>
  <c r="R2170" i="57"/>
  <c r="T2169" i="57"/>
  <c r="S2169" i="57"/>
  <c r="R2169" i="57"/>
  <c r="T2168" i="57"/>
  <c r="S2168" i="57"/>
  <c r="R2168" i="57"/>
  <c r="T2167" i="57"/>
  <c r="S2167" i="57"/>
  <c r="R2167" i="57"/>
  <c r="T2166" i="57"/>
  <c r="S2166" i="57"/>
  <c r="R2166" i="57"/>
  <c r="T2165" i="57"/>
  <c r="S2165" i="57"/>
  <c r="R2165" i="57"/>
  <c r="T2164" i="57"/>
  <c r="S2164" i="57"/>
  <c r="R2164" i="57"/>
  <c r="T2163" i="57"/>
  <c r="S2163" i="57"/>
  <c r="R2163" i="57"/>
  <c r="T2162" i="57"/>
  <c r="S2162" i="57"/>
  <c r="R2162" i="57"/>
  <c r="T2161" i="57"/>
  <c r="S2161" i="57"/>
  <c r="R2161" i="57"/>
  <c r="T2160" i="57"/>
  <c r="S2160" i="57"/>
  <c r="R2160" i="57"/>
  <c r="T2159" i="57"/>
  <c r="S2159" i="57"/>
  <c r="R2159" i="57"/>
  <c r="T2158" i="57"/>
  <c r="S2158" i="57"/>
  <c r="R2158" i="57"/>
  <c r="T2157" i="57"/>
  <c r="S2157" i="57"/>
  <c r="R2157" i="57"/>
  <c r="T2156" i="57"/>
  <c r="S2156" i="57"/>
  <c r="R2156" i="57"/>
  <c r="T2155" i="57"/>
  <c r="S2155" i="57"/>
  <c r="R2155" i="57"/>
  <c r="T2154" i="57"/>
  <c r="S2154" i="57"/>
  <c r="R2154" i="57"/>
  <c r="T2153" i="57"/>
  <c r="S2153" i="57"/>
  <c r="R2153" i="57"/>
  <c r="T2152" i="57"/>
  <c r="S2152" i="57"/>
  <c r="R2152" i="57"/>
  <c r="T2151" i="57"/>
  <c r="S2151" i="57"/>
  <c r="R2151" i="57"/>
  <c r="T2150" i="57"/>
  <c r="S2150" i="57"/>
  <c r="R2150" i="57"/>
  <c r="T2149" i="57"/>
  <c r="S2149" i="57"/>
  <c r="R2149" i="57"/>
  <c r="T2148" i="57"/>
  <c r="S2148" i="57"/>
  <c r="R2148" i="57"/>
  <c r="T2147" i="57"/>
  <c r="S2147" i="57"/>
  <c r="R2147" i="57"/>
  <c r="T2146" i="57"/>
  <c r="S2146" i="57"/>
  <c r="R2146" i="57"/>
  <c r="T2145" i="57"/>
  <c r="S2145" i="57"/>
  <c r="R2145" i="57"/>
  <c r="T2144" i="57"/>
  <c r="S2144" i="57"/>
  <c r="R2144" i="57"/>
  <c r="T2143" i="57"/>
  <c r="S2143" i="57"/>
  <c r="R2143" i="57"/>
  <c r="T2142" i="57"/>
  <c r="S2142" i="57"/>
  <c r="R2142" i="57"/>
  <c r="T2141" i="57"/>
  <c r="S2141" i="57"/>
  <c r="R2141" i="57"/>
  <c r="T2140" i="57"/>
  <c r="S2140" i="57"/>
  <c r="R2140" i="57"/>
  <c r="T2139" i="57"/>
  <c r="S2139" i="57"/>
  <c r="R2139" i="57"/>
  <c r="T2138" i="57"/>
  <c r="S2138" i="57"/>
  <c r="R2138" i="57"/>
  <c r="T2137" i="57"/>
  <c r="S2137" i="57"/>
  <c r="R2137" i="57"/>
  <c r="T2136" i="57"/>
  <c r="S2136" i="57"/>
  <c r="R2136" i="57"/>
  <c r="T2135" i="57"/>
  <c r="S2135" i="57"/>
  <c r="R2135" i="57"/>
  <c r="T2134" i="57"/>
  <c r="S2134" i="57"/>
  <c r="R2134" i="57"/>
  <c r="T2133" i="57"/>
  <c r="S2133" i="57"/>
  <c r="R2133" i="57"/>
  <c r="T2132" i="57"/>
  <c r="S2132" i="57"/>
  <c r="R2132" i="57"/>
  <c r="T2131" i="57"/>
  <c r="S2131" i="57"/>
  <c r="R2131" i="57"/>
  <c r="T2130" i="57"/>
  <c r="S2130" i="57"/>
  <c r="R2130" i="57"/>
  <c r="T2129" i="57"/>
  <c r="S2129" i="57"/>
  <c r="R2129" i="57"/>
  <c r="T2128" i="57"/>
  <c r="S2128" i="57"/>
  <c r="R2128" i="57"/>
  <c r="T2127" i="57"/>
  <c r="S2127" i="57"/>
  <c r="R2127" i="57"/>
  <c r="T2126" i="57"/>
  <c r="S2126" i="57"/>
  <c r="R2126" i="57"/>
  <c r="T2125" i="57"/>
  <c r="S2125" i="57"/>
  <c r="R2125" i="57"/>
  <c r="T2124" i="57"/>
  <c r="S2124" i="57"/>
  <c r="R2124" i="57"/>
  <c r="T2123" i="57"/>
  <c r="S2123" i="57"/>
  <c r="R2123" i="57"/>
  <c r="T2122" i="57"/>
  <c r="S2122" i="57"/>
  <c r="R2122" i="57"/>
  <c r="T2121" i="57"/>
  <c r="S2121" i="57"/>
  <c r="R2121" i="57"/>
  <c r="T2120" i="57"/>
  <c r="S2120" i="57"/>
  <c r="R2120" i="57"/>
  <c r="T2119" i="57"/>
  <c r="S2119" i="57"/>
  <c r="R2119" i="57"/>
  <c r="T2118" i="57"/>
  <c r="S2118" i="57"/>
  <c r="R2118" i="57"/>
  <c r="T2117" i="57"/>
  <c r="S2117" i="57"/>
  <c r="R2117" i="57"/>
  <c r="T2116" i="57"/>
  <c r="S2116" i="57"/>
  <c r="R2116" i="57"/>
  <c r="T2115" i="57"/>
  <c r="S2115" i="57"/>
  <c r="R2115" i="57"/>
  <c r="T2114" i="57"/>
  <c r="S2114" i="57"/>
  <c r="R2114" i="57"/>
  <c r="T2113" i="57"/>
  <c r="S2113" i="57"/>
  <c r="R2113" i="57"/>
  <c r="T2112" i="57"/>
  <c r="S2112" i="57"/>
  <c r="R2112" i="57"/>
  <c r="T2111" i="57"/>
  <c r="S2111" i="57"/>
  <c r="R2111" i="57"/>
  <c r="T2110" i="57"/>
  <c r="S2110" i="57"/>
  <c r="R2110" i="57"/>
  <c r="T2109" i="57"/>
  <c r="S2109" i="57"/>
  <c r="R2109" i="57"/>
  <c r="T2108" i="57"/>
  <c r="S2108" i="57"/>
  <c r="R2108" i="57"/>
  <c r="T2107" i="57"/>
  <c r="S2107" i="57"/>
  <c r="R2107" i="57"/>
  <c r="T2106" i="57"/>
  <c r="S2106" i="57"/>
  <c r="R2106" i="57"/>
  <c r="T2105" i="57"/>
  <c r="S2105" i="57"/>
  <c r="R2105" i="57"/>
  <c r="T2104" i="57"/>
  <c r="S2104" i="57"/>
  <c r="R2104" i="57"/>
  <c r="T2103" i="57"/>
  <c r="S2103" i="57"/>
  <c r="R2103" i="57"/>
  <c r="T2102" i="57"/>
  <c r="S2102" i="57"/>
  <c r="R2102" i="57"/>
  <c r="T2101" i="57"/>
  <c r="S2101" i="57"/>
  <c r="R2101" i="57"/>
  <c r="T2100" i="57"/>
  <c r="S2100" i="57"/>
  <c r="R2100" i="57"/>
  <c r="T2099" i="57"/>
  <c r="S2099" i="57"/>
  <c r="R2099" i="57"/>
  <c r="T2098" i="57"/>
  <c r="S2098" i="57"/>
  <c r="R2098" i="57"/>
  <c r="T2097" i="57"/>
  <c r="S2097" i="57"/>
  <c r="R2097" i="57"/>
  <c r="T2096" i="57"/>
  <c r="S2096" i="57"/>
  <c r="R2096" i="57"/>
  <c r="T2095" i="57"/>
  <c r="S2095" i="57"/>
  <c r="R2095" i="57"/>
  <c r="T2094" i="57"/>
  <c r="S2094" i="57"/>
  <c r="R2094" i="57"/>
  <c r="T2093" i="57"/>
  <c r="S2093" i="57"/>
  <c r="R2093" i="57"/>
  <c r="T2092" i="57"/>
  <c r="S2092" i="57"/>
  <c r="R2092" i="57"/>
  <c r="T2091" i="57"/>
  <c r="S2091" i="57"/>
  <c r="R2091" i="57"/>
  <c r="T2090" i="57"/>
  <c r="S2090" i="57"/>
  <c r="R2090" i="57"/>
  <c r="T2089" i="57"/>
  <c r="S2089" i="57"/>
  <c r="R2089" i="57"/>
  <c r="T2088" i="57"/>
  <c r="S2088" i="57"/>
  <c r="R2088" i="57"/>
  <c r="T2087" i="57"/>
  <c r="S2087" i="57"/>
  <c r="R2087" i="57"/>
  <c r="T2086" i="57"/>
  <c r="S2086" i="57"/>
  <c r="R2086" i="57"/>
  <c r="T2085" i="57"/>
  <c r="S2085" i="57"/>
  <c r="R2085" i="57"/>
  <c r="T2084" i="57"/>
  <c r="S2084" i="57"/>
  <c r="R2084" i="57"/>
  <c r="T2083" i="57"/>
  <c r="S2083" i="57"/>
  <c r="R2083" i="57"/>
  <c r="T2082" i="57"/>
  <c r="S2082" i="57"/>
  <c r="R2082" i="57"/>
  <c r="T2081" i="57"/>
  <c r="S2081" i="57"/>
  <c r="R2081" i="57"/>
  <c r="T2080" i="57"/>
  <c r="S2080" i="57"/>
  <c r="R2080" i="57"/>
  <c r="T2079" i="57"/>
  <c r="S2079" i="57"/>
  <c r="R2079" i="57"/>
  <c r="T2078" i="57"/>
  <c r="S2078" i="57"/>
  <c r="R2078" i="57"/>
  <c r="T2077" i="57"/>
  <c r="S2077" i="57"/>
  <c r="R2077" i="57"/>
  <c r="T2076" i="57"/>
  <c r="S2076" i="57"/>
  <c r="R2076" i="57"/>
  <c r="T2075" i="57"/>
  <c r="S2075" i="57"/>
  <c r="R2075" i="57"/>
  <c r="T2074" i="57"/>
  <c r="S2074" i="57"/>
  <c r="R2074" i="57"/>
  <c r="T2073" i="57"/>
  <c r="S2073" i="57"/>
  <c r="R2073" i="57"/>
  <c r="T2072" i="57"/>
  <c r="S2072" i="57"/>
  <c r="R2072" i="57"/>
  <c r="T2071" i="57"/>
  <c r="S2071" i="57"/>
  <c r="R2071" i="57"/>
  <c r="T2070" i="57"/>
  <c r="S2070" i="57"/>
  <c r="R2070" i="57"/>
  <c r="T2069" i="57"/>
  <c r="S2069" i="57"/>
  <c r="R2069" i="57"/>
  <c r="T2068" i="57"/>
  <c r="S2068" i="57"/>
  <c r="R2068" i="57"/>
  <c r="T2067" i="57"/>
  <c r="S2067" i="57"/>
  <c r="R2067" i="57"/>
  <c r="T2066" i="57"/>
  <c r="S2066" i="57"/>
  <c r="R2066" i="57"/>
  <c r="T2065" i="57"/>
  <c r="S2065" i="57"/>
  <c r="R2065" i="57"/>
  <c r="T2064" i="57"/>
  <c r="S2064" i="57"/>
  <c r="R2064" i="57"/>
  <c r="T2063" i="57"/>
  <c r="S2063" i="57"/>
  <c r="R2063" i="57"/>
  <c r="T2062" i="57"/>
  <c r="S2062" i="57"/>
  <c r="R2062" i="57"/>
  <c r="T2061" i="57"/>
  <c r="S2061" i="57"/>
  <c r="R2061" i="57"/>
  <c r="T2060" i="57"/>
  <c r="S2060" i="57"/>
  <c r="R2060" i="57"/>
  <c r="T2059" i="57"/>
  <c r="S2059" i="57"/>
  <c r="R2059" i="57"/>
  <c r="T2058" i="57"/>
  <c r="S2058" i="57"/>
  <c r="R2058" i="57"/>
  <c r="T2057" i="57"/>
  <c r="S2057" i="57"/>
  <c r="R2057" i="57"/>
  <c r="T2056" i="57"/>
  <c r="S2056" i="57"/>
  <c r="R2056" i="57"/>
  <c r="T2055" i="57"/>
  <c r="S2055" i="57"/>
  <c r="R2055" i="57"/>
  <c r="T2054" i="57"/>
  <c r="S2054" i="57"/>
  <c r="R2054" i="57"/>
  <c r="T2053" i="57"/>
  <c r="S2053" i="57"/>
  <c r="R2053" i="57"/>
  <c r="T2052" i="57"/>
  <c r="S2052" i="57"/>
  <c r="R2052" i="57"/>
  <c r="T2051" i="57"/>
  <c r="S2051" i="57"/>
  <c r="R2051" i="57"/>
  <c r="T2050" i="57"/>
  <c r="S2050" i="57"/>
  <c r="R2050" i="57"/>
  <c r="T2049" i="57"/>
  <c r="S2049" i="57"/>
  <c r="R2049" i="57"/>
  <c r="T2048" i="57"/>
  <c r="S2048" i="57"/>
  <c r="R2048" i="57"/>
  <c r="T2047" i="57"/>
  <c r="S2047" i="57"/>
  <c r="R2047" i="57"/>
  <c r="T2046" i="57"/>
  <c r="S2046" i="57"/>
  <c r="R2046" i="57"/>
  <c r="T2045" i="57"/>
  <c r="S2045" i="57"/>
  <c r="R2045" i="57"/>
  <c r="T2044" i="57"/>
  <c r="S2044" i="57"/>
  <c r="R2044" i="57"/>
  <c r="T2043" i="57"/>
  <c r="S2043" i="57"/>
  <c r="R2043" i="57"/>
  <c r="T2042" i="57"/>
  <c r="S2042" i="57"/>
  <c r="R2042" i="57"/>
  <c r="T2041" i="57"/>
  <c r="S2041" i="57"/>
  <c r="R2041" i="57"/>
  <c r="T2040" i="57"/>
  <c r="S2040" i="57"/>
  <c r="R2040" i="57"/>
  <c r="T2039" i="57"/>
  <c r="S2039" i="57"/>
  <c r="R2039" i="57"/>
  <c r="T2038" i="57"/>
  <c r="S2038" i="57"/>
  <c r="R2038" i="57"/>
  <c r="T2037" i="57"/>
  <c r="S2037" i="57"/>
  <c r="R2037" i="57"/>
  <c r="T2036" i="57"/>
  <c r="S2036" i="57"/>
  <c r="R2036" i="57"/>
  <c r="T2035" i="57"/>
  <c r="S2035" i="57"/>
  <c r="R2035" i="57"/>
  <c r="T2034" i="57"/>
  <c r="S2034" i="57"/>
  <c r="R2034" i="57"/>
  <c r="T2033" i="57"/>
  <c r="S2033" i="57"/>
  <c r="R2033" i="57"/>
  <c r="T2032" i="57"/>
  <c r="S2032" i="57"/>
  <c r="R2032" i="57"/>
  <c r="T2031" i="57"/>
  <c r="S2031" i="57"/>
  <c r="R2031" i="57"/>
  <c r="T2030" i="57"/>
  <c r="S2030" i="57"/>
  <c r="R2030" i="57"/>
  <c r="T2029" i="57"/>
  <c r="S2029" i="57"/>
  <c r="R2029" i="57"/>
  <c r="T2028" i="57"/>
  <c r="S2028" i="57"/>
  <c r="R2028" i="57"/>
  <c r="T2027" i="57"/>
  <c r="S2027" i="57"/>
  <c r="R2027" i="57"/>
  <c r="T2026" i="57"/>
  <c r="S2026" i="57"/>
  <c r="R2026" i="57"/>
  <c r="T2025" i="57"/>
  <c r="S2025" i="57"/>
  <c r="R2025" i="57"/>
  <c r="T2024" i="57"/>
  <c r="S2024" i="57"/>
  <c r="R2024" i="57"/>
  <c r="T2023" i="57"/>
  <c r="S2023" i="57"/>
  <c r="R2023" i="57"/>
  <c r="T2022" i="57"/>
  <c r="S2022" i="57"/>
  <c r="R2022" i="57"/>
  <c r="T2021" i="57"/>
  <c r="S2021" i="57"/>
  <c r="R2021" i="57"/>
  <c r="T2020" i="57"/>
  <c r="S2020" i="57"/>
  <c r="R2020" i="57"/>
  <c r="T2019" i="57"/>
  <c r="S2019" i="57"/>
  <c r="R2019" i="57"/>
  <c r="T2018" i="57"/>
  <c r="S2018" i="57"/>
  <c r="R2018" i="57"/>
  <c r="T2017" i="57"/>
  <c r="S2017" i="57"/>
  <c r="R2017" i="57"/>
  <c r="T2016" i="57"/>
  <c r="S2016" i="57"/>
  <c r="R2016" i="57"/>
  <c r="T2015" i="57"/>
  <c r="S2015" i="57"/>
  <c r="R2015" i="57"/>
  <c r="T2014" i="57"/>
  <c r="S2014" i="57"/>
  <c r="R2014" i="57"/>
  <c r="T2013" i="57"/>
  <c r="S2013" i="57"/>
  <c r="R2013" i="57"/>
  <c r="T2012" i="57"/>
  <c r="S2012" i="57"/>
  <c r="R2012" i="57"/>
  <c r="T2011" i="57"/>
  <c r="S2011" i="57"/>
  <c r="R2011" i="57"/>
  <c r="T2010" i="57"/>
  <c r="S2010" i="57"/>
  <c r="R2010" i="57"/>
  <c r="T2009" i="57"/>
  <c r="S2009" i="57"/>
  <c r="R2009" i="57"/>
  <c r="T2008" i="57"/>
  <c r="S2008" i="57"/>
  <c r="R2008" i="57"/>
  <c r="T2007" i="57"/>
  <c r="S2007" i="57"/>
  <c r="R2007" i="57"/>
  <c r="T2006" i="57"/>
  <c r="S2006" i="57"/>
  <c r="R2006" i="57"/>
  <c r="T2005" i="57"/>
  <c r="S2005" i="57"/>
  <c r="R2005" i="57"/>
  <c r="T2004" i="57"/>
  <c r="S2004" i="57"/>
  <c r="R2004" i="57"/>
  <c r="T2003" i="57"/>
  <c r="S2003" i="57"/>
  <c r="R2003" i="57"/>
  <c r="T2002" i="57"/>
  <c r="S2002" i="57"/>
  <c r="R2002" i="57"/>
  <c r="T2001" i="57"/>
  <c r="S2001" i="57"/>
  <c r="R2001" i="57"/>
  <c r="T2000" i="57"/>
  <c r="S2000" i="57"/>
  <c r="R2000" i="57"/>
  <c r="T1999" i="57"/>
  <c r="S1999" i="57"/>
  <c r="R1999" i="57"/>
  <c r="T1998" i="57"/>
  <c r="S1998" i="57"/>
  <c r="R1998" i="57"/>
  <c r="T1997" i="57"/>
  <c r="S1997" i="57"/>
  <c r="R1997" i="57"/>
  <c r="T1996" i="57"/>
  <c r="S1996" i="57"/>
  <c r="R1996" i="57"/>
  <c r="T1995" i="57"/>
  <c r="S1995" i="57"/>
  <c r="R1995" i="57"/>
  <c r="T1994" i="57"/>
  <c r="S1994" i="57"/>
  <c r="R1994" i="57"/>
  <c r="T1993" i="57"/>
  <c r="S1993" i="57"/>
  <c r="R1993" i="57"/>
  <c r="T1992" i="57"/>
  <c r="S1992" i="57"/>
  <c r="R1992" i="57"/>
  <c r="T1991" i="57"/>
  <c r="S1991" i="57"/>
  <c r="R1991" i="57"/>
  <c r="T1990" i="57"/>
  <c r="S1990" i="57"/>
  <c r="R1990" i="57"/>
  <c r="T1989" i="57"/>
  <c r="S1989" i="57"/>
  <c r="R1989" i="57"/>
  <c r="T1988" i="57"/>
  <c r="S1988" i="57"/>
  <c r="R1988" i="57"/>
  <c r="T1987" i="57"/>
  <c r="S1987" i="57"/>
  <c r="R1987" i="57"/>
  <c r="T1986" i="57"/>
  <c r="S1986" i="57"/>
  <c r="R1986" i="57"/>
  <c r="T1985" i="57"/>
  <c r="S1985" i="57"/>
  <c r="R1985" i="57"/>
  <c r="T1984" i="57"/>
  <c r="S1984" i="57"/>
  <c r="R1984" i="57"/>
  <c r="T1983" i="57"/>
  <c r="S1983" i="57"/>
  <c r="R1983" i="57"/>
  <c r="T1982" i="57"/>
  <c r="S1982" i="57"/>
  <c r="R1982" i="57"/>
  <c r="T1981" i="57"/>
  <c r="S1981" i="57"/>
  <c r="R1981" i="57"/>
  <c r="T1980" i="57"/>
  <c r="S1980" i="57"/>
  <c r="R1980" i="57"/>
  <c r="T1979" i="57"/>
  <c r="S1979" i="57"/>
  <c r="R1979" i="57"/>
  <c r="T1978" i="57"/>
  <c r="S1978" i="57"/>
  <c r="R1978" i="57"/>
  <c r="T1977" i="57"/>
  <c r="S1977" i="57"/>
  <c r="R1977" i="57"/>
  <c r="T1976" i="57"/>
  <c r="S1976" i="57"/>
  <c r="R1976" i="57"/>
  <c r="T1975" i="57"/>
  <c r="S1975" i="57"/>
  <c r="R1975" i="57"/>
  <c r="T1974" i="57"/>
  <c r="S1974" i="57"/>
  <c r="R1974" i="57"/>
  <c r="T1973" i="57"/>
  <c r="S1973" i="57"/>
  <c r="R1973" i="57"/>
  <c r="T1972" i="57"/>
  <c r="S1972" i="57"/>
  <c r="R1972" i="57"/>
  <c r="T1971" i="57"/>
  <c r="S1971" i="57"/>
  <c r="R1971" i="57"/>
  <c r="T1970" i="57"/>
  <c r="S1970" i="57"/>
  <c r="R1970" i="57"/>
  <c r="T1969" i="57"/>
  <c r="S1969" i="57"/>
  <c r="R1969" i="57"/>
  <c r="T1968" i="57"/>
  <c r="S1968" i="57"/>
  <c r="R1968" i="57"/>
  <c r="T1967" i="57"/>
  <c r="S1967" i="57"/>
  <c r="R1967" i="57"/>
  <c r="T1966" i="57"/>
  <c r="S1966" i="57"/>
  <c r="R1966" i="57"/>
  <c r="T1965" i="57"/>
  <c r="S1965" i="57"/>
  <c r="R1965" i="57"/>
  <c r="T1964" i="57"/>
  <c r="S1964" i="57"/>
  <c r="R1964" i="57"/>
  <c r="T1963" i="57"/>
  <c r="S1963" i="57"/>
  <c r="R1963" i="57"/>
  <c r="T1962" i="57"/>
  <c r="S1962" i="57"/>
  <c r="R1962" i="57"/>
  <c r="T1961" i="57"/>
  <c r="S1961" i="57"/>
  <c r="R1961" i="57"/>
  <c r="T1960" i="57"/>
  <c r="S1960" i="57"/>
  <c r="R1960" i="57"/>
  <c r="T1959" i="57"/>
  <c r="S1959" i="57"/>
  <c r="R1959" i="57"/>
  <c r="T1958" i="57"/>
  <c r="S1958" i="57"/>
  <c r="R1958" i="57"/>
  <c r="T1957" i="57"/>
  <c r="S1957" i="57"/>
  <c r="R1957" i="57"/>
  <c r="T1956" i="57"/>
  <c r="S1956" i="57"/>
  <c r="R1956" i="57"/>
  <c r="T1955" i="57"/>
  <c r="S1955" i="57"/>
  <c r="R1955" i="57"/>
  <c r="T1954" i="57"/>
  <c r="S1954" i="57"/>
  <c r="R1954" i="57"/>
  <c r="T1953" i="57"/>
  <c r="S1953" i="57"/>
  <c r="R1953" i="57"/>
  <c r="T1952" i="57"/>
  <c r="S1952" i="57"/>
  <c r="R1952" i="57"/>
  <c r="T1951" i="57"/>
  <c r="S1951" i="57"/>
  <c r="R1951" i="57"/>
  <c r="T1950" i="57"/>
  <c r="S1950" i="57"/>
  <c r="R1950" i="57"/>
  <c r="T1949" i="57"/>
  <c r="S1949" i="57"/>
  <c r="R1949" i="57"/>
  <c r="T1948" i="57"/>
  <c r="S1948" i="57"/>
  <c r="R1948" i="57"/>
  <c r="T1947" i="57"/>
  <c r="S1947" i="57"/>
  <c r="R1947" i="57"/>
  <c r="T1946" i="57"/>
  <c r="S1946" i="57"/>
  <c r="R1946" i="57"/>
  <c r="T1945" i="57"/>
  <c r="S1945" i="57"/>
  <c r="R1945" i="57"/>
  <c r="T1944" i="57"/>
  <c r="S1944" i="57"/>
  <c r="R1944" i="57"/>
  <c r="T1943" i="57"/>
  <c r="S1943" i="57"/>
  <c r="R1943" i="57"/>
  <c r="T1942" i="57"/>
  <c r="S1942" i="57"/>
  <c r="R1942" i="57"/>
  <c r="T1941" i="57"/>
  <c r="S1941" i="57"/>
  <c r="R1941" i="57"/>
  <c r="T1940" i="57"/>
  <c r="S1940" i="57"/>
  <c r="R1940" i="57"/>
  <c r="T1939" i="57"/>
  <c r="S1939" i="57"/>
  <c r="R1939" i="57"/>
  <c r="T1938" i="57"/>
  <c r="S1938" i="57"/>
  <c r="R1938" i="57"/>
  <c r="T1937" i="57"/>
  <c r="S1937" i="57"/>
  <c r="R1937" i="57"/>
  <c r="T1936" i="57"/>
  <c r="S1936" i="57"/>
  <c r="R1936" i="57"/>
  <c r="T1935" i="57"/>
  <c r="S1935" i="57"/>
  <c r="R1935" i="57"/>
  <c r="T1934" i="57"/>
  <c r="S1934" i="57"/>
  <c r="R1934" i="57"/>
  <c r="T1933" i="57"/>
  <c r="S1933" i="57"/>
  <c r="R1933" i="57"/>
  <c r="T1932" i="57"/>
  <c r="S1932" i="57"/>
  <c r="R1932" i="57"/>
  <c r="T1931" i="57"/>
  <c r="S1931" i="57"/>
  <c r="R1931" i="57"/>
  <c r="T1930" i="57"/>
  <c r="S1930" i="57"/>
  <c r="R1930" i="57"/>
  <c r="T1929" i="57"/>
  <c r="S1929" i="57"/>
  <c r="R1929" i="57"/>
  <c r="T1928" i="57"/>
  <c r="S1928" i="57"/>
  <c r="R1928" i="57"/>
  <c r="T1927" i="57"/>
  <c r="S1927" i="57"/>
  <c r="R1927" i="57"/>
  <c r="T1926" i="57"/>
  <c r="S1926" i="57"/>
  <c r="R1926" i="57"/>
  <c r="T1925" i="57"/>
  <c r="S1925" i="57"/>
  <c r="R1925" i="57"/>
  <c r="T1924" i="57"/>
  <c r="S1924" i="57"/>
  <c r="R1924" i="57"/>
  <c r="T1923" i="57"/>
  <c r="S1923" i="57"/>
  <c r="R1923" i="57"/>
  <c r="T1922" i="57"/>
  <c r="S1922" i="57"/>
  <c r="R1922" i="57"/>
  <c r="T1921" i="57"/>
  <c r="S1921" i="57"/>
  <c r="R1921" i="57"/>
  <c r="T1920" i="57"/>
  <c r="S1920" i="57"/>
  <c r="R1920" i="57"/>
  <c r="T1919" i="57"/>
  <c r="S1919" i="57"/>
  <c r="R1919" i="57"/>
  <c r="T1918" i="57"/>
  <c r="S1918" i="57"/>
  <c r="R1918" i="57"/>
  <c r="T1917" i="57"/>
  <c r="S1917" i="57"/>
  <c r="R1917" i="57"/>
  <c r="T1916" i="57"/>
  <c r="S1916" i="57"/>
  <c r="R1916" i="57"/>
  <c r="T1915" i="57"/>
  <c r="S1915" i="57"/>
  <c r="R1915" i="57"/>
  <c r="T1914" i="57"/>
  <c r="S1914" i="57"/>
  <c r="R1914" i="57"/>
  <c r="T1913" i="57"/>
  <c r="S1913" i="57"/>
  <c r="R1913" i="57"/>
  <c r="T1912" i="57"/>
  <c r="S1912" i="57"/>
  <c r="R1912" i="57"/>
  <c r="T1911" i="57"/>
  <c r="S1911" i="57"/>
  <c r="R1911" i="57"/>
  <c r="T1910" i="57"/>
  <c r="S1910" i="57"/>
  <c r="R1910" i="57"/>
  <c r="T1909" i="57"/>
  <c r="S1909" i="57"/>
  <c r="R1909" i="57"/>
  <c r="T1908" i="57"/>
  <c r="S1908" i="57"/>
  <c r="R1908" i="57"/>
  <c r="T1907" i="57"/>
  <c r="S1907" i="57"/>
  <c r="R1907" i="57"/>
  <c r="T1906" i="57"/>
  <c r="S1906" i="57"/>
  <c r="R1906" i="57"/>
  <c r="T1905" i="57"/>
  <c r="S1905" i="57"/>
  <c r="R1905" i="57"/>
  <c r="T1904" i="57"/>
  <c r="S1904" i="57"/>
  <c r="R1904" i="57"/>
  <c r="T1903" i="57"/>
  <c r="S1903" i="57"/>
  <c r="R1903" i="57"/>
  <c r="T1902" i="57"/>
  <c r="S1902" i="57"/>
  <c r="R1902" i="57"/>
  <c r="T1901" i="57"/>
  <c r="S1901" i="57"/>
  <c r="R1901" i="57"/>
  <c r="T1900" i="57"/>
  <c r="S1900" i="57"/>
  <c r="R1900" i="57"/>
  <c r="T1899" i="57"/>
  <c r="S1899" i="57"/>
  <c r="R1899" i="57"/>
  <c r="T1898" i="57"/>
  <c r="S1898" i="57"/>
  <c r="R1898" i="57"/>
  <c r="T1897" i="57"/>
  <c r="S1897" i="57"/>
  <c r="R1897" i="57"/>
  <c r="T1896" i="57"/>
  <c r="S1896" i="57"/>
  <c r="R1896" i="57"/>
  <c r="T1895" i="57"/>
  <c r="S1895" i="57"/>
  <c r="R1895" i="57"/>
  <c r="T1894" i="57"/>
  <c r="S1894" i="57"/>
  <c r="R1894" i="57"/>
  <c r="T1893" i="57"/>
  <c r="S1893" i="57"/>
  <c r="R1893" i="57"/>
  <c r="T1892" i="57"/>
  <c r="S1892" i="57"/>
  <c r="R1892" i="57"/>
  <c r="T1891" i="57"/>
  <c r="S1891" i="57"/>
  <c r="R1891" i="57"/>
  <c r="T1890" i="57"/>
  <c r="S1890" i="57"/>
  <c r="R1890" i="57"/>
  <c r="T1889" i="57"/>
  <c r="S1889" i="57"/>
  <c r="R1889" i="57"/>
  <c r="T1888" i="57"/>
  <c r="S1888" i="57"/>
  <c r="R1888" i="57"/>
  <c r="T1887" i="57"/>
  <c r="S1887" i="57"/>
  <c r="R1887" i="57"/>
  <c r="T1886" i="57"/>
  <c r="S1886" i="57"/>
  <c r="R1886" i="57"/>
  <c r="T1885" i="57"/>
  <c r="S1885" i="57"/>
  <c r="R1885" i="57"/>
  <c r="T1884" i="57"/>
  <c r="S1884" i="57"/>
  <c r="R1884" i="57"/>
  <c r="T1883" i="57"/>
  <c r="S1883" i="57"/>
  <c r="R1883" i="57"/>
  <c r="T1882" i="57"/>
  <c r="S1882" i="57"/>
  <c r="R1882" i="57"/>
  <c r="T1881" i="57"/>
  <c r="S1881" i="57"/>
  <c r="R1881" i="57"/>
  <c r="T1880" i="57"/>
  <c r="S1880" i="57"/>
  <c r="R1880" i="57"/>
  <c r="T1879" i="57"/>
  <c r="S1879" i="57"/>
  <c r="R1879" i="57"/>
  <c r="T1878" i="57"/>
  <c r="S1878" i="57"/>
  <c r="R1878" i="57"/>
  <c r="T1877" i="57"/>
  <c r="S1877" i="57"/>
  <c r="R1877" i="57"/>
  <c r="T1876" i="57"/>
  <c r="S1876" i="57"/>
  <c r="R1876" i="57"/>
  <c r="T1875" i="57"/>
  <c r="S1875" i="57"/>
  <c r="R1875" i="57"/>
  <c r="T1874" i="57"/>
  <c r="S1874" i="57"/>
  <c r="R1874" i="57"/>
  <c r="T1873" i="57"/>
  <c r="S1873" i="57"/>
  <c r="R1873" i="57"/>
  <c r="T1872" i="57"/>
  <c r="S1872" i="57"/>
  <c r="R1872" i="57"/>
  <c r="T1871" i="57"/>
  <c r="S1871" i="57"/>
  <c r="R1871" i="57"/>
  <c r="T1870" i="57"/>
  <c r="S1870" i="57"/>
  <c r="R1870" i="57"/>
  <c r="T1869" i="57"/>
  <c r="S1869" i="57"/>
  <c r="R1869" i="57"/>
  <c r="T1868" i="57"/>
  <c r="S1868" i="57"/>
  <c r="R1868" i="57"/>
  <c r="T1867" i="57"/>
  <c r="S1867" i="57"/>
  <c r="R1867" i="57"/>
  <c r="T1866" i="57"/>
  <c r="S1866" i="57"/>
  <c r="R1866" i="57"/>
  <c r="T1865" i="57"/>
  <c r="S1865" i="57"/>
  <c r="R1865" i="57"/>
  <c r="T1864" i="57"/>
  <c r="S1864" i="57"/>
  <c r="R1864" i="57"/>
  <c r="T1863" i="57"/>
  <c r="S1863" i="57"/>
  <c r="R1863" i="57"/>
  <c r="T1862" i="57"/>
  <c r="S1862" i="57"/>
  <c r="R1862" i="57"/>
  <c r="T1861" i="57"/>
  <c r="S1861" i="57"/>
  <c r="R1861" i="57"/>
  <c r="T1860" i="57"/>
  <c r="S1860" i="57"/>
  <c r="R1860" i="57"/>
  <c r="T1859" i="57"/>
  <c r="S1859" i="57"/>
  <c r="R1859" i="57"/>
  <c r="T1858" i="57"/>
  <c r="S1858" i="57"/>
  <c r="R1858" i="57"/>
  <c r="T1857" i="57"/>
  <c r="S1857" i="57"/>
  <c r="R1857" i="57"/>
  <c r="T1856" i="57"/>
  <c r="S1856" i="57"/>
  <c r="R1856" i="57"/>
  <c r="T1855" i="57"/>
  <c r="S1855" i="57"/>
  <c r="R1855" i="57"/>
  <c r="T1854" i="57"/>
  <c r="S1854" i="57"/>
  <c r="R1854" i="57"/>
  <c r="T1853" i="57"/>
  <c r="S1853" i="57"/>
  <c r="R1853" i="57"/>
  <c r="T1852" i="57"/>
  <c r="S1852" i="57"/>
  <c r="R1852" i="57"/>
  <c r="T1851" i="57"/>
  <c r="S1851" i="57"/>
  <c r="R1851" i="57"/>
  <c r="T1850" i="57"/>
  <c r="S1850" i="57"/>
  <c r="R1850" i="57"/>
  <c r="T1849" i="57"/>
  <c r="S1849" i="57"/>
  <c r="R1849" i="57"/>
  <c r="T1848" i="57"/>
  <c r="S1848" i="57"/>
  <c r="R1848" i="57"/>
  <c r="T1847" i="57"/>
  <c r="S1847" i="57"/>
  <c r="R1847" i="57"/>
  <c r="T1846" i="57"/>
  <c r="S1846" i="57"/>
  <c r="R1846" i="57"/>
  <c r="T1845" i="57"/>
  <c r="S1845" i="57"/>
  <c r="R1845" i="57"/>
  <c r="T1844" i="57"/>
  <c r="S1844" i="57"/>
  <c r="R1844" i="57"/>
  <c r="T1843" i="57"/>
  <c r="S1843" i="57"/>
  <c r="R1843" i="57"/>
  <c r="T1842" i="57"/>
  <c r="S1842" i="57"/>
  <c r="R1842" i="57"/>
  <c r="T1841" i="57"/>
  <c r="S1841" i="57"/>
  <c r="R1841" i="57"/>
  <c r="T1840" i="57"/>
  <c r="S1840" i="57"/>
  <c r="R1840" i="57"/>
  <c r="T1839" i="57"/>
  <c r="S1839" i="57"/>
  <c r="R1839" i="57"/>
  <c r="T1838" i="57"/>
  <c r="S1838" i="57"/>
  <c r="R1838" i="57"/>
  <c r="T1837" i="57"/>
  <c r="S1837" i="57"/>
  <c r="R1837" i="57"/>
  <c r="T1836" i="57"/>
  <c r="S1836" i="57"/>
  <c r="R1836" i="57"/>
  <c r="T1835" i="57"/>
  <c r="S1835" i="57"/>
  <c r="R1835" i="57"/>
  <c r="T1834" i="57"/>
  <c r="S1834" i="57"/>
  <c r="R1834" i="57"/>
  <c r="T1833" i="57"/>
  <c r="S1833" i="57"/>
  <c r="R1833" i="57"/>
  <c r="T1832" i="57"/>
  <c r="S1832" i="57"/>
  <c r="R1832" i="57"/>
  <c r="T1831" i="57"/>
  <c r="S1831" i="57"/>
  <c r="R1831" i="57"/>
  <c r="T1830" i="57"/>
  <c r="S1830" i="57"/>
  <c r="R1830" i="57"/>
  <c r="T1829" i="57"/>
  <c r="S1829" i="57"/>
  <c r="R1829" i="57"/>
  <c r="T1828" i="57"/>
  <c r="S1828" i="57"/>
  <c r="R1828" i="57"/>
  <c r="T1827" i="57"/>
  <c r="S1827" i="57"/>
  <c r="R1827" i="57"/>
  <c r="T1826" i="57"/>
  <c r="S1826" i="57"/>
  <c r="R1826" i="57"/>
  <c r="T1825" i="57"/>
  <c r="S1825" i="57"/>
  <c r="R1825" i="57"/>
  <c r="T1824" i="57"/>
  <c r="S1824" i="57"/>
  <c r="R1824" i="57"/>
  <c r="T1823" i="57"/>
  <c r="S1823" i="57"/>
  <c r="R1823" i="57"/>
  <c r="T1822" i="57"/>
  <c r="S1822" i="57"/>
  <c r="R1822" i="57"/>
  <c r="T1821" i="57"/>
  <c r="S1821" i="57"/>
  <c r="R1821" i="57"/>
  <c r="T1820" i="57"/>
  <c r="S1820" i="57"/>
  <c r="R1820" i="57"/>
  <c r="T1819" i="57"/>
  <c r="S1819" i="57"/>
  <c r="R1819" i="57"/>
  <c r="T1818" i="57"/>
  <c r="S1818" i="57"/>
  <c r="R1818" i="57"/>
  <c r="T1817" i="57"/>
  <c r="S1817" i="57"/>
  <c r="R1817" i="57"/>
  <c r="T1816" i="57"/>
  <c r="S1816" i="57"/>
  <c r="R1816" i="57"/>
  <c r="T1815" i="57"/>
  <c r="S1815" i="57"/>
  <c r="R1815" i="57"/>
  <c r="T1814" i="57"/>
  <c r="S1814" i="57"/>
  <c r="R1814" i="57"/>
  <c r="T1813" i="57"/>
  <c r="S1813" i="57"/>
  <c r="R1813" i="57"/>
  <c r="T1812" i="57"/>
  <c r="S1812" i="57"/>
  <c r="R1812" i="57"/>
  <c r="T1811" i="57"/>
  <c r="S1811" i="57"/>
  <c r="R1811" i="57"/>
  <c r="T1810" i="57"/>
  <c r="S1810" i="57"/>
  <c r="R1810" i="57"/>
  <c r="T1809" i="57"/>
  <c r="S1809" i="57"/>
  <c r="R1809" i="57"/>
  <c r="T1808" i="57"/>
  <c r="S1808" i="57"/>
  <c r="R1808" i="57"/>
  <c r="T1807" i="57"/>
  <c r="S1807" i="57"/>
  <c r="R1807" i="57"/>
  <c r="T1806" i="57"/>
  <c r="S1806" i="57"/>
  <c r="R1806" i="57"/>
  <c r="T1805" i="57"/>
  <c r="S1805" i="57"/>
  <c r="R1805" i="57"/>
  <c r="T1804" i="57"/>
  <c r="S1804" i="57"/>
  <c r="R1804" i="57"/>
  <c r="T1803" i="57"/>
  <c r="S1803" i="57"/>
  <c r="R1803" i="57"/>
  <c r="T1802" i="57"/>
  <c r="S1802" i="57"/>
  <c r="R1802" i="57"/>
  <c r="T1801" i="57"/>
  <c r="S1801" i="57"/>
  <c r="R1801" i="57"/>
  <c r="T1800" i="57"/>
  <c r="S1800" i="57"/>
  <c r="R1800" i="57"/>
  <c r="T1799" i="57"/>
  <c r="S1799" i="57"/>
  <c r="R1799" i="57"/>
  <c r="T1798" i="57"/>
  <c r="S1798" i="57"/>
  <c r="R1798" i="57"/>
  <c r="T1797" i="57"/>
  <c r="S1797" i="57"/>
  <c r="R1797" i="57"/>
  <c r="T1796" i="57"/>
  <c r="S1796" i="57"/>
  <c r="R1796" i="57"/>
  <c r="T1795" i="57"/>
  <c r="S1795" i="57"/>
  <c r="R1795" i="57"/>
  <c r="T1794" i="57"/>
  <c r="S1794" i="57"/>
  <c r="R1794" i="57"/>
  <c r="T1793" i="57"/>
  <c r="S1793" i="57"/>
  <c r="R1793" i="57"/>
  <c r="T1792" i="57"/>
  <c r="S1792" i="57"/>
  <c r="R1792" i="57"/>
  <c r="T1791" i="57"/>
  <c r="S1791" i="57"/>
  <c r="R1791" i="57"/>
  <c r="T1790" i="57"/>
  <c r="S1790" i="57"/>
  <c r="R1790" i="57"/>
  <c r="T1789" i="57"/>
  <c r="S1789" i="57"/>
  <c r="R1789" i="57"/>
  <c r="T1788" i="57"/>
  <c r="S1788" i="57"/>
  <c r="R1788" i="57"/>
  <c r="T1787" i="57"/>
  <c r="S1787" i="57"/>
  <c r="R1787" i="57"/>
  <c r="T1786" i="57"/>
  <c r="S1786" i="57"/>
  <c r="R1786" i="57"/>
  <c r="T1785" i="57"/>
  <c r="S1785" i="57"/>
  <c r="R1785" i="57"/>
  <c r="T1784" i="57"/>
  <c r="S1784" i="57"/>
  <c r="R1784" i="57"/>
  <c r="T1783" i="57"/>
  <c r="S1783" i="57"/>
  <c r="R1783" i="57"/>
  <c r="T1782" i="57"/>
  <c r="S1782" i="57"/>
  <c r="R1782" i="57"/>
  <c r="T1781" i="57"/>
  <c r="S1781" i="57"/>
  <c r="R1781" i="57"/>
  <c r="T1780" i="57"/>
  <c r="S1780" i="57"/>
  <c r="R1780" i="57"/>
  <c r="T1779" i="57"/>
  <c r="S1779" i="57"/>
  <c r="R1779" i="57"/>
  <c r="T1778" i="57"/>
  <c r="S1778" i="57"/>
  <c r="R1778" i="57"/>
  <c r="T1777" i="57"/>
  <c r="S1777" i="57"/>
  <c r="R1777" i="57"/>
  <c r="T1776" i="57"/>
  <c r="S1776" i="57"/>
  <c r="R1776" i="57"/>
  <c r="T1775" i="57"/>
  <c r="S1775" i="57"/>
  <c r="R1775" i="57"/>
  <c r="T1774" i="57"/>
  <c r="S1774" i="57"/>
  <c r="R1774" i="57"/>
  <c r="T1773" i="57"/>
  <c r="S1773" i="57"/>
  <c r="R1773" i="57"/>
  <c r="T1772" i="57"/>
  <c r="S1772" i="57"/>
  <c r="R1772" i="57"/>
  <c r="T1771" i="57"/>
  <c r="S1771" i="57"/>
  <c r="R1771" i="57"/>
  <c r="T1770" i="57"/>
  <c r="S1770" i="57"/>
  <c r="R1770" i="57"/>
  <c r="T1769" i="57"/>
  <c r="S1769" i="57"/>
  <c r="R1769" i="57"/>
  <c r="T1768" i="57"/>
  <c r="S1768" i="57"/>
  <c r="R1768" i="57"/>
  <c r="T1767" i="57"/>
  <c r="S1767" i="57"/>
  <c r="R1767" i="57"/>
  <c r="T1766" i="57"/>
  <c r="S1766" i="57"/>
  <c r="R1766" i="57"/>
  <c r="T1765" i="57"/>
  <c r="S1765" i="57"/>
  <c r="R1765" i="57"/>
  <c r="T1764" i="57"/>
  <c r="S1764" i="57"/>
  <c r="R1764" i="57"/>
  <c r="T1763" i="57"/>
  <c r="S1763" i="57"/>
  <c r="R1763" i="57"/>
  <c r="T1762" i="57"/>
  <c r="S1762" i="57"/>
  <c r="R1762" i="57"/>
  <c r="T1761" i="57"/>
  <c r="S1761" i="57"/>
  <c r="R1761" i="57"/>
  <c r="T1760" i="57"/>
  <c r="S1760" i="57"/>
  <c r="R1760" i="57"/>
  <c r="T1759" i="57"/>
  <c r="S1759" i="57"/>
  <c r="R1759" i="57"/>
  <c r="T1758" i="57"/>
  <c r="S1758" i="57"/>
  <c r="R1758" i="57"/>
  <c r="T1757" i="57"/>
  <c r="S1757" i="57"/>
  <c r="R1757" i="57"/>
  <c r="T1756" i="57"/>
  <c r="S1756" i="57"/>
  <c r="R1756" i="57"/>
  <c r="T1755" i="57"/>
  <c r="S1755" i="57"/>
  <c r="R1755" i="57"/>
  <c r="T1754" i="57"/>
  <c r="S1754" i="57"/>
  <c r="R1754" i="57"/>
  <c r="T1753" i="57"/>
  <c r="S1753" i="57"/>
  <c r="R1753" i="57"/>
  <c r="T1752" i="57"/>
  <c r="S1752" i="57"/>
  <c r="R1752" i="57"/>
  <c r="T1751" i="57"/>
  <c r="S1751" i="57"/>
  <c r="R1751" i="57"/>
  <c r="T1750" i="57"/>
  <c r="S1750" i="57"/>
  <c r="R1750" i="57"/>
  <c r="T1749" i="57"/>
  <c r="S1749" i="57"/>
  <c r="R1749" i="57"/>
  <c r="T1748" i="57"/>
  <c r="S1748" i="57"/>
  <c r="R1748" i="57"/>
  <c r="T1747" i="57"/>
  <c r="S1747" i="57"/>
  <c r="R1747" i="57"/>
  <c r="T1746" i="57"/>
  <c r="S1746" i="57"/>
  <c r="R1746" i="57"/>
  <c r="T1745" i="57"/>
  <c r="S1745" i="57"/>
  <c r="R1745" i="57"/>
  <c r="T1744" i="57"/>
  <c r="S1744" i="57"/>
  <c r="R1744" i="57"/>
  <c r="T1743" i="57"/>
  <c r="S1743" i="57"/>
  <c r="R1743" i="57"/>
  <c r="T1742" i="57"/>
  <c r="S1742" i="57"/>
  <c r="R1742" i="57"/>
  <c r="T1741" i="57"/>
  <c r="S1741" i="57"/>
  <c r="R1741" i="57"/>
  <c r="T1740" i="57"/>
  <c r="S1740" i="57"/>
  <c r="R1740" i="57"/>
  <c r="T1739" i="57"/>
  <c r="S1739" i="57"/>
  <c r="R1739" i="57"/>
  <c r="T1738" i="57"/>
  <c r="S1738" i="57"/>
  <c r="R1738" i="57"/>
  <c r="T1737" i="57"/>
  <c r="S1737" i="57"/>
  <c r="R1737" i="57"/>
  <c r="T1736" i="57"/>
  <c r="S1736" i="57"/>
  <c r="R1736" i="57"/>
  <c r="T1735" i="57"/>
  <c r="S1735" i="57"/>
  <c r="R1735" i="57"/>
  <c r="T1734" i="57"/>
  <c r="S1734" i="57"/>
  <c r="R1734" i="57"/>
  <c r="T1733" i="57"/>
  <c r="S1733" i="57"/>
  <c r="R1733" i="57"/>
  <c r="T1732" i="57"/>
  <c r="S1732" i="57"/>
  <c r="R1732" i="57"/>
  <c r="T1731" i="57"/>
  <c r="S1731" i="57"/>
  <c r="R1731" i="57"/>
  <c r="T1730" i="57"/>
  <c r="S1730" i="57"/>
  <c r="R1730" i="57"/>
  <c r="T1729" i="57"/>
  <c r="S1729" i="57"/>
  <c r="R1729" i="57"/>
  <c r="T1728" i="57"/>
  <c r="S1728" i="57"/>
  <c r="R1728" i="57"/>
  <c r="T1727" i="57"/>
  <c r="S1727" i="57"/>
  <c r="R1727" i="57"/>
  <c r="T1726" i="57"/>
  <c r="S1726" i="57"/>
  <c r="R1726" i="57"/>
  <c r="T1725" i="57"/>
  <c r="S1725" i="57"/>
  <c r="R1725" i="57"/>
  <c r="T1724" i="57"/>
  <c r="S1724" i="57"/>
  <c r="R1724" i="57"/>
  <c r="T1723" i="57"/>
  <c r="S1723" i="57"/>
  <c r="R1723" i="57"/>
  <c r="T1722" i="57"/>
  <c r="S1722" i="57"/>
  <c r="R1722" i="57"/>
  <c r="T1721" i="57"/>
  <c r="S1721" i="57"/>
  <c r="R1721" i="57"/>
  <c r="T1720" i="57"/>
  <c r="S1720" i="57"/>
  <c r="R1720" i="57"/>
  <c r="T1719" i="57"/>
  <c r="S1719" i="57"/>
  <c r="R1719" i="57"/>
  <c r="T1718" i="57"/>
  <c r="S1718" i="57"/>
  <c r="R1718" i="57"/>
  <c r="T1717" i="57"/>
  <c r="S1717" i="57"/>
  <c r="R1717" i="57"/>
  <c r="T1716" i="57"/>
  <c r="S1716" i="57"/>
  <c r="R1716" i="57"/>
  <c r="T1715" i="57"/>
  <c r="S1715" i="57"/>
  <c r="R1715" i="57"/>
  <c r="T1714" i="57"/>
  <c r="S1714" i="57"/>
  <c r="R1714" i="57"/>
  <c r="T1713" i="57"/>
  <c r="S1713" i="57"/>
  <c r="R1713" i="57"/>
  <c r="T1712" i="57"/>
  <c r="S1712" i="57"/>
  <c r="R1712" i="57"/>
  <c r="T1711" i="57"/>
  <c r="S1711" i="57"/>
  <c r="R1711" i="57"/>
  <c r="T1710" i="57"/>
  <c r="S1710" i="57"/>
  <c r="R1710" i="57"/>
  <c r="T1709" i="57"/>
  <c r="S1709" i="57"/>
  <c r="R1709" i="57"/>
  <c r="T1708" i="57"/>
  <c r="S1708" i="57"/>
  <c r="R1708" i="57"/>
  <c r="T1707" i="57"/>
  <c r="S1707" i="57"/>
  <c r="R1707" i="57"/>
  <c r="T1706" i="57"/>
  <c r="S1706" i="57"/>
  <c r="R1706" i="57"/>
  <c r="T1705" i="57"/>
  <c r="S1705" i="57"/>
  <c r="R1705" i="57"/>
  <c r="T1704" i="57"/>
  <c r="S1704" i="57"/>
  <c r="R1704" i="57"/>
  <c r="T1703" i="57"/>
  <c r="S1703" i="57"/>
  <c r="R1703" i="57"/>
  <c r="T1702" i="57"/>
  <c r="S1702" i="57"/>
  <c r="R1702" i="57"/>
  <c r="T1701" i="57"/>
  <c r="S1701" i="57"/>
  <c r="R1701" i="57"/>
  <c r="T1700" i="57"/>
  <c r="S1700" i="57"/>
  <c r="R1700" i="57"/>
  <c r="T1699" i="57"/>
  <c r="S1699" i="57"/>
  <c r="R1699" i="57"/>
  <c r="T1698" i="57"/>
  <c r="S1698" i="57"/>
  <c r="R1698" i="57"/>
  <c r="T1697" i="57"/>
  <c r="S1697" i="57"/>
  <c r="R1697" i="57"/>
  <c r="T1696" i="57"/>
  <c r="S1696" i="57"/>
  <c r="R1696" i="57"/>
  <c r="T1695" i="57"/>
  <c r="S1695" i="57"/>
  <c r="R1695" i="57"/>
  <c r="T1694" i="57"/>
  <c r="S1694" i="57"/>
  <c r="R1694" i="57"/>
  <c r="T1693" i="57"/>
  <c r="S1693" i="57"/>
  <c r="R1693" i="57"/>
  <c r="T1692" i="57"/>
  <c r="S1692" i="57"/>
  <c r="R1692" i="57"/>
  <c r="T1691" i="57"/>
  <c r="S1691" i="57"/>
  <c r="R1691" i="57"/>
  <c r="T1690" i="57"/>
  <c r="S1690" i="57"/>
  <c r="R1690" i="57"/>
  <c r="T1689" i="57"/>
  <c r="S1689" i="57"/>
  <c r="R1689" i="57"/>
  <c r="T1688" i="57"/>
  <c r="S1688" i="57"/>
  <c r="R1688" i="57"/>
  <c r="T1687" i="57"/>
  <c r="S1687" i="57"/>
  <c r="R1687" i="57"/>
  <c r="T1686" i="57"/>
  <c r="S1686" i="57"/>
  <c r="R1686" i="57"/>
  <c r="T1685" i="57"/>
  <c r="S1685" i="57"/>
  <c r="R1685" i="57"/>
  <c r="T1684" i="57"/>
  <c r="S1684" i="57"/>
  <c r="R1684" i="57"/>
  <c r="T1683" i="57"/>
  <c r="S1683" i="57"/>
  <c r="R1683" i="57"/>
  <c r="T1682" i="57"/>
  <c r="S1682" i="57"/>
  <c r="R1682" i="57"/>
  <c r="T1681" i="57"/>
  <c r="S1681" i="57"/>
  <c r="R1681" i="57"/>
  <c r="T1680" i="57"/>
  <c r="S1680" i="57"/>
  <c r="R1680" i="57"/>
  <c r="T1679" i="57"/>
  <c r="S1679" i="57"/>
  <c r="R1679" i="57"/>
  <c r="T1678" i="57"/>
  <c r="S1678" i="57"/>
  <c r="R1678" i="57"/>
  <c r="T1677" i="57"/>
  <c r="S1677" i="57"/>
  <c r="R1677" i="57"/>
  <c r="T1676" i="57"/>
  <c r="S1676" i="57"/>
  <c r="R1676" i="57"/>
  <c r="T1675" i="57"/>
  <c r="S1675" i="57"/>
  <c r="R1675" i="57"/>
  <c r="T1674" i="57"/>
  <c r="S1674" i="57"/>
  <c r="R1674" i="57"/>
  <c r="T1673" i="57"/>
  <c r="S1673" i="57"/>
  <c r="R1673" i="57"/>
  <c r="T1672" i="57"/>
  <c r="S1672" i="57"/>
  <c r="R1672" i="57"/>
  <c r="T1671" i="57"/>
  <c r="S1671" i="57"/>
  <c r="R1671" i="57"/>
  <c r="T1670" i="57"/>
  <c r="S1670" i="57"/>
  <c r="R1670" i="57"/>
  <c r="T1669" i="57"/>
  <c r="S1669" i="57"/>
  <c r="R1669" i="57"/>
  <c r="T1668" i="57"/>
  <c r="S1668" i="57"/>
  <c r="R1668" i="57"/>
  <c r="T1667" i="57"/>
  <c r="S1667" i="57"/>
  <c r="R1667" i="57"/>
  <c r="T1666" i="57"/>
  <c r="S1666" i="57"/>
  <c r="R1666" i="57"/>
  <c r="T1665" i="57"/>
  <c r="S1665" i="57"/>
  <c r="R1665" i="57"/>
  <c r="T1664" i="57"/>
  <c r="S1664" i="57"/>
  <c r="R1664" i="57"/>
  <c r="T1663" i="57"/>
  <c r="S1663" i="57"/>
  <c r="R1663" i="57"/>
  <c r="T1662" i="57"/>
  <c r="S1662" i="57"/>
  <c r="R1662" i="57"/>
  <c r="T4" i="58"/>
  <c r="S4" i="58"/>
  <c r="R4" i="58"/>
  <c r="T5" i="58"/>
  <c r="S5" i="58"/>
  <c r="R5" i="58"/>
  <c r="T3" i="58"/>
  <c r="S3" i="58"/>
  <c r="R3" i="58"/>
  <c r="T2" i="58"/>
  <c r="S2" i="58"/>
  <c r="R2" i="58"/>
  <c r="T1661" i="57"/>
  <c r="S1661" i="57"/>
  <c r="R1661" i="57"/>
  <c r="T1660" i="57"/>
  <c r="S1660" i="57"/>
  <c r="R1660" i="57"/>
  <c r="T1659" i="57"/>
  <c r="S1659" i="57"/>
  <c r="R1659" i="57"/>
  <c r="T1658" i="57"/>
  <c r="S1658" i="57"/>
  <c r="R1658" i="57"/>
  <c r="T1657" i="57"/>
  <c r="S1657" i="57"/>
  <c r="R1657" i="57"/>
  <c r="T1656" i="57"/>
  <c r="S1656" i="57"/>
  <c r="R1656" i="57"/>
  <c r="T1655" i="57"/>
  <c r="S1655" i="57"/>
  <c r="R1655" i="57"/>
  <c r="T1654" i="57"/>
  <c r="S1654" i="57"/>
  <c r="R1654" i="57"/>
  <c r="T1653" i="57"/>
  <c r="S1653" i="57"/>
  <c r="R1653" i="57"/>
  <c r="T1652" i="57"/>
  <c r="S1652" i="57"/>
  <c r="R1652" i="57"/>
  <c r="T1651" i="57"/>
  <c r="S1651" i="57"/>
  <c r="R1651" i="57"/>
  <c r="T1650" i="57"/>
  <c r="S1650" i="57"/>
  <c r="R1650" i="57"/>
  <c r="T1649" i="57"/>
  <c r="S1649" i="57"/>
  <c r="R1649" i="57"/>
  <c r="T1648" i="57"/>
  <c r="S1648" i="57"/>
  <c r="R1648" i="57"/>
  <c r="T1647" i="57"/>
  <c r="S1647" i="57"/>
  <c r="R1647" i="57"/>
  <c r="T1646" i="57"/>
  <c r="S1646" i="57"/>
  <c r="R1646" i="57"/>
  <c r="T1645" i="57"/>
  <c r="S1645" i="57"/>
  <c r="R1645" i="57"/>
  <c r="T1644" i="57"/>
  <c r="S1644" i="57"/>
  <c r="R1644" i="57"/>
  <c r="T1643" i="57"/>
  <c r="S1643" i="57"/>
  <c r="R1643" i="57"/>
  <c r="T1642" i="57"/>
  <c r="S1642" i="57"/>
  <c r="R1642" i="57"/>
  <c r="T1641" i="57"/>
  <c r="S1641" i="57"/>
  <c r="R1641" i="57"/>
  <c r="T1640" i="57"/>
  <c r="S1640" i="57"/>
  <c r="R1640" i="57"/>
  <c r="T1639" i="57"/>
  <c r="S1639" i="57"/>
  <c r="R1639" i="57"/>
  <c r="T1638" i="57"/>
  <c r="S1638" i="57"/>
  <c r="R1638" i="57"/>
  <c r="T1637" i="57"/>
  <c r="S1637" i="57"/>
  <c r="R1637" i="57"/>
  <c r="T1636" i="57"/>
  <c r="S1636" i="57"/>
  <c r="R1636" i="57"/>
  <c r="T1635" i="57"/>
  <c r="S1635" i="57"/>
  <c r="R1635" i="57"/>
  <c r="T1634" i="57"/>
  <c r="S1634" i="57"/>
  <c r="R1634" i="57"/>
  <c r="T1633" i="57"/>
  <c r="S1633" i="57"/>
  <c r="R1633" i="57"/>
  <c r="T1632" i="57"/>
  <c r="S1632" i="57"/>
  <c r="R1632" i="57"/>
  <c r="T1631" i="57"/>
  <c r="S1631" i="57"/>
  <c r="R1631" i="57"/>
  <c r="T1630" i="57"/>
  <c r="S1630" i="57"/>
  <c r="R1630" i="57"/>
  <c r="T1629" i="57"/>
  <c r="S1629" i="57"/>
  <c r="R1629" i="57"/>
  <c r="T1628" i="57"/>
  <c r="S1628" i="57"/>
  <c r="R1628" i="57"/>
  <c r="T1627" i="57"/>
  <c r="S1627" i="57"/>
  <c r="R1627" i="57"/>
  <c r="T1626" i="57"/>
  <c r="S1626" i="57"/>
  <c r="R1626" i="57"/>
  <c r="T1625" i="57"/>
  <c r="S1625" i="57"/>
  <c r="R1625" i="57"/>
  <c r="T1624" i="57"/>
  <c r="S1624" i="57"/>
  <c r="R1624" i="57"/>
  <c r="T1623" i="57"/>
  <c r="S1623" i="57"/>
  <c r="R1623" i="57"/>
  <c r="T1622" i="57"/>
  <c r="S1622" i="57"/>
  <c r="R1622" i="57"/>
  <c r="T1621" i="57"/>
  <c r="S1621" i="57"/>
  <c r="R1621" i="57"/>
  <c r="T1620" i="57"/>
  <c r="S1620" i="57"/>
  <c r="R1620" i="57"/>
  <c r="T1619" i="57"/>
  <c r="S1619" i="57"/>
  <c r="R1619" i="57"/>
  <c r="T1618" i="57"/>
  <c r="S1618" i="57"/>
  <c r="R1618" i="57"/>
  <c r="T1617" i="57"/>
  <c r="S1617" i="57"/>
  <c r="R1617" i="57"/>
  <c r="T1616" i="57"/>
  <c r="S1616" i="57"/>
  <c r="R1616" i="57"/>
  <c r="T1615" i="57"/>
  <c r="S1615" i="57"/>
  <c r="R1615" i="57"/>
  <c r="T1614" i="57"/>
  <c r="S1614" i="57"/>
  <c r="R1614" i="57"/>
  <c r="T1613" i="57"/>
  <c r="S1613" i="57"/>
  <c r="R1613" i="57"/>
  <c r="T1612" i="57"/>
  <c r="S1612" i="57"/>
  <c r="R1612" i="57"/>
  <c r="T1611" i="57"/>
  <c r="S1611" i="57"/>
  <c r="R1611" i="57"/>
  <c r="T1610" i="57"/>
  <c r="S1610" i="57"/>
  <c r="R1610" i="57"/>
  <c r="T1609" i="57"/>
  <c r="S1609" i="57"/>
  <c r="R1609" i="57"/>
  <c r="T1608" i="57"/>
  <c r="S1608" i="57"/>
  <c r="R1608" i="57"/>
  <c r="T1607" i="57"/>
  <c r="S1607" i="57"/>
  <c r="R1607" i="57"/>
  <c r="T1606" i="57"/>
  <c r="S1606" i="57"/>
  <c r="R1606" i="57"/>
  <c r="T1605" i="57"/>
  <c r="S1605" i="57"/>
  <c r="R1605" i="57"/>
  <c r="T1604" i="57"/>
  <c r="S1604" i="57"/>
  <c r="R1604" i="57"/>
  <c r="T1603" i="57"/>
  <c r="S1603" i="57"/>
  <c r="R1603" i="57"/>
  <c r="T1602" i="57"/>
  <c r="S1602" i="57"/>
  <c r="R1602" i="57"/>
  <c r="T1601" i="57"/>
  <c r="S1601" i="57"/>
  <c r="R1601" i="57"/>
  <c r="T1600" i="57"/>
  <c r="S1600" i="57"/>
  <c r="R1600" i="57"/>
  <c r="T1599" i="57"/>
  <c r="S1599" i="57"/>
  <c r="R1599" i="57"/>
  <c r="T1598" i="57"/>
  <c r="S1598" i="57"/>
  <c r="R1598" i="57"/>
  <c r="T1597" i="57"/>
  <c r="S1597" i="57"/>
  <c r="R1597" i="57"/>
  <c r="T1596" i="57"/>
  <c r="S1596" i="57"/>
  <c r="R1596" i="57"/>
  <c r="T1595" i="57"/>
  <c r="S1595" i="57"/>
  <c r="R1595" i="57"/>
  <c r="T1594" i="57"/>
  <c r="S1594" i="57"/>
  <c r="R1594" i="57"/>
  <c r="T1593" i="57"/>
  <c r="S1593" i="57"/>
  <c r="R1593" i="57"/>
  <c r="T1592" i="57"/>
  <c r="S1592" i="57"/>
  <c r="R1592" i="57"/>
  <c r="T1591" i="57"/>
  <c r="S1591" i="57"/>
  <c r="R1591" i="57"/>
  <c r="T1590" i="57"/>
  <c r="S1590" i="57"/>
  <c r="R1590" i="57"/>
  <c r="T1589" i="57"/>
  <c r="S1589" i="57"/>
  <c r="R1589" i="57"/>
  <c r="T1588" i="57"/>
  <c r="S1588" i="57"/>
  <c r="R1588" i="57"/>
  <c r="T1587" i="57"/>
  <c r="S1587" i="57"/>
  <c r="R1587" i="57"/>
  <c r="T1586" i="57"/>
  <c r="S1586" i="57"/>
  <c r="R1586" i="57"/>
  <c r="T1585" i="57"/>
  <c r="S1585" i="57"/>
  <c r="R1585" i="57"/>
  <c r="T1584" i="57"/>
  <c r="S1584" i="57"/>
  <c r="R1584" i="57"/>
  <c r="T1583" i="57"/>
  <c r="S1583" i="57"/>
  <c r="R1583" i="57"/>
  <c r="T1582" i="57"/>
  <c r="S1582" i="57"/>
  <c r="R1582" i="57"/>
  <c r="T1581" i="57"/>
  <c r="S1581" i="57"/>
  <c r="R1581" i="57"/>
  <c r="T1580" i="57"/>
  <c r="S1580" i="57"/>
  <c r="R1580" i="57"/>
  <c r="T1579" i="57"/>
  <c r="S1579" i="57"/>
  <c r="R1579" i="57"/>
  <c r="T1578" i="57"/>
  <c r="S1578" i="57"/>
  <c r="R1578" i="57"/>
  <c r="T1577" i="57"/>
  <c r="S1577" i="57"/>
  <c r="R1577" i="57"/>
  <c r="T1576" i="57"/>
  <c r="S1576" i="57"/>
  <c r="R1576" i="57"/>
  <c r="T1575" i="57"/>
  <c r="S1575" i="57"/>
  <c r="R1575" i="57"/>
  <c r="T1574" i="57"/>
  <c r="S1574" i="57"/>
  <c r="R1574" i="57"/>
  <c r="T1573" i="57"/>
  <c r="S1573" i="57"/>
  <c r="R1573" i="57"/>
  <c r="T1572" i="57"/>
  <c r="S1572" i="57"/>
  <c r="R1572" i="57"/>
  <c r="T1571" i="57"/>
  <c r="S1571" i="57"/>
  <c r="R1571" i="57"/>
  <c r="T1570" i="57"/>
  <c r="S1570" i="57"/>
  <c r="R1570" i="57"/>
  <c r="T1569" i="57"/>
  <c r="S1569" i="57"/>
  <c r="R1569" i="57"/>
  <c r="T1568" i="57"/>
  <c r="S1568" i="57"/>
  <c r="R1568" i="57"/>
  <c r="T1567" i="57"/>
  <c r="S1567" i="57"/>
  <c r="R1567" i="57"/>
  <c r="T1566" i="57"/>
  <c r="S1566" i="57"/>
  <c r="R1566" i="57"/>
  <c r="T1565" i="57"/>
  <c r="S1565" i="57"/>
  <c r="R1565" i="57"/>
  <c r="T1564" i="57"/>
  <c r="S1564" i="57"/>
  <c r="R1564" i="57"/>
  <c r="T1563" i="57"/>
  <c r="S1563" i="57"/>
  <c r="R1563" i="57"/>
  <c r="T1562" i="57"/>
  <c r="S1562" i="57"/>
  <c r="R1562" i="57"/>
  <c r="T1561" i="57"/>
  <c r="S1561" i="57"/>
  <c r="R1561" i="57"/>
  <c r="T1560" i="57"/>
  <c r="S1560" i="57"/>
  <c r="R1560" i="57"/>
  <c r="T1559" i="57"/>
  <c r="S1559" i="57"/>
  <c r="R1559" i="57"/>
  <c r="T1558" i="57"/>
  <c r="S1558" i="57"/>
  <c r="R1558" i="57"/>
  <c r="T1557" i="57"/>
  <c r="S1557" i="57"/>
  <c r="R1557" i="57"/>
  <c r="T1556" i="57"/>
  <c r="S1556" i="57"/>
  <c r="R1556" i="57"/>
  <c r="T1555" i="57"/>
  <c r="S1555" i="57"/>
  <c r="R1555" i="57"/>
  <c r="T1554" i="57"/>
  <c r="S1554" i="57"/>
  <c r="R1554" i="57"/>
  <c r="T1553" i="57"/>
  <c r="S1553" i="57"/>
  <c r="R1553" i="57"/>
  <c r="T1552" i="57"/>
  <c r="S1552" i="57"/>
  <c r="R1552" i="57"/>
  <c r="T1551" i="57"/>
  <c r="S1551" i="57"/>
  <c r="R1551" i="57"/>
  <c r="T1550" i="57"/>
  <c r="S1550" i="57"/>
  <c r="R1550" i="57"/>
  <c r="T1549" i="57"/>
  <c r="S1549" i="57"/>
  <c r="R1549" i="57"/>
  <c r="T1548" i="57"/>
  <c r="S1548" i="57"/>
  <c r="R1548" i="57"/>
  <c r="T1547" i="57"/>
  <c r="S1547" i="57"/>
  <c r="R1547" i="57"/>
  <c r="T1546" i="57"/>
  <c r="S1546" i="57"/>
  <c r="R1546" i="57"/>
  <c r="T1545" i="57"/>
  <c r="S1545" i="57"/>
  <c r="R1545" i="57"/>
  <c r="T1544" i="57"/>
  <c r="S1544" i="57"/>
  <c r="R1544" i="57"/>
  <c r="T1543" i="57"/>
  <c r="S1543" i="57"/>
  <c r="R1543" i="57"/>
  <c r="T1542" i="57"/>
  <c r="S1542" i="57"/>
  <c r="R1542" i="57"/>
  <c r="T1541" i="57"/>
  <c r="S1541" i="57"/>
  <c r="R1541" i="57"/>
  <c r="T1540" i="57"/>
  <c r="S1540" i="57"/>
  <c r="R1540" i="57"/>
  <c r="T1539" i="57"/>
  <c r="S1539" i="57"/>
  <c r="R1539" i="57"/>
  <c r="T1538" i="57"/>
  <c r="S1538" i="57"/>
  <c r="R1538" i="57"/>
  <c r="T1537" i="57"/>
  <c r="S1537" i="57"/>
  <c r="R1537" i="57"/>
  <c r="T1536" i="57"/>
  <c r="S1536" i="57"/>
  <c r="R1536" i="57"/>
  <c r="T1535" i="57"/>
  <c r="S1535" i="57"/>
  <c r="R1535" i="57"/>
  <c r="T1534" i="57"/>
  <c r="S1534" i="57"/>
  <c r="R1534" i="57"/>
  <c r="T1533" i="57"/>
  <c r="S1533" i="57"/>
  <c r="R1533" i="57"/>
  <c r="T1532" i="57"/>
  <c r="S1532" i="57"/>
  <c r="R1532" i="57"/>
  <c r="T1531" i="57"/>
  <c r="S1531" i="57"/>
  <c r="R1531" i="57"/>
  <c r="T1530" i="57"/>
  <c r="S1530" i="57"/>
  <c r="R1530" i="57"/>
  <c r="T1529" i="57"/>
  <c r="S1529" i="57"/>
  <c r="R1529" i="57"/>
  <c r="T15" i="57"/>
  <c r="S15" i="57"/>
  <c r="R15" i="57"/>
  <c r="T14" i="57"/>
  <c r="S14" i="57"/>
  <c r="R14" i="57"/>
  <c r="T13" i="57"/>
  <c r="S13" i="57"/>
  <c r="R13" i="57"/>
  <c r="T12" i="57"/>
  <c r="S12" i="57"/>
  <c r="R12" i="57"/>
  <c r="T11" i="57"/>
  <c r="S11" i="57"/>
  <c r="R11" i="57"/>
  <c r="T10" i="57"/>
  <c r="S10" i="57"/>
  <c r="R10" i="57"/>
  <c r="T1528" i="57"/>
  <c r="S1528" i="57"/>
  <c r="R1528" i="57"/>
  <c r="T1527" i="57"/>
  <c r="S1527" i="57"/>
  <c r="R1527" i="57"/>
  <c r="T1526" i="57"/>
  <c r="S1526" i="57"/>
  <c r="R1526" i="57"/>
  <c r="T1525" i="57"/>
  <c r="S1525" i="57"/>
  <c r="R1525" i="57"/>
  <c r="T1524" i="57"/>
  <c r="S1524" i="57"/>
  <c r="R1524" i="57"/>
  <c r="T1523" i="57"/>
  <c r="S1523" i="57"/>
  <c r="R1523" i="57"/>
  <c r="T1522" i="57"/>
  <c r="S1522" i="57"/>
  <c r="R1522" i="57"/>
  <c r="T1521" i="57"/>
  <c r="S1521" i="57"/>
  <c r="R1521" i="57"/>
  <c r="T1520" i="57"/>
  <c r="S1520" i="57"/>
  <c r="R1520" i="57"/>
  <c r="T1519" i="57"/>
  <c r="S1519" i="57"/>
  <c r="R1519" i="57"/>
  <c r="T1518" i="57"/>
  <c r="S1518" i="57"/>
  <c r="R1518" i="57"/>
  <c r="T1517" i="57"/>
  <c r="S1517" i="57"/>
  <c r="R1517" i="57"/>
  <c r="T1516" i="57"/>
  <c r="S1516" i="57"/>
  <c r="R1516" i="57"/>
  <c r="T1515" i="57"/>
  <c r="S1515" i="57"/>
  <c r="R1515" i="57"/>
  <c r="T1514" i="57"/>
  <c r="S1514" i="57"/>
  <c r="R1514" i="57"/>
  <c r="T1513" i="57"/>
  <c r="S1513" i="57"/>
  <c r="R1513" i="57"/>
  <c r="T1512" i="57"/>
  <c r="S1512" i="57"/>
  <c r="R1512" i="57"/>
  <c r="T1511" i="57"/>
  <c r="S1511" i="57"/>
  <c r="R1511" i="57"/>
  <c r="T1510" i="57"/>
  <c r="S1510" i="57"/>
  <c r="R1510" i="57"/>
  <c r="T1509" i="57"/>
  <c r="S1509" i="57"/>
  <c r="R1509" i="57"/>
  <c r="T1508" i="57"/>
  <c r="S1508" i="57"/>
  <c r="R1508" i="57"/>
  <c r="T1507" i="57"/>
  <c r="S1507" i="57"/>
  <c r="R1507" i="57"/>
  <c r="T1506" i="57"/>
  <c r="S1506" i="57"/>
  <c r="R1506" i="57"/>
  <c r="T1505" i="57"/>
  <c r="S1505" i="57"/>
  <c r="R1505" i="57"/>
  <c r="T1504" i="57"/>
  <c r="S1504" i="57"/>
  <c r="R1504" i="57"/>
  <c r="T1503" i="57"/>
  <c r="S1503" i="57"/>
  <c r="R1503" i="57"/>
  <c r="T1502" i="57"/>
  <c r="S1502" i="57"/>
  <c r="R1502" i="57"/>
  <c r="T1501" i="57"/>
  <c r="S1501" i="57"/>
  <c r="R1501" i="57"/>
  <c r="T1500" i="57"/>
  <c r="S1500" i="57"/>
  <c r="R1500" i="57"/>
  <c r="T1499" i="57"/>
  <c r="S1499" i="57"/>
  <c r="R1499" i="57"/>
  <c r="T1498" i="57"/>
  <c r="S1498" i="57"/>
  <c r="R1498" i="57"/>
  <c r="T1497" i="57"/>
  <c r="S1497" i="57"/>
  <c r="R1497" i="57"/>
  <c r="T1496" i="57"/>
  <c r="S1496" i="57"/>
  <c r="R1496" i="57"/>
  <c r="T1495" i="57"/>
  <c r="S1495" i="57"/>
  <c r="R1495" i="57"/>
  <c r="T1494" i="57"/>
  <c r="S1494" i="57"/>
  <c r="R1494" i="57"/>
  <c r="T1493" i="57"/>
  <c r="S1493" i="57"/>
  <c r="R1493" i="57"/>
  <c r="T1492" i="57"/>
  <c r="S1492" i="57"/>
  <c r="R1492" i="57"/>
  <c r="T1491" i="57"/>
  <c r="S1491" i="57"/>
  <c r="R1491" i="57"/>
  <c r="T1490" i="57"/>
  <c r="S1490" i="57"/>
  <c r="R1490" i="57"/>
  <c r="T1489" i="57"/>
  <c r="S1489" i="57"/>
  <c r="R1489" i="57"/>
  <c r="T1488" i="57"/>
  <c r="S1488" i="57"/>
  <c r="R1488" i="57"/>
  <c r="T1487" i="57"/>
  <c r="S1487" i="57"/>
  <c r="R1487" i="57"/>
  <c r="T1486" i="57"/>
  <c r="S1486" i="57"/>
  <c r="R1486" i="57"/>
  <c r="T1485" i="57"/>
  <c r="S1485" i="57"/>
  <c r="R1485" i="57"/>
  <c r="T1484" i="57"/>
  <c r="S1484" i="57"/>
  <c r="R1484" i="57"/>
  <c r="T1483" i="57"/>
  <c r="S1483" i="57"/>
  <c r="R1483" i="57"/>
  <c r="T1482" i="57"/>
  <c r="S1482" i="57"/>
  <c r="R1482" i="57"/>
  <c r="T1481" i="57"/>
  <c r="S1481" i="57"/>
  <c r="R1481" i="57"/>
  <c r="T1480" i="57"/>
  <c r="S1480" i="57"/>
  <c r="R1480" i="57"/>
  <c r="T1479" i="57"/>
  <c r="S1479" i="57"/>
  <c r="R1479" i="57"/>
  <c r="T1478" i="57"/>
  <c r="S1478" i="57"/>
  <c r="R1478" i="57"/>
  <c r="T1477" i="57"/>
  <c r="S1477" i="57"/>
  <c r="R1477" i="57"/>
  <c r="T1476" i="57"/>
  <c r="S1476" i="57"/>
  <c r="R1476" i="57"/>
  <c r="T1475" i="57"/>
  <c r="S1475" i="57"/>
  <c r="R1475" i="57"/>
  <c r="T1474" i="57"/>
  <c r="S1474" i="57"/>
  <c r="R1474" i="57"/>
  <c r="T1473" i="57"/>
  <c r="S1473" i="57"/>
  <c r="R1473" i="57"/>
  <c r="T1472" i="57"/>
  <c r="S1472" i="57"/>
  <c r="R1472" i="57"/>
  <c r="T1471" i="57"/>
  <c r="S1471" i="57"/>
  <c r="R1471" i="57"/>
  <c r="T1470" i="57"/>
  <c r="S1470" i="57"/>
  <c r="R1470" i="57"/>
  <c r="T1469" i="57"/>
  <c r="S1469" i="57"/>
  <c r="R1469" i="57"/>
  <c r="T1468" i="57"/>
  <c r="S1468" i="57"/>
  <c r="R1468" i="57"/>
  <c r="T1467" i="57"/>
  <c r="S1467" i="57"/>
  <c r="R1467" i="57"/>
  <c r="T1466" i="57"/>
  <c r="S1466" i="57"/>
  <c r="R1466" i="57"/>
  <c r="T1465" i="57"/>
  <c r="S1465" i="57"/>
  <c r="R1465" i="57"/>
  <c r="T1464" i="57"/>
  <c r="S1464" i="57"/>
  <c r="R1464" i="57"/>
  <c r="T1463" i="57"/>
  <c r="S1463" i="57"/>
  <c r="R1463" i="57"/>
  <c r="T1462" i="57"/>
  <c r="S1462" i="57"/>
  <c r="R1462" i="57"/>
  <c r="T1461" i="57"/>
  <c r="S1461" i="57"/>
  <c r="R1461" i="57"/>
  <c r="T1460" i="57"/>
  <c r="S1460" i="57"/>
  <c r="R1460" i="57"/>
  <c r="T1459" i="57"/>
  <c r="S1459" i="57"/>
  <c r="R1459" i="57"/>
  <c r="T1458" i="57"/>
  <c r="S1458" i="57"/>
  <c r="R1458" i="57"/>
  <c r="T1457" i="57"/>
  <c r="S1457" i="57"/>
  <c r="R1457" i="57"/>
  <c r="T1456" i="57"/>
  <c r="S1456" i="57"/>
  <c r="R1456" i="57"/>
  <c r="T1455" i="57"/>
  <c r="S1455" i="57"/>
  <c r="R1455" i="57"/>
  <c r="T1454" i="57"/>
  <c r="S1454" i="57"/>
  <c r="R1454" i="57"/>
  <c r="T1453" i="57"/>
  <c r="S1453" i="57"/>
  <c r="R1453" i="57"/>
  <c r="T1452" i="57"/>
  <c r="S1452" i="57"/>
  <c r="R1452" i="57"/>
  <c r="T1451" i="57"/>
  <c r="S1451" i="57"/>
  <c r="R1451" i="57"/>
  <c r="T1450" i="57"/>
  <c r="S1450" i="57"/>
  <c r="R1450" i="57"/>
  <c r="T1449" i="57"/>
  <c r="S1449" i="57"/>
  <c r="R1449" i="57"/>
  <c r="T1448" i="57"/>
  <c r="S1448" i="57"/>
  <c r="R1448" i="57"/>
  <c r="T1447" i="57"/>
  <c r="S1447" i="57"/>
  <c r="R1447" i="57"/>
  <c r="T1446" i="57"/>
  <c r="S1446" i="57"/>
  <c r="R1446" i="57"/>
  <c r="T1445" i="57"/>
  <c r="S1445" i="57"/>
  <c r="R1445" i="57"/>
  <c r="T1444" i="57"/>
  <c r="S1444" i="57"/>
  <c r="R1444" i="57"/>
  <c r="T1443" i="57"/>
  <c r="S1443" i="57"/>
  <c r="R1443" i="57"/>
  <c r="T1442" i="57"/>
  <c r="S1442" i="57"/>
  <c r="R1442" i="57"/>
  <c r="T1441" i="57"/>
  <c r="S1441" i="57"/>
  <c r="R1441" i="57"/>
  <c r="T1440" i="57"/>
  <c r="S1440" i="57"/>
  <c r="R1440" i="57"/>
  <c r="T1439" i="57"/>
  <c r="S1439" i="57"/>
  <c r="R1439" i="57"/>
  <c r="T1438" i="57"/>
  <c r="S1438" i="57"/>
  <c r="R1438" i="57"/>
  <c r="T1437" i="57"/>
  <c r="S1437" i="57"/>
  <c r="R1437" i="57"/>
  <c r="T1436" i="57"/>
  <c r="S1436" i="57"/>
  <c r="R1436" i="57"/>
  <c r="T1435" i="57"/>
  <c r="S1435" i="57"/>
  <c r="R1435" i="57"/>
  <c r="T1434" i="57"/>
  <c r="S1434" i="57"/>
  <c r="R1434" i="57"/>
  <c r="T1433" i="57"/>
  <c r="S1433" i="57"/>
  <c r="R1433" i="57"/>
  <c r="T1432" i="57"/>
  <c r="S1432" i="57"/>
  <c r="R1432" i="57"/>
  <c r="T1431" i="57"/>
  <c r="S1431" i="57"/>
  <c r="R1431" i="57"/>
  <c r="T1430" i="57"/>
  <c r="S1430" i="57"/>
  <c r="R1430" i="57"/>
  <c r="T1429" i="57"/>
  <c r="S1429" i="57"/>
  <c r="R1429" i="57"/>
  <c r="T1428" i="57"/>
  <c r="S1428" i="57"/>
  <c r="R1428" i="57"/>
  <c r="T1427" i="57"/>
  <c r="S1427" i="57"/>
  <c r="R1427" i="57"/>
  <c r="T1426" i="57"/>
  <c r="S1426" i="57"/>
  <c r="R1426" i="57"/>
  <c r="T1425" i="57"/>
  <c r="S1425" i="57"/>
  <c r="R1425" i="57"/>
  <c r="T1424" i="57"/>
  <c r="S1424" i="57"/>
  <c r="R1424" i="57"/>
  <c r="T1423" i="57"/>
  <c r="S1423" i="57"/>
  <c r="R1423" i="57"/>
  <c r="T1422" i="57"/>
  <c r="S1422" i="57"/>
  <c r="R1422" i="57"/>
  <c r="T1421" i="57"/>
  <c r="S1421" i="57"/>
  <c r="R1421" i="57"/>
  <c r="T1420" i="57"/>
  <c r="S1420" i="57"/>
  <c r="R1420" i="57"/>
  <c r="T1419" i="57"/>
  <c r="S1419" i="57"/>
  <c r="R1419" i="57"/>
  <c r="T1418" i="57"/>
  <c r="S1418" i="57"/>
  <c r="R1418" i="57"/>
  <c r="T1417" i="57"/>
  <c r="S1417" i="57"/>
  <c r="R1417" i="57"/>
  <c r="T1416" i="57"/>
  <c r="S1416" i="57"/>
  <c r="R1416" i="57"/>
  <c r="T1415" i="57"/>
  <c r="S1415" i="57"/>
  <c r="R1415" i="57"/>
  <c r="T1414" i="57"/>
  <c r="S1414" i="57"/>
  <c r="R1414" i="57"/>
  <c r="T1413" i="57"/>
  <c r="S1413" i="57"/>
  <c r="R1413" i="57"/>
  <c r="T1412" i="57"/>
  <c r="S1412" i="57"/>
  <c r="R1412" i="57"/>
  <c r="T1411" i="57"/>
  <c r="S1411" i="57"/>
  <c r="R1411" i="57"/>
  <c r="T1410" i="57"/>
  <c r="S1410" i="57"/>
  <c r="R1410" i="57"/>
  <c r="T1409" i="57"/>
  <c r="S1409" i="57"/>
  <c r="R1409" i="57"/>
  <c r="T1408" i="57"/>
  <c r="S1408" i="57"/>
  <c r="R1408" i="57"/>
  <c r="T1407" i="57"/>
  <c r="S1407" i="57"/>
  <c r="R1407" i="57"/>
  <c r="T1406" i="57"/>
  <c r="S1406" i="57"/>
  <c r="R1406" i="57"/>
  <c r="T1405" i="57"/>
  <c r="S1405" i="57"/>
  <c r="R1405" i="57"/>
  <c r="T1404" i="57"/>
  <c r="S1404" i="57"/>
  <c r="R1404" i="57"/>
  <c r="T1403" i="57"/>
  <c r="S1403" i="57"/>
  <c r="R1403" i="57"/>
  <c r="T1402" i="57"/>
  <c r="S1402" i="57"/>
  <c r="R1402" i="57"/>
  <c r="T1401" i="57"/>
  <c r="S1401" i="57"/>
  <c r="R1401" i="57"/>
  <c r="T1400" i="57"/>
  <c r="S1400" i="57"/>
  <c r="R1400" i="57"/>
  <c r="T1399" i="57"/>
  <c r="S1399" i="57"/>
  <c r="R1399" i="57"/>
  <c r="T1398" i="57"/>
  <c r="S1398" i="57"/>
  <c r="R1398" i="57"/>
  <c r="T1397" i="57"/>
  <c r="S1397" i="57"/>
  <c r="R1397" i="57"/>
  <c r="T1396" i="57"/>
  <c r="S1396" i="57"/>
  <c r="R1396" i="57"/>
  <c r="T1395" i="57"/>
  <c r="S1395" i="57"/>
  <c r="R1395" i="57"/>
  <c r="T1394" i="57"/>
  <c r="S1394" i="57"/>
  <c r="R1394" i="57"/>
  <c r="T1393" i="57"/>
  <c r="S1393" i="57"/>
  <c r="R1393" i="57"/>
  <c r="T1392" i="57"/>
  <c r="S1392" i="57"/>
  <c r="R1392" i="57"/>
  <c r="T1391" i="57"/>
  <c r="S1391" i="57"/>
  <c r="R1391" i="57"/>
  <c r="T1390" i="57"/>
  <c r="S1390" i="57"/>
  <c r="R1390" i="57"/>
  <c r="T1389" i="57"/>
  <c r="S1389" i="57"/>
  <c r="R1389" i="57"/>
  <c r="T1388" i="57"/>
  <c r="S1388" i="57"/>
  <c r="R1388" i="57"/>
  <c r="T1387" i="57"/>
  <c r="S1387" i="57"/>
  <c r="R1387" i="57"/>
  <c r="T1386" i="57"/>
  <c r="S1386" i="57"/>
  <c r="R1386" i="57"/>
  <c r="T1385" i="57"/>
  <c r="S1385" i="57"/>
  <c r="R1385" i="57"/>
  <c r="T1384" i="57"/>
  <c r="S1384" i="57"/>
  <c r="R1384" i="57"/>
  <c r="T1383" i="57"/>
  <c r="S1383" i="57"/>
  <c r="R1383" i="57"/>
  <c r="T1382" i="57"/>
  <c r="S1382" i="57"/>
  <c r="R1382" i="57"/>
  <c r="T1381" i="57"/>
  <c r="S1381" i="57"/>
  <c r="R1381" i="57"/>
  <c r="T1380" i="57"/>
  <c r="S1380" i="57"/>
  <c r="R1380" i="57"/>
  <c r="T1379" i="57"/>
  <c r="S1379" i="57"/>
  <c r="R1379" i="57"/>
  <c r="T1378" i="57"/>
  <c r="S1378" i="57"/>
  <c r="R1378" i="57"/>
  <c r="T1377" i="57"/>
  <c r="S1377" i="57"/>
  <c r="R1377" i="57"/>
  <c r="T1376" i="57"/>
  <c r="S1376" i="57"/>
  <c r="R1376" i="57"/>
  <c r="T1375" i="57"/>
  <c r="S1375" i="57"/>
  <c r="R1375" i="57"/>
  <c r="T1374" i="57"/>
  <c r="S1374" i="57"/>
  <c r="R1374" i="57"/>
  <c r="T1373" i="57"/>
  <c r="S1373" i="57"/>
  <c r="R1373" i="57"/>
  <c r="T1372" i="57"/>
  <c r="S1372" i="57"/>
  <c r="R1372" i="57"/>
  <c r="T1371" i="57"/>
  <c r="S1371" i="57"/>
  <c r="R1371" i="57"/>
  <c r="T1370" i="57"/>
  <c r="S1370" i="57"/>
  <c r="R1370" i="57"/>
  <c r="T1369" i="57"/>
  <c r="S1369" i="57"/>
  <c r="R1369" i="57"/>
  <c r="T1368" i="57"/>
  <c r="S1368" i="57"/>
  <c r="R1368" i="57"/>
  <c r="T1367" i="57"/>
  <c r="S1367" i="57"/>
  <c r="R1367" i="57"/>
  <c r="T1366" i="57"/>
  <c r="S1366" i="57"/>
  <c r="R1366" i="57"/>
  <c r="T1365" i="57"/>
  <c r="S1365" i="57"/>
  <c r="R1365" i="57"/>
  <c r="T1364" i="57"/>
  <c r="S1364" i="57"/>
  <c r="R1364" i="57"/>
  <c r="T1363" i="57"/>
  <c r="S1363" i="57"/>
  <c r="R1363" i="57"/>
  <c r="T1362" i="57"/>
  <c r="S1362" i="57"/>
  <c r="R1362" i="57"/>
  <c r="T1361" i="57"/>
  <c r="S1361" i="57"/>
  <c r="R1361" i="57"/>
  <c r="T1360" i="57"/>
  <c r="S1360" i="57"/>
  <c r="R1360" i="57"/>
  <c r="T1359" i="57"/>
  <c r="S1359" i="57"/>
  <c r="R1359" i="57"/>
  <c r="T1358" i="57"/>
  <c r="S1358" i="57"/>
  <c r="R1358" i="57"/>
  <c r="T1357" i="57"/>
  <c r="S1357" i="57"/>
  <c r="R1357" i="57"/>
  <c r="T1356" i="57"/>
  <c r="S1356" i="57"/>
  <c r="R1356" i="57"/>
  <c r="T1355" i="57"/>
  <c r="S1355" i="57"/>
  <c r="R1355" i="57"/>
  <c r="T1354" i="57"/>
  <c r="S1354" i="57"/>
  <c r="R1354" i="57"/>
  <c r="T1353" i="57"/>
  <c r="S1353" i="57"/>
  <c r="R1353" i="57"/>
  <c r="T1352" i="57"/>
  <c r="S1352" i="57"/>
  <c r="R1352" i="57"/>
  <c r="T1351" i="57"/>
  <c r="S1351" i="57"/>
  <c r="R1351" i="57"/>
  <c r="T1350" i="57"/>
  <c r="S1350" i="57"/>
  <c r="R1350" i="57"/>
  <c r="T1349" i="57"/>
  <c r="S1349" i="57"/>
  <c r="R1349" i="57"/>
  <c r="T1348" i="57"/>
  <c r="S1348" i="57"/>
  <c r="R1348" i="57"/>
  <c r="T1347" i="57"/>
  <c r="S1347" i="57"/>
  <c r="R1347" i="57"/>
  <c r="T1346" i="57"/>
  <c r="S1346" i="57"/>
  <c r="R1346" i="57"/>
  <c r="T1345" i="57"/>
  <c r="S1345" i="57"/>
  <c r="R1345" i="57"/>
  <c r="T1344" i="57"/>
  <c r="S1344" i="57"/>
  <c r="R1344" i="57"/>
  <c r="T1343" i="57"/>
  <c r="S1343" i="57"/>
  <c r="R1343" i="57"/>
  <c r="T1342" i="57"/>
  <c r="S1342" i="57"/>
  <c r="R1342" i="57"/>
  <c r="T1341" i="57"/>
  <c r="S1341" i="57"/>
  <c r="R1341" i="57"/>
  <c r="T1340" i="57"/>
  <c r="S1340" i="57"/>
  <c r="R1340" i="57"/>
  <c r="T1339" i="57"/>
  <c r="S1339" i="57"/>
  <c r="R1339" i="57"/>
  <c r="T1338" i="57"/>
  <c r="S1338" i="57"/>
  <c r="R1338" i="57"/>
  <c r="T1337" i="57"/>
  <c r="S1337" i="57"/>
  <c r="R1337" i="57"/>
  <c r="T1336" i="57"/>
  <c r="S1336" i="57"/>
  <c r="R1336" i="57"/>
  <c r="T1335" i="57"/>
  <c r="S1335" i="57"/>
  <c r="R1335" i="57"/>
  <c r="T1334" i="57"/>
  <c r="S1334" i="57"/>
  <c r="R1334" i="57"/>
  <c r="T1333" i="57"/>
  <c r="S1333" i="57"/>
  <c r="R1333" i="57"/>
  <c r="T1332" i="57"/>
  <c r="S1332" i="57"/>
  <c r="R1332" i="57"/>
  <c r="T1331" i="57"/>
  <c r="S1331" i="57"/>
  <c r="R1331" i="57"/>
  <c r="T1330" i="57"/>
  <c r="S1330" i="57"/>
  <c r="R1330" i="57"/>
  <c r="T1329" i="57"/>
  <c r="S1329" i="57"/>
  <c r="R1329" i="57"/>
  <c r="T1328" i="57"/>
  <c r="S1328" i="57"/>
  <c r="R1328" i="57"/>
  <c r="T1327" i="57"/>
  <c r="S1327" i="57"/>
  <c r="R1327" i="57"/>
  <c r="T1326" i="57"/>
  <c r="S1326" i="57"/>
  <c r="R1326" i="57"/>
  <c r="T1325" i="57"/>
  <c r="S1325" i="57"/>
  <c r="R1325" i="57"/>
  <c r="T1324" i="57"/>
  <c r="S1324" i="57"/>
  <c r="R1324" i="57"/>
  <c r="T1323" i="57"/>
  <c r="S1323" i="57"/>
  <c r="R1323" i="57"/>
  <c r="T1322" i="57"/>
  <c r="S1322" i="57"/>
  <c r="R1322" i="57"/>
  <c r="T1321" i="57"/>
  <c r="S1321" i="57"/>
  <c r="R1321" i="57"/>
  <c r="T1320" i="57"/>
  <c r="S1320" i="57"/>
  <c r="R1320" i="57"/>
  <c r="T1319" i="57"/>
  <c r="S1319" i="57"/>
  <c r="R1319" i="57"/>
  <c r="T1318" i="57"/>
  <c r="S1318" i="57"/>
  <c r="R1318" i="57"/>
  <c r="T1317" i="57"/>
  <c r="S1317" i="57"/>
  <c r="R1317" i="57"/>
  <c r="T1316" i="57"/>
  <c r="S1316" i="57"/>
  <c r="R1316" i="57"/>
  <c r="T1315" i="57"/>
  <c r="S1315" i="57"/>
  <c r="R1315" i="57"/>
  <c r="T1314" i="57"/>
  <c r="S1314" i="57"/>
  <c r="R1314" i="57"/>
  <c r="T1313" i="57"/>
  <c r="S1313" i="57"/>
  <c r="R1313" i="57"/>
  <c r="T1312" i="57"/>
  <c r="S1312" i="57"/>
  <c r="R1312" i="57"/>
  <c r="T1311" i="57"/>
  <c r="S1311" i="57"/>
  <c r="R1311" i="57"/>
  <c r="T1310" i="57"/>
  <c r="S1310" i="57"/>
  <c r="R1310" i="57"/>
  <c r="T1309" i="57"/>
  <c r="S1309" i="57"/>
  <c r="R1309" i="57"/>
  <c r="T1308" i="57"/>
  <c r="S1308" i="57"/>
  <c r="R1308" i="57"/>
  <c r="T1307" i="57"/>
  <c r="S1307" i="57"/>
  <c r="R1307" i="57"/>
  <c r="T1306" i="57"/>
  <c r="S1306" i="57"/>
  <c r="R1306" i="57"/>
  <c r="T1305" i="57"/>
  <c r="S1305" i="57"/>
  <c r="R1305" i="57"/>
  <c r="T1304" i="57"/>
  <c r="S1304" i="57"/>
  <c r="R1304" i="57"/>
  <c r="T1303" i="57"/>
  <c r="S1303" i="57"/>
  <c r="R1303" i="57"/>
  <c r="T1302" i="57"/>
  <c r="S1302" i="57"/>
  <c r="R1302" i="57"/>
  <c r="T1301" i="57"/>
  <c r="S1301" i="57"/>
  <c r="R1301" i="57"/>
  <c r="T1300" i="57"/>
  <c r="S1300" i="57"/>
  <c r="R1300" i="57"/>
  <c r="T1299" i="57"/>
  <c r="S1299" i="57"/>
  <c r="R1299" i="57"/>
  <c r="T1298" i="57"/>
  <c r="S1298" i="57"/>
  <c r="R1298" i="57"/>
  <c r="T1297" i="57"/>
  <c r="S1297" i="57"/>
  <c r="R1297" i="57"/>
  <c r="T1296" i="57"/>
  <c r="S1296" i="57"/>
  <c r="R1296" i="57"/>
  <c r="T1295" i="57"/>
  <c r="S1295" i="57"/>
  <c r="R1295" i="57"/>
  <c r="T1294" i="57"/>
  <c r="S1294" i="57"/>
  <c r="R1294" i="57"/>
  <c r="T1293" i="57"/>
  <c r="S1293" i="57"/>
  <c r="R1293" i="57"/>
  <c r="T1292" i="57"/>
  <c r="S1292" i="57"/>
  <c r="R1292" i="57"/>
  <c r="T1291" i="57"/>
  <c r="S1291" i="57"/>
  <c r="R1291" i="57"/>
  <c r="T1290" i="57"/>
  <c r="S1290" i="57"/>
  <c r="R1290" i="57"/>
  <c r="T1289" i="57"/>
  <c r="S1289" i="57"/>
  <c r="R1289" i="57"/>
  <c r="T1288" i="57"/>
  <c r="S1288" i="57"/>
  <c r="R1288" i="57"/>
  <c r="T1287" i="57"/>
  <c r="S1287" i="57"/>
  <c r="R1287" i="57"/>
  <c r="T1286" i="57"/>
  <c r="S1286" i="57"/>
  <c r="R1286" i="57"/>
  <c r="T1285" i="57"/>
  <c r="S1285" i="57"/>
  <c r="R1285" i="57"/>
  <c r="T1284" i="57"/>
  <c r="S1284" i="57"/>
  <c r="R1284" i="57"/>
  <c r="T1283" i="57"/>
  <c r="S1283" i="57"/>
  <c r="R1283" i="57"/>
  <c r="T1282" i="57"/>
  <c r="S1282" i="57"/>
  <c r="R1282" i="57"/>
  <c r="T1281" i="57"/>
  <c r="S1281" i="57"/>
  <c r="R1281" i="57"/>
  <c r="T1280" i="57"/>
  <c r="S1280" i="57"/>
  <c r="R1280" i="57"/>
  <c r="T1279" i="57"/>
  <c r="S1279" i="57"/>
  <c r="R1279" i="57"/>
  <c r="T1278" i="57"/>
  <c r="S1278" i="57"/>
  <c r="R1278" i="57"/>
  <c r="T1277" i="57"/>
  <c r="S1277" i="57"/>
  <c r="R1277" i="57"/>
  <c r="T1276" i="57"/>
  <c r="S1276" i="57"/>
  <c r="R1276" i="57"/>
  <c r="T1275" i="57"/>
  <c r="S1275" i="57"/>
  <c r="R1275" i="57"/>
  <c r="T1274" i="57"/>
  <c r="S1274" i="57"/>
  <c r="R1274" i="57"/>
  <c r="T1273" i="57"/>
  <c r="S1273" i="57"/>
  <c r="R1273" i="57"/>
  <c r="T1272" i="57"/>
  <c r="S1272" i="57"/>
  <c r="R1272" i="57"/>
  <c r="T1271" i="57"/>
  <c r="S1271" i="57"/>
  <c r="R1271" i="57"/>
  <c r="T1270" i="57"/>
  <c r="S1270" i="57"/>
  <c r="R1270" i="57"/>
  <c r="T1269" i="57"/>
  <c r="S1269" i="57"/>
  <c r="R1269" i="57"/>
  <c r="T1268" i="57"/>
  <c r="S1268" i="57"/>
  <c r="R1268" i="57"/>
  <c r="T1267" i="57"/>
  <c r="S1267" i="57"/>
  <c r="R1267" i="57"/>
  <c r="T1266" i="57"/>
  <c r="S1266" i="57"/>
  <c r="R1266" i="57"/>
  <c r="T1265" i="57"/>
  <c r="S1265" i="57"/>
  <c r="R1265" i="57"/>
  <c r="T1264" i="57"/>
  <c r="S1264" i="57"/>
  <c r="R1264" i="57"/>
  <c r="T1263" i="57"/>
  <c r="S1263" i="57"/>
  <c r="R1263" i="57"/>
  <c r="T1262" i="57"/>
  <c r="S1262" i="57"/>
  <c r="R1262" i="57"/>
  <c r="T1261" i="57"/>
  <c r="S1261" i="57"/>
  <c r="R1261" i="57"/>
  <c r="T1260" i="57"/>
  <c r="S1260" i="57"/>
  <c r="R1260" i="57"/>
  <c r="T1259" i="57"/>
  <c r="S1259" i="57"/>
  <c r="R1259" i="57"/>
  <c r="T1258" i="57"/>
  <c r="S1258" i="57"/>
  <c r="R1258" i="57"/>
  <c r="T1257" i="57"/>
  <c r="S1257" i="57"/>
  <c r="R1257" i="57"/>
  <c r="T1256" i="57"/>
  <c r="S1256" i="57"/>
  <c r="R1256" i="57"/>
  <c r="T1255" i="57"/>
  <c r="S1255" i="57"/>
  <c r="R1255" i="57"/>
  <c r="T1254" i="57"/>
  <c r="S1254" i="57"/>
  <c r="R1254" i="57"/>
  <c r="T1253" i="57"/>
  <c r="S1253" i="57"/>
  <c r="R1253" i="57"/>
  <c r="T1252" i="57"/>
  <c r="S1252" i="57"/>
  <c r="R1252" i="57"/>
  <c r="T1251" i="57"/>
  <c r="S1251" i="57"/>
  <c r="R1251" i="57"/>
  <c r="T1250" i="57"/>
  <c r="S1250" i="57"/>
  <c r="R1250" i="57"/>
  <c r="T1249" i="57"/>
  <c r="S1249" i="57"/>
  <c r="R1249" i="57"/>
  <c r="T1248" i="57"/>
  <c r="S1248" i="57"/>
  <c r="R1248" i="57"/>
  <c r="T1247" i="57"/>
  <c r="S1247" i="57"/>
  <c r="R1247" i="57"/>
  <c r="T1246" i="57"/>
  <c r="S1246" i="57"/>
  <c r="R1246" i="57"/>
  <c r="T1245" i="57"/>
  <c r="S1245" i="57"/>
  <c r="R1245" i="57"/>
  <c r="T1244" i="57"/>
  <c r="S1244" i="57"/>
  <c r="R1244" i="57"/>
  <c r="T1243" i="57"/>
  <c r="S1243" i="57"/>
  <c r="R1243" i="57"/>
  <c r="T1242" i="57"/>
  <c r="S1242" i="57"/>
  <c r="R1242" i="57"/>
  <c r="T1241" i="57"/>
  <c r="S1241" i="57"/>
  <c r="R1241" i="57"/>
  <c r="T1240" i="57"/>
  <c r="S1240" i="57"/>
  <c r="R1240" i="57"/>
  <c r="T1239" i="57"/>
  <c r="S1239" i="57"/>
  <c r="R1239" i="57"/>
  <c r="T1238" i="57"/>
  <c r="S1238" i="57"/>
  <c r="R1238" i="57"/>
  <c r="T1237" i="57"/>
  <c r="S1237" i="57"/>
  <c r="R1237" i="57"/>
  <c r="T1236" i="57"/>
  <c r="S1236" i="57"/>
  <c r="R1236" i="57"/>
  <c r="T1235" i="57"/>
  <c r="S1235" i="57"/>
  <c r="R1235" i="57"/>
  <c r="T1234" i="57"/>
  <c r="S1234" i="57"/>
  <c r="R1234" i="57"/>
  <c r="T1233" i="57"/>
  <c r="S1233" i="57"/>
  <c r="R1233" i="57"/>
  <c r="T1232" i="57"/>
  <c r="S1232" i="57"/>
  <c r="R1232" i="57"/>
  <c r="T1231" i="57"/>
  <c r="S1231" i="57"/>
  <c r="R1231" i="57"/>
  <c r="T1230" i="57"/>
  <c r="S1230" i="57"/>
  <c r="R1230" i="57"/>
  <c r="T1229" i="57"/>
  <c r="S1229" i="57"/>
  <c r="R1229" i="57"/>
  <c r="T1228" i="57"/>
  <c r="S1228" i="57"/>
  <c r="R1228" i="57"/>
  <c r="T1227" i="57"/>
  <c r="S1227" i="57"/>
  <c r="R1227" i="57"/>
  <c r="T1226" i="57"/>
  <c r="S1226" i="57"/>
  <c r="R1226" i="57"/>
  <c r="T1225" i="57"/>
  <c r="S1225" i="57"/>
  <c r="R1225" i="57"/>
  <c r="T1224" i="57"/>
  <c r="S1224" i="57"/>
  <c r="R1224" i="57"/>
  <c r="T1223" i="57"/>
  <c r="S1223" i="57"/>
  <c r="R1223" i="57"/>
  <c r="T1222" i="57"/>
  <c r="S1222" i="57"/>
  <c r="R1222" i="57"/>
  <c r="T1221" i="57"/>
  <c r="S1221" i="57"/>
  <c r="R1221" i="57"/>
  <c r="T1220" i="57"/>
  <c r="S1220" i="57"/>
  <c r="R1220" i="57"/>
  <c r="T1219" i="57"/>
  <c r="S1219" i="57"/>
  <c r="R1219" i="57"/>
  <c r="T1218" i="57"/>
  <c r="S1218" i="57"/>
  <c r="R1218" i="57"/>
  <c r="T1217" i="57"/>
  <c r="S1217" i="57"/>
  <c r="R1217" i="57"/>
  <c r="T1216" i="57"/>
  <c r="S1216" i="57"/>
  <c r="R1216" i="57"/>
  <c r="T1215" i="57"/>
  <c r="S1215" i="57"/>
  <c r="R1215" i="57"/>
  <c r="T1214" i="57"/>
  <c r="S1214" i="57"/>
  <c r="R1214" i="57"/>
  <c r="T1213" i="57"/>
  <c r="S1213" i="57"/>
  <c r="R1213" i="57"/>
  <c r="T1212" i="57"/>
  <c r="S1212" i="57"/>
  <c r="R1212" i="57"/>
  <c r="T1211" i="57"/>
  <c r="S1211" i="57"/>
  <c r="R1211" i="57"/>
  <c r="T1210" i="57"/>
  <c r="S1210" i="57"/>
  <c r="R1210" i="57"/>
  <c r="T1209" i="57"/>
  <c r="S1209" i="57"/>
  <c r="R1209" i="57"/>
  <c r="T1208" i="57"/>
  <c r="S1208" i="57"/>
  <c r="R1208" i="57"/>
  <c r="T1207" i="57"/>
  <c r="S1207" i="57"/>
  <c r="R1207" i="57"/>
  <c r="T1206" i="57"/>
  <c r="S1206" i="57"/>
  <c r="R1206" i="57"/>
  <c r="T1205" i="57"/>
  <c r="S1205" i="57"/>
  <c r="R1205" i="57"/>
  <c r="T1204" i="57"/>
  <c r="S1204" i="57"/>
  <c r="R1204" i="57"/>
  <c r="T1203" i="57"/>
  <c r="S1203" i="57"/>
  <c r="R1203" i="57"/>
  <c r="T1202" i="57"/>
  <c r="S1202" i="57"/>
  <c r="R1202" i="57"/>
  <c r="T1201" i="57"/>
  <c r="S1201" i="57"/>
  <c r="R1201" i="57"/>
  <c r="T1200" i="57"/>
  <c r="S1200" i="57"/>
  <c r="R1200" i="57"/>
  <c r="T1199" i="57"/>
  <c r="S1199" i="57"/>
  <c r="R1199" i="57"/>
  <c r="T1198" i="57"/>
  <c r="S1198" i="57"/>
  <c r="R1198" i="57"/>
  <c r="T1197" i="57"/>
  <c r="S1197" i="57"/>
  <c r="R1197" i="57"/>
  <c r="T1196" i="57"/>
  <c r="S1196" i="57"/>
  <c r="R1196" i="57"/>
  <c r="T1195" i="57"/>
  <c r="S1195" i="57"/>
  <c r="R1195" i="57"/>
  <c r="T1194" i="57"/>
  <c r="S1194" i="57"/>
  <c r="R1194" i="57"/>
  <c r="T1193" i="57"/>
  <c r="S1193" i="57"/>
  <c r="R1193" i="57"/>
  <c r="T1192" i="57"/>
  <c r="S1192" i="57"/>
  <c r="R1192" i="57"/>
  <c r="T1191" i="57"/>
  <c r="S1191" i="57"/>
  <c r="R1191" i="57"/>
  <c r="T1190" i="57"/>
  <c r="S1190" i="57"/>
  <c r="R1190" i="57"/>
  <c r="T1189" i="57"/>
  <c r="S1189" i="57"/>
  <c r="R1189" i="57"/>
  <c r="T1188" i="57"/>
  <c r="S1188" i="57"/>
  <c r="R1188" i="57"/>
  <c r="T1187" i="57"/>
  <c r="S1187" i="57"/>
  <c r="R1187" i="57"/>
  <c r="T1186" i="57"/>
  <c r="S1186" i="57"/>
  <c r="R1186" i="57"/>
  <c r="T1185" i="57"/>
  <c r="S1185" i="57"/>
  <c r="R1185" i="57"/>
  <c r="T1184" i="57"/>
  <c r="S1184" i="57"/>
  <c r="R1184" i="57"/>
  <c r="T1183" i="57"/>
  <c r="S1183" i="57"/>
  <c r="R1183" i="57"/>
  <c r="T1182" i="57"/>
  <c r="S1182" i="57"/>
  <c r="R1182" i="57"/>
  <c r="T1181" i="57"/>
  <c r="S1181" i="57"/>
  <c r="R1181" i="57"/>
  <c r="T1180" i="57"/>
  <c r="S1180" i="57"/>
  <c r="R1180" i="57"/>
  <c r="T1179" i="57"/>
  <c r="S1179" i="57"/>
  <c r="R1179" i="57"/>
  <c r="T1178" i="57"/>
  <c r="S1178" i="57"/>
  <c r="R1178" i="57"/>
  <c r="T1177" i="57"/>
  <c r="S1177" i="57"/>
  <c r="R1177" i="57"/>
  <c r="T1176" i="57"/>
  <c r="S1176" i="57"/>
  <c r="R1176" i="57"/>
  <c r="T1175" i="57"/>
  <c r="S1175" i="57"/>
  <c r="R1175" i="57"/>
  <c r="T1174" i="57"/>
  <c r="S1174" i="57"/>
  <c r="R1174" i="57"/>
  <c r="T1173" i="57"/>
  <c r="S1173" i="57"/>
  <c r="R1173" i="57"/>
  <c r="T1172" i="57"/>
  <c r="S1172" i="57"/>
  <c r="R1172" i="57"/>
  <c r="T1171" i="57"/>
  <c r="S1171" i="57"/>
  <c r="R1171" i="57"/>
  <c r="T1170" i="57"/>
  <c r="S1170" i="57"/>
  <c r="R1170" i="57"/>
  <c r="T1169" i="57"/>
  <c r="S1169" i="57"/>
  <c r="R1169" i="57"/>
  <c r="T1168" i="57"/>
  <c r="S1168" i="57"/>
  <c r="R1168" i="57"/>
  <c r="T1167" i="57"/>
  <c r="S1167" i="57"/>
  <c r="R1167" i="57"/>
  <c r="T1166" i="57"/>
  <c r="S1166" i="57"/>
  <c r="R1166" i="57"/>
  <c r="T1165" i="57"/>
  <c r="S1165" i="57"/>
  <c r="R1165" i="57"/>
  <c r="T1164" i="57"/>
  <c r="S1164" i="57"/>
  <c r="R1164" i="57"/>
  <c r="T1163" i="57"/>
  <c r="S1163" i="57"/>
  <c r="R1163" i="57"/>
  <c r="T1162" i="57"/>
  <c r="S1162" i="57"/>
  <c r="R1162" i="57"/>
  <c r="T1161" i="57"/>
  <c r="S1161" i="57"/>
  <c r="R1161" i="57"/>
  <c r="T1160" i="57"/>
  <c r="S1160" i="57"/>
  <c r="R1160" i="57"/>
  <c r="T1159" i="57"/>
  <c r="S1159" i="57"/>
  <c r="R1159" i="57"/>
  <c r="T1158" i="57"/>
  <c r="S1158" i="57"/>
  <c r="R1158" i="57"/>
  <c r="T1157" i="57"/>
  <c r="S1157" i="57"/>
  <c r="R1157" i="57"/>
  <c r="T1156" i="57"/>
  <c r="S1156" i="57"/>
  <c r="R1156" i="57"/>
  <c r="T1155" i="57"/>
  <c r="S1155" i="57"/>
  <c r="R1155" i="57"/>
  <c r="T1154" i="57"/>
  <c r="S1154" i="57"/>
  <c r="R1154" i="57"/>
  <c r="T1153" i="57"/>
  <c r="S1153" i="57"/>
  <c r="R1153" i="57"/>
  <c r="T1152" i="57"/>
  <c r="S1152" i="57"/>
  <c r="R1152" i="57"/>
  <c r="T1151" i="57"/>
  <c r="S1151" i="57"/>
  <c r="R1151" i="57"/>
  <c r="T1150" i="57"/>
  <c r="S1150" i="57"/>
  <c r="R1150" i="57"/>
  <c r="T1149" i="57"/>
  <c r="S1149" i="57"/>
  <c r="R1149" i="57"/>
  <c r="T1148" i="57"/>
  <c r="S1148" i="57"/>
  <c r="R1148" i="57"/>
  <c r="T1147" i="57"/>
  <c r="S1147" i="57"/>
  <c r="R1147" i="57"/>
  <c r="T1146" i="57"/>
  <c r="S1146" i="57"/>
  <c r="R1146" i="57"/>
  <c r="T1145" i="57"/>
  <c r="S1145" i="57"/>
  <c r="R1145" i="57"/>
  <c r="T1144" i="57"/>
  <c r="S1144" i="57"/>
  <c r="R1144" i="57"/>
  <c r="T1143" i="57"/>
  <c r="S1143" i="57"/>
  <c r="R1143" i="57"/>
  <c r="T1142" i="57"/>
  <c r="S1142" i="57"/>
  <c r="R1142" i="57"/>
  <c r="T1141" i="57"/>
  <c r="S1141" i="57"/>
  <c r="R1141" i="57"/>
  <c r="T1140" i="57"/>
  <c r="S1140" i="57"/>
  <c r="R1140" i="57"/>
  <c r="T1139" i="57"/>
  <c r="S1139" i="57"/>
  <c r="R1139" i="57"/>
  <c r="T1138" i="57"/>
  <c r="S1138" i="57"/>
  <c r="R1138" i="57"/>
  <c r="T1137" i="57"/>
  <c r="S1137" i="57"/>
  <c r="R1137" i="57"/>
  <c r="T1136" i="57"/>
  <c r="S1136" i="57"/>
  <c r="R1136" i="57"/>
  <c r="T1135" i="57"/>
  <c r="S1135" i="57"/>
  <c r="R1135" i="57"/>
  <c r="T1134" i="57"/>
  <c r="S1134" i="57"/>
  <c r="R1134" i="57"/>
  <c r="T1133" i="57"/>
  <c r="S1133" i="57"/>
  <c r="R1133" i="57"/>
  <c r="T1132" i="57"/>
  <c r="S1132" i="57"/>
  <c r="R1132" i="57"/>
  <c r="T1131" i="57"/>
  <c r="S1131" i="57"/>
  <c r="R1131" i="57"/>
  <c r="T1130" i="57"/>
  <c r="S1130" i="57"/>
  <c r="R1130" i="57"/>
  <c r="T1129" i="57"/>
  <c r="S1129" i="57"/>
  <c r="R1129" i="57"/>
  <c r="T1128" i="57"/>
  <c r="S1128" i="57"/>
  <c r="R1128" i="57"/>
  <c r="T1127" i="57"/>
  <c r="S1127" i="57"/>
  <c r="R1127" i="57"/>
  <c r="T1126" i="57"/>
  <c r="S1126" i="57"/>
  <c r="R1126" i="57"/>
  <c r="T1125" i="57"/>
  <c r="S1125" i="57"/>
  <c r="R1125" i="57"/>
  <c r="T1124" i="57"/>
  <c r="S1124" i="57"/>
  <c r="R1124" i="57"/>
  <c r="T1123" i="57"/>
  <c r="S1123" i="57"/>
  <c r="R1123" i="57"/>
  <c r="T1122" i="57"/>
  <c r="S1122" i="57"/>
  <c r="R1122" i="57"/>
  <c r="T1121" i="57"/>
  <c r="S1121" i="57"/>
  <c r="R1121" i="57"/>
  <c r="T1120" i="57"/>
  <c r="S1120" i="57"/>
  <c r="R1120" i="57"/>
  <c r="T1119" i="57"/>
  <c r="S1119" i="57"/>
  <c r="R1119" i="57"/>
  <c r="T1118" i="57"/>
  <c r="S1118" i="57"/>
  <c r="R1118" i="57"/>
  <c r="T1117" i="57"/>
  <c r="S1117" i="57"/>
  <c r="R1117" i="57"/>
  <c r="T1116" i="57"/>
  <c r="S1116" i="57"/>
  <c r="R1116" i="57"/>
  <c r="T1115" i="57"/>
  <c r="S1115" i="57"/>
  <c r="R1115" i="57"/>
  <c r="T1114" i="57"/>
  <c r="S1114" i="57"/>
  <c r="R1114" i="57"/>
  <c r="T1113" i="57"/>
  <c r="S1113" i="57"/>
  <c r="R1113" i="57"/>
  <c r="T1112" i="57"/>
  <c r="S1112" i="57"/>
  <c r="R1112" i="57"/>
  <c r="T1111" i="57"/>
  <c r="S1111" i="57"/>
  <c r="R1111" i="57"/>
  <c r="T1110" i="57"/>
  <c r="S1110" i="57"/>
  <c r="R1110" i="57"/>
  <c r="T1109" i="57"/>
  <c r="S1109" i="57"/>
  <c r="R1109" i="57"/>
  <c r="T1108" i="57"/>
  <c r="S1108" i="57"/>
  <c r="R1108" i="57"/>
  <c r="T1107" i="57"/>
  <c r="S1107" i="57"/>
  <c r="R1107" i="57"/>
  <c r="T1106" i="57"/>
  <c r="S1106" i="57"/>
  <c r="R1106" i="57"/>
  <c r="T1105" i="57"/>
  <c r="S1105" i="57"/>
  <c r="R1105" i="57"/>
  <c r="T1104" i="57"/>
  <c r="S1104" i="57"/>
  <c r="R1104" i="57"/>
  <c r="T1103" i="57"/>
  <c r="S1103" i="57"/>
  <c r="R1103" i="57"/>
  <c r="T1102" i="57"/>
  <c r="S1102" i="57"/>
  <c r="R1102" i="57"/>
  <c r="T1101" i="57"/>
  <c r="S1101" i="57"/>
  <c r="R1101" i="57"/>
  <c r="T1100" i="57"/>
  <c r="S1100" i="57"/>
  <c r="R1100" i="57"/>
  <c r="T1099" i="57"/>
  <c r="S1099" i="57"/>
  <c r="R1099" i="57"/>
  <c r="T1098" i="57"/>
  <c r="S1098" i="57"/>
  <c r="R1098" i="57"/>
  <c r="T1097" i="57"/>
  <c r="S1097" i="57"/>
  <c r="R1097" i="57"/>
  <c r="T1096" i="57"/>
  <c r="S1096" i="57"/>
  <c r="R1096" i="57"/>
  <c r="T1095" i="57"/>
  <c r="S1095" i="57"/>
  <c r="R1095" i="57"/>
  <c r="T1094" i="57"/>
  <c r="S1094" i="57"/>
  <c r="R1094" i="57"/>
  <c r="T1093" i="57"/>
  <c r="S1093" i="57"/>
  <c r="R1093" i="57"/>
  <c r="T1092" i="57"/>
  <c r="S1092" i="57"/>
  <c r="R1092" i="57"/>
  <c r="T1091" i="57"/>
  <c r="S1091" i="57"/>
  <c r="R1091" i="57"/>
  <c r="T1090" i="57"/>
  <c r="S1090" i="57"/>
  <c r="R1090" i="57"/>
  <c r="T1089" i="57"/>
  <c r="S1089" i="57"/>
  <c r="R1089" i="57"/>
  <c r="T1088" i="57"/>
  <c r="S1088" i="57"/>
  <c r="R1088" i="57"/>
  <c r="T1087" i="57"/>
  <c r="S1087" i="57"/>
  <c r="R1087" i="57"/>
  <c r="T1086" i="57"/>
  <c r="S1086" i="57"/>
  <c r="R1086" i="57"/>
  <c r="T1085" i="57"/>
  <c r="S1085" i="57"/>
  <c r="R1085" i="57"/>
  <c r="T1084" i="57"/>
  <c r="S1084" i="57"/>
  <c r="R1084" i="57"/>
  <c r="T1083" i="57"/>
  <c r="S1083" i="57"/>
  <c r="R1083" i="57"/>
  <c r="T1082" i="57"/>
  <c r="S1082" i="57"/>
  <c r="R1082" i="57"/>
  <c r="T1081" i="57"/>
  <c r="S1081" i="57"/>
  <c r="R1081" i="57"/>
  <c r="T1080" i="57"/>
  <c r="S1080" i="57"/>
  <c r="R1080" i="57"/>
  <c r="T1079" i="57"/>
  <c r="S1079" i="57"/>
  <c r="R1079" i="57"/>
  <c r="T1078" i="57"/>
  <c r="S1078" i="57"/>
  <c r="R1078" i="57"/>
  <c r="T1077" i="57"/>
  <c r="S1077" i="57"/>
  <c r="R1077" i="57"/>
  <c r="T1076" i="57"/>
  <c r="S1076" i="57"/>
  <c r="R1076" i="57"/>
  <c r="T1075" i="57"/>
  <c r="S1075" i="57"/>
  <c r="R1075" i="57"/>
  <c r="T1074" i="57"/>
  <c r="S1074" i="57"/>
  <c r="R1074" i="57"/>
  <c r="T1073" i="57"/>
  <c r="S1073" i="57"/>
  <c r="R1073" i="57"/>
  <c r="T1072" i="57"/>
  <c r="S1072" i="57"/>
  <c r="R1072" i="57"/>
  <c r="T1071" i="57"/>
  <c r="S1071" i="57"/>
  <c r="R1071" i="57"/>
  <c r="T1070" i="57"/>
  <c r="S1070" i="57"/>
  <c r="R1070" i="57"/>
  <c r="T1069" i="57"/>
  <c r="S1069" i="57"/>
  <c r="R1069" i="57"/>
  <c r="T1068" i="57"/>
  <c r="S1068" i="57"/>
  <c r="R1068" i="57"/>
  <c r="T1067" i="57"/>
  <c r="S1067" i="57"/>
  <c r="R1067" i="57"/>
  <c r="T1066" i="57"/>
  <c r="S1066" i="57"/>
  <c r="R1066" i="57"/>
  <c r="T1065" i="57"/>
  <c r="S1065" i="57"/>
  <c r="R1065" i="57"/>
  <c r="T1064" i="57"/>
  <c r="S1064" i="57"/>
  <c r="R1064" i="57"/>
  <c r="T1063" i="57"/>
  <c r="S1063" i="57"/>
  <c r="R1063" i="57"/>
  <c r="T1062" i="57"/>
  <c r="S1062" i="57"/>
  <c r="R1062" i="57"/>
  <c r="T1061" i="57"/>
  <c r="S1061" i="57"/>
  <c r="R1061" i="57"/>
  <c r="T1060" i="57"/>
  <c r="S1060" i="57"/>
  <c r="R1060" i="57"/>
  <c r="T1059" i="57"/>
  <c r="S1059" i="57"/>
  <c r="R1059" i="57"/>
  <c r="T1058" i="57"/>
  <c r="S1058" i="57"/>
  <c r="R1058" i="57"/>
  <c r="T1057" i="57"/>
  <c r="S1057" i="57"/>
  <c r="R1057" i="57"/>
  <c r="T1056" i="57"/>
  <c r="S1056" i="57"/>
  <c r="R1056" i="57"/>
  <c r="T1055" i="57"/>
  <c r="S1055" i="57"/>
  <c r="R1055" i="57"/>
  <c r="T1054" i="57"/>
  <c r="S1054" i="57"/>
  <c r="R1054" i="57"/>
  <c r="T1053" i="57"/>
  <c r="S1053" i="57"/>
  <c r="R1053" i="57"/>
  <c r="T1052" i="57"/>
  <c r="S1052" i="57"/>
  <c r="R1052" i="57"/>
  <c r="T1051" i="57"/>
  <c r="S1051" i="57"/>
  <c r="R1051" i="57"/>
  <c r="T1050" i="57"/>
  <c r="S1050" i="57"/>
  <c r="R1050" i="57"/>
  <c r="T1049" i="57"/>
  <c r="S1049" i="57"/>
  <c r="R1049" i="57"/>
  <c r="T1048" i="57"/>
  <c r="S1048" i="57"/>
  <c r="R1048" i="57"/>
  <c r="T1047" i="57"/>
  <c r="S1047" i="57"/>
  <c r="R1047" i="57"/>
  <c r="T1046" i="57"/>
  <c r="S1046" i="57"/>
  <c r="R1046" i="57"/>
  <c r="T1045" i="57"/>
  <c r="S1045" i="57"/>
  <c r="R1045" i="57"/>
  <c r="T1044" i="57"/>
  <c r="S1044" i="57"/>
  <c r="R1044" i="57"/>
  <c r="T1043" i="57"/>
  <c r="S1043" i="57"/>
  <c r="R1043" i="57"/>
  <c r="T1042" i="57"/>
  <c r="S1042" i="57"/>
  <c r="R1042" i="57"/>
  <c r="T1041" i="57"/>
  <c r="S1041" i="57"/>
  <c r="R1041" i="57"/>
  <c r="T1040" i="57"/>
  <c r="S1040" i="57"/>
  <c r="R1040" i="57"/>
  <c r="T1039" i="57"/>
  <c r="S1039" i="57"/>
  <c r="R1039" i="57"/>
  <c r="T1038" i="57"/>
  <c r="S1038" i="57"/>
  <c r="R1038" i="57"/>
  <c r="T1037" i="57"/>
  <c r="S1037" i="57"/>
  <c r="R1037" i="57"/>
  <c r="T1036" i="57"/>
  <c r="S1036" i="57"/>
  <c r="R1036" i="57"/>
  <c r="T1035" i="57"/>
  <c r="S1035" i="57"/>
  <c r="R1035" i="57"/>
  <c r="T1034" i="57"/>
  <c r="S1034" i="57"/>
  <c r="R1034" i="57"/>
  <c r="T1033" i="57"/>
  <c r="S1033" i="57"/>
  <c r="R1033" i="57"/>
  <c r="T1032" i="57"/>
  <c r="S1032" i="57"/>
  <c r="R1032" i="57"/>
  <c r="T1031" i="57"/>
  <c r="S1031" i="57"/>
  <c r="R1031" i="57"/>
  <c r="T1030" i="57"/>
  <c r="S1030" i="57"/>
  <c r="R1030" i="57"/>
  <c r="T1029" i="57"/>
  <c r="S1029" i="57"/>
  <c r="R1029" i="57"/>
  <c r="T1028" i="57"/>
  <c r="S1028" i="57"/>
  <c r="R1028" i="57"/>
  <c r="T1027" i="57"/>
  <c r="S1027" i="57"/>
  <c r="R1027" i="57"/>
  <c r="T1026" i="57"/>
  <c r="S1026" i="57"/>
  <c r="R1026" i="57"/>
  <c r="T1025" i="57"/>
  <c r="S1025" i="57"/>
  <c r="R1025" i="57"/>
  <c r="T1024" i="57"/>
  <c r="S1024" i="57"/>
  <c r="R1024" i="57"/>
  <c r="T1023" i="57"/>
  <c r="S1023" i="57"/>
  <c r="R1023" i="57"/>
  <c r="T1022" i="57"/>
  <c r="S1022" i="57"/>
  <c r="R1022" i="57"/>
  <c r="T1021" i="57"/>
  <c r="S1021" i="57"/>
  <c r="R1021" i="57"/>
  <c r="T1020" i="57"/>
  <c r="S1020" i="57"/>
  <c r="R1020" i="57"/>
  <c r="T1019" i="57"/>
  <c r="S1019" i="57"/>
  <c r="R1019" i="57"/>
  <c r="T1018" i="57"/>
  <c r="S1018" i="57"/>
  <c r="R1018" i="57"/>
  <c r="T1017" i="57"/>
  <c r="S1017" i="57"/>
  <c r="R1017" i="57"/>
  <c r="T1016" i="57"/>
  <c r="S1016" i="57"/>
  <c r="R1016" i="57"/>
  <c r="T1015" i="57"/>
  <c r="S1015" i="57"/>
  <c r="R1015" i="57"/>
  <c r="T1014" i="57"/>
  <c r="S1014" i="57"/>
  <c r="R1014" i="57"/>
  <c r="T1013" i="57"/>
  <c r="S1013" i="57"/>
  <c r="R1013" i="57"/>
  <c r="T1012" i="57"/>
  <c r="S1012" i="57"/>
  <c r="R1012" i="57"/>
  <c r="T1011" i="57"/>
  <c r="S1011" i="57"/>
  <c r="R1011" i="57"/>
  <c r="T1010" i="57"/>
  <c r="S1010" i="57"/>
  <c r="R1010" i="57"/>
  <c r="T1009" i="57"/>
  <c r="S1009" i="57"/>
  <c r="R1009" i="57"/>
  <c r="T1008" i="57"/>
  <c r="S1008" i="57"/>
  <c r="R1008" i="57"/>
  <c r="T1007" i="57"/>
  <c r="S1007" i="57"/>
  <c r="R1007" i="57"/>
  <c r="T1006" i="57"/>
  <c r="S1006" i="57"/>
  <c r="R1006" i="57"/>
  <c r="T1005" i="57"/>
  <c r="S1005" i="57"/>
  <c r="R1005" i="57"/>
  <c r="T1004" i="57"/>
  <c r="S1004" i="57"/>
  <c r="R1004" i="57"/>
  <c r="T1003" i="57"/>
  <c r="S1003" i="57"/>
  <c r="R1003" i="57"/>
  <c r="T1002" i="57"/>
  <c r="S1002" i="57"/>
  <c r="R1002" i="57"/>
  <c r="T1001" i="57"/>
  <c r="S1001" i="57"/>
  <c r="R1001" i="57"/>
  <c r="T1000" i="57"/>
  <c r="S1000" i="57"/>
  <c r="R1000" i="57"/>
  <c r="T999" i="57"/>
  <c r="S999" i="57"/>
  <c r="R999" i="57"/>
  <c r="T998" i="57"/>
  <c r="S998" i="57"/>
  <c r="R998" i="57"/>
  <c r="T997" i="57"/>
  <c r="S997" i="57"/>
  <c r="R997" i="57"/>
  <c r="T996" i="57"/>
  <c r="S996" i="57"/>
  <c r="R996" i="57"/>
  <c r="T995" i="57"/>
  <c r="S995" i="57"/>
  <c r="R995" i="57"/>
  <c r="T994" i="57"/>
  <c r="S994" i="57"/>
  <c r="R994" i="57"/>
  <c r="T993" i="57"/>
  <c r="S993" i="57"/>
  <c r="R993" i="57"/>
  <c r="T992" i="57"/>
  <c r="S992" i="57"/>
  <c r="R992" i="57"/>
  <c r="T991" i="57"/>
  <c r="S991" i="57"/>
  <c r="R991" i="57"/>
  <c r="T990" i="57"/>
  <c r="S990" i="57"/>
  <c r="R990" i="57"/>
  <c r="T989" i="57"/>
  <c r="S989" i="57"/>
  <c r="R989" i="57"/>
  <c r="T988" i="57"/>
  <c r="S988" i="57"/>
  <c r="R988" i="57"/>
  <c r="T987" i="57"/>
  <c r="S987" i="57"/>
  <c r="R987" i="57"/>
  <c r="T986" i="57"/>
  <c r="S986" i="57"/>
  <c r="R986" i="57"/>
  <c r="T985" i="57"/>
  <c r="S985" i="57"/>
  <c r="R985" i="57"/>
  <c r="T984" i="57"/>
  <c r="S984" i="57"/>
  <c r="R984" i="57"/>
  <c r="T983" i="57"/>
  <c r="S983" i="57"/>
  <c r="R983" i="57"/>
  <c r="T982" i="57"/>
  <c r="S982" i="57"/>
  <c r="R982" i="57"/>
  <c r="T981" i="57"/>
  <c r="S981" i="57"/>
  <c r="R981" i="57"/>
  <c r="T980" i="57"/>
  <c r="S980" i="57"/>
  <c r="R980" i="57"/>
  <c r="T979" i="57"/>
  <c r="S979" i="57"/>
  <c r="R979" i="57"/>
  <c r="T978" i="57"/>
  <c r="S978" i="57"/>
  <c r="R978" i="57"/>
  <c r="T977" i="57"/>
  <c r="S977" i="57"/>
  <c r="R977" i="57"/>
  <c r="T976" i="57"/>
  <c r="S976" i="57"/>
  <c r="R976" i="57"/>
  <c r="T975" i="57"/>
  <c r="S975" i="57"/>
  <c r="R975" i="57"/>
  <c r="T974" i="57"/>
  <c r="S974" i="57"/>
  <c r="R974" i="57"/>
  <c r="T973" i="57"/>
  <c r="S973" i="57"/>
  <c r="R973" i="57"/>
  <c r="T972" i="57"/>
  <c r="S972" i="57"/>
  <c r="R972" i="57"/>
  <c r="T971" i="57"/>
  <c r="S971" i="57"/>
  <c r="R971" i="57"/>
  <c r="T970" i="57"/>
  <c r="S970" i="57"/>
  <c r="R970" i="57"/>
  <c r="T969" i="57"/>
  <c r="S969" i="57"/>
  <c r="R969" i="57"/>
  <c r="T968" i="57"/>
  <c r="S968" i="57"/>
  <c r="R968" i="57"/>
  <c r="T967" i="57"/>
  <c r="S967" i="57"/>
  <c r="R967" i="57"/>
  <c r="T966" i="57"/>
  <c r="S966" i="57"/>
  <c r="R966" i="57"/>
  <c r="T965" i="57"/>
  <c r="S965" i="57"/>
  <c r="R965" i="57"/>
  <c r="T964" i="57"/>
  <c r="S964" i="57"/>
  <c r="R964" i="57"/>
  <c r="T963" i="57"/>
  <c r="S963" i="57"/>
  <c r="R963" i="57"/>
  <c r="T962" i="57"/>
  <c r="S962" i="57"/>
  <c r="R962" i="57"/>
  <c r="T961" i="57"/>
  <c r="S961" i="57"/>
  <c r="R961" i="57"/>
  <c r="T960" i="57"/>
  <c r="S960" i="57"/>
  <c r="R960" i="57"/>
  <c r="T959" i="57"/>
  <c r="S959" i="57"/>
  <c r="R959" i="57"/>
  <c r="T958" i="57"/>
  <c r="S958" i="57"/>
  <c r="R958" i="57"/>
  <c r="T957" i="57"/>
  <c r="S957" i="57"/>
  <c r="R957" i="57"/>
  <c r="T956" i="57"/>
  <c r="S956" i="57"/>
  <c r="R956" i="57"/>
  <c r="T955" i="57"/>
  <c r="S955" i="57"/>
  <c r="R955" i="57"/>
  <c r="T954" i="57"/>
  <c r="S954" i="57"/>
  <c r="R954" i="57"/>
  <c r="T953" i="57"/>
  <c r="S953" i="57"/>
  <c r="R953" i="57"/>
  <c r="T952" i="57"/>
  <c r="S952" i="57"/>
  <c r="R952" i="57"/>
  <c r="T951" i="57"/>
  <c r="S951" i="57"/>
  <c r="R951" i="57"/>
  <c r="T950" i="57"/>
  <c r="S950" i="57"/>
  <c r="R950" i="57"/>
  <c r="T949" i="57"/>
  <c r="S949" i="57"/>
  <c r="R949" i="57"/>
  <c r="T948" i="57"/>
  <c r="S948" i="57"/>
  <c r="R948" i="57"/>
  <c r="T947" i="57"/>
  <c r="S947" i="57"/>
  <c r="R947" i="57"/>
  <c r="T946" i="57"/>
  <c r="S946" i="57"/>
  <c r="R946" i="57"/>
  <c r="T945" i="57"/>
  <c r="S945" i="57"/>
  <c r="R945" i="57"/>
  <c r="T944" i="57"/>
  <c r="S944" i="57"/>
  <c r="R944" i="57"/>
  <c r="T943" i="57"/>
  <c r="S943" i="57"/>
  <c r="R943" i="57"/>
  <c r="T942" i="57"/>
  <c r="S942" i="57"/>
  <c r="R942" i="57"/>
  <c r="T941" i="57"/>
  <c r="S941" i="57"/>
  <c r="R941" i="57"/>
  <c r="T940" i="57"/>
  <c r="S940" i="57"/>
  <c r="R940" i="57"/>
  <c r="T939" i="57"/>
  <c r="S939" i="57"/>
  <c r="R939" i="57"/>
  <c r="T938" i="57"/>
  <c r="S938" i="57"/>
  <c r="R938" i="57"/>
  <c r="T937" i="57"/>
  <c r="S937" i="57"/>
  <c r="R937" i="57"/>
  <c r="T936" i="57"/>
  <c r="S936" i="57"/>
  <c r="R936" i="57"/>
  <c r="T935" i="57"/>
  <c r="S935" i="57"/>
  <c r="R935" i="57"/>
  <c r="T934" i="57"/>
  <c r="S934" i="57"/>
  <c r="R934" i="57"/>
  <c r="T933" i="57"/>
  <c r="S933" i="57"/>
  <c r="R933" i="57"/>
  <c r="T932" i="57"/>
  <c r="S932" i="57"/>
  <c r="R932" i="57"/>
  <c r="T931" i="57"/>
  <c r="S931" i="57"/>
  <c r="R931" i="57"/>
  <c r="T930" i="57"/>
  <c r="S930" i="57"/>
  <c r="R930" i="57"/>
  <c r="T929" i="57"/>
  <c r="S929" i="57"/>
  <c r="R929" i="57"/>
  <c r="T928" i="57"/>
  <c r="S928" i="57"/>
  <c r="R928" i="57"/>
  <c r="T927" i="57"/>
  <c r="S927" i="57"/>
  <c r="R927" i="57"/>
  <c r="T926" i="57"/>
  <c r="S926" i="57"/>
  <c r="R926" i="57"/>
  <c r="T925" i="57"/>
  <c r="S925" i="57"/>
  <c r="R925" i="57"/>
  <c r="T924" i="57"/>
  <c r="S924" i="57"/>
  <c r="R924" i="57"/>
  <c r="T923" i="57"/>
  <c r="S923" i="57"/>
  <c r="R923" i="57"/>
  <c r="T922" i="57"/>
  <c r="S922" i="57"/>
  <c r="R922" i="57"/>
  <c r="T921" i="57"/>
  <c r="S921" i="57"/>
  <c r="R921" i="57"/>
  <c r="T920" i="57"/>
  <c r="S920" i="57"/>
  <c r="R920" i="57"/>
  <c r="T919" i="57"/>
  <c r="S919" i="57"/>
  <c r="R919" i="57"/>
  <c r="T918" i="57"/>
  <c r="S918" i="57"/>
  <c r="R918" i="57"/>
  <c r="T917" i="57"/>
  <c r="S917" i="57"/>
  <c r="R917" i="57"/>
  <c r="T916" i="57"/>
  <c r="S916" i="57"/>
  <c r="R916" i="57"/>
  <c r="T915" i="57"/>
  <c r="S915" i="57"/>
  <c r="R915" i="57"/>
  <c r="T914" i="57"/>
  <c r="S914" i="57"/>
  <c r="R914" i="57"/>
  <c r="T913" i="57"/>
  <c r="S913" i="57"/>
  <c r="R913" i="57"/>
  <c r="T912" i="57"/>
  <c r="S912" i="57"/>
  <c r="R912" i="57"/>
  <c r="T911" i="57"/>
  <c r="S911" i="57"/>
  <c r="R911" i="57"/>
  <c r="T910" i="57"/>
  <c r="S910" i="57"/>
  <c r="R910" i="57"/>
  <c r="T909" i="57"/>
  <c r="S909" i="57"/>
  <c r="R909" i="57"/>
  <c r="T908" i="57"/>
  <c r="S908" i="57"/>
  <c r="R908" i="57"/>
  <c r="T907" i="57"/>
  <c r="S907" i="57"/>
  <c r="R907" i="57"/>
  <c r="T906" i="57"/>
  <c r="S906" i="57"/>
  <c r="R906" i="57"/>
  <c r="T905" i="57"/>
  <c r="S905" i="57"/>
  <c r="R905" i="57"/>
  <c r="T904" i="57"/>
  <c r="S904" i="57"/>
  <c r="R904" i="57"/>
  <c r="T903" i="57"/>
  <c r="S903" i="57"/>
  <c r="R903" i="57"/>
  <c r="T902" i="57"/>
  <c r="S902" i="57"/>
  <c r="R902" i="57"/>
  <c r="T901" i="57"/>
  <c r="S901" i="57"/>
  <c r="R901" i="57"/>
  <c r="T900" i="57"/>
  <c r="S900" i="57"/>
  <c r="R900" i="57"/>
  <c r="T899" i="57"/>
  <c r="S899" i="57"/>
  <c r="R899" i="57"/>
  <c r="T898" i="57"/>
  <c r="S898" i="57"/>
  <c r="R898" i="57"/>
  <c r="T897" i="57"/>
  <c r="S897" i="57"/>
  <c r="R897" i="57"/>
  <c r="T896" i="57"/>
  <c r="S896" i="57"/>
  <c r="R896" i="57"/>
  <c r="T895" i="57"/>
  <c r="S895" i="57"/>
  <c r="R895" i="57"/>
  <c r="T894" i="57"/>
  <c r="S894" i="57"/>
  <c r="R894" i="57"/>
  <c r="T893" i="57"/>
  <c r="S893" i="57"/>
  <c r="R893" i="57"/>
  <c r="T892" i="57"/>
  <c r="S892" i="57"/>
  <c r="R892" i="57"/>
  <c r="T891" i="57"/>
  <c r="S891" i="57"/>
  <c r="R891" i="57"/>
  <c r="T890" i="57"/>
  <c r="S890" i="57"/>
  <c r="R890" i="57"/>
  <c r="T889" i="57"/>
  <c r="S889" i="57"/>
  <c r="R889" i="57"/>
  <c r="T888" i="57"/>
  <c r="S888" i="57"/>
  <c r="R888" i="57"/>
  <c r="T887" i="57"/>
  <c r="S887" i="57"/>
  <c r="R887" i="57"/>
  <c r="T886" i="57"/>
  <c r="S886" i="57"/>
  <c r="R886" i="57"/>
  <c r="T885" i="57"/>
  <c r="S885" i="57"/>
  <c r="R885" i="57"/>
  <c r="T884" i="57"/>
  <c r="S884" i="57"/>
  <c r="R884" i="57"/>
  <c r="T883" i="57"/>
  <c r="S883" i="57"/>
  <c r="R883" i="57"/>
  <c r="T882" i="57"/>
  <c r="S882" i="57"/>
  <c r="R882" i="57"/>
  <c r="T881" i="57"/>
  <c r="S881" i="57"/>
  <c r="R881" i="57"/>
  <c r="T880" i="57"/>
  <c r="S880" i="57"/>
  <c r="R880" i="57"/>
  <c r="T879" i="57"/>
  <c r="S879" i="57"/>
  <c r="R879" i="57"/>
  <c r="T878" i="57"/>
  <c r="S878" i="57"/>
  <c r="R878" i="57"/>
  <c r="T877" i="57"/>
  <c r="S877" i="57"/>
  <c r="R877" i="57"/>
  <c r="T876" i="57"/>
  <c r="S876" i="57"/>
  <c r="R876" i="57"/>
  <c r="T875" i="57"/>
  <c r="S875" i="57"/>
  <c r="R875" i="57"/>
  <c r="T874" i="57"/>
  <c r="S874" i="57"/>
  <c r="R874" i="57"/>
  <c r="T873" i="57"/>
  <c r="S873" i="57"/>
  <c r="R873" i="57"/>
  <c r="T872" i="57"/>
  <c r="S872" i="57"/>
  <c r="R872" i="57"/>
  <c r="T871" i="57"/>
  <c r="S871" i="57"/>
  <c r="R871" i="57"/>
  <c r="T870" i="57"/>
  <c r="S870" i="57"/>
  <c r="R870" i="57"/>
  <c r="T869" i="57"/>
  <c r="S869" i="57"/>
  <c r="R869" i="57"/>
  <c r="T868" i="57"/>
  <c r="S868" i="57"/>
  <c r="R868" i="57"/>
  <c r="T867" i="57"/>
  <c r="S867" i="57"/>
  <c r="R867" i="57"/>
  <c r="T866" i="57"/>
  <c r="S866" i="57"/>
  <c r="R866" i="57"/>
  <c r="T865" i="57"/>
  <c r="S865" i="57"/>
  <c r="R865" i="57"/>
  <c r="T864" i="57"/>
  <c r="S864" i="57"/>
  <c r="R864" i="57"/>
  <c r="T863" i="57"/>
  <c r="S863" i="57"/>
  <c r="R863" i="57"/>
  <c r="T862" i="57"/>
  <c r="S862" i="57"/>
  <c r="R862" i="57"/>
  <c r="T861" i="57"/>
  <c r="S861" i="57"/>
  <c r="R861" i="57"/>
  <c r="T860" i="57"/>
  <c r="S860" i="57"/>
  <c r="R860" i="57"/>
  <c r="T859" i="57"/>
  <c r="S859" i="57"/>
  <c r="R859" i="57"/>
  <c r="T858" i="57"/>
  <c r="S858" i="57"/>
  <c r="R858" i="57"/>
  <c r="T857" i="57"/>
  <c r="S857" i="57"/>
  <c r="R857" i="57"/>
  <c r="T856" i="57"/>
  <c r="S856" i="57"/>
  <c r="R856" i="57"/>
  <c r="T855" i="57"/>
  <c r="S855" i="57"/>
  <c r="R855" i="57"/>
  <c r="T854" i="57"/>
  <c r="S854" i="57"/>
  <c r="R854" i="57"/>
  <c r="T853" i="57"/>
  <c r="S853" i="57"/>
  <c r="R853" i="57"/>
  <c r="T852" i="57"/>
  <c r="S852" i="57"/>
  <c r="R852" i="57"/>
  <c r="T851" i="57"/>
  <c r="S851" i="57"/>
  <c r="R851" i="57"/>
  <c r="T850" i="57"/>
  <c r="S850" i="57"/>
  <c r="R850" i="57"/>
  <c r="T849" i="57"/>
  <c r="S849" i="57"/>
  <c r="R849" i="57"/>
  <c r="T848" i="57"/>
  <c r="S848" i="57"/>
  <c r="R848" i="57"/>
  <c r="T847" i="57"/>
  <c r="S847" i="57"/>
  <c r="R847" i="57"/>
  <c r="T846" i="57"/>
  <c r="S846" i="57"/>
  <c r="R846" i="57"/>
  <c r="T845" i="57"/>
  <c r="S845" i="57"/>
  <c r="R845" i="57"/>
  <c r="T844" i="57"/>
  <c r="S844" i="57"/>
  <c r="R844" i="57"/>
  <c r="T843" i="57"/>
  <c r="S843" i="57"/>
  <c r="R843" i="57"/>
  <c r="T842" i="57"/>
  <c r="S842" i="57"/>
  <c r="R842" i="57"/>
  <c r="T841" i="57"/>
  <c r="S841" i="57"/>
  <c r="R841" i="57"/>
  <c r="T840" i="57"/>
  <c r="S840" i="57"/>
  <c r="R840" i="57"/>
  <c r="T839" i="57"/>
  <c r="S839" i="57"/>
  <c r="R839" i="57"/>
  <c r="T838" i="57"/>
  <c r="S838" i="57"/>
  <c r="R838" i="57"/>
  <c r="T837" i="57"/>
  <c r="S837" i="57"/>
  <c r="R837" i="57"/>
  <c r="T836" i="57"/>
  <c r="S836" i="57"/>
  <c r="R836" i="57"/>
  <c r="T835" i="57"/>
  <c r="S835" i="57"/>
  <c r="R835" i="57"/>
  <c r="T834" i="57"/>
  <c r="S834" i="57"/>
  <c r="R834" i="57"/>
  <c r="T833" i="57"/>
  <c r="S833" i="57"/>
  <c r="R833" i="57"/>
  <c r="T832" i="57"/>
  <c r="S832" i="57"/>
  <c r="R832" i="57"/>
  <c r="T831" i="57"/>
  <c r="S831" i="57"/>
  <c r="R831" i="57"/>
  <c r="T830" i="57"/>
  <c r="S830" i="57"/>
  <c r="R830" i="57"/>
  <c r="T829" i="57"/>
  <c r="S829" i="57"/>
  <c r="R829" i="57"/>
  <c r="T828" i="57"/>
  <c r="S828" i="57"/>
  <c r="R828" i="57"/>
  <c r="T827" i="57"/>
  <c r="S827" i="57"/>
  <c r="R827" i="57"/>
  <c r="T826" i="57"/>
  <c r="S826" i="57"/>
  <c r="R826" i="57"/>
  <c r="T825" i="57"/>
  <c r="S825" i="57"/>
  <c r="R825" i="57"/>
  <c r="T824" i="57"/>
  <c r="S824" i="57"/>
  <c r="R824" i="57"/>
  <c r="T823" i="57"/>
  <c r="S823" i="57"/>
  <c r="R823" i="57"/>
  <c r="T822" i="57"/>
  <c r="S822" i="57"/>
  <c r="R822" i="57"/>
  <c r="T821" i="57"/>
  <c r="S821" i="57"/>
  <c r="R821" i="57"/>
  <c r="T820" i="57"/>
  <c r="S820" i="57"/>
  <c r="R820" i="57"/>
  <c r="T819" i="57"/>
  <c r="S819" i="57"/>
  <c r="R819" i="57"/>
  <c r="T818" i="57"/>
  <c r="S818" i="57"/>
  <c r="R818" i="57"/>
  <c r="T817" i="57"/>
  <c r="S817" i="57"/>
  <c r="R817" i="57"/>
  <c r="T816" i="57"/>
  <c r="S816" i="57"/>
  <c r="R816" i="57"/>
  <c r="T815" i="57"/>
  <c r="S815" i="57"/>
  <c r="R815" i="57"/>
  <c r="T814" i="57"/>
  <c r="S814" i="57"/>
  <c r="R814" i="57"/>
  <c r="T813" i="57"/>
  <c r="S813" i="57"/>
  <c r="R813" i="57"/>
  <c r="T812" i="57"/>
  <c r="S812" i="57"/>
  <c r="R812" i="57"/>
  <c r="T811" i="57"/>
  <c r="S811" i="57"/>
  <c r="R811" i="57"/>
  <c r="T810" i="57"/>
  <c r="S810" i="57"/>
  <c r="R810" i="57"/>
  <c r="T809" i="57"/>
  <c r="S809" i="57"/>
  <c r="R809" i="57"/>
  <c r="T808" i="57"/>
  <c r="S808" i="57"/>
  <c r="R808" i="57"/>
  <c r="T807" i="57"/>
  <c r="S807" i="57"/>
  <c r="R807" i="57"/>
  <c r="T806" i="57"/>
  <c r="S806" i="57"/>
  <c r="R806" i="57"/>
  <c r="T805" i="57"/>
  <c r="S805" i="57"/>
  <c r="R805" i="57"/>
  <c r="T804" i="57"/>
  <c r="S804" i="57"/>
  <c r="R804" i="57"/>
  <c r="T803" i="57"/>
  <c r="S803" i="57"/>
  <c r="R803" i="57"/>
  <c r="T802" i="57"/>
  <c r="S802" i="57"/>
  <c r="R802" i="57"/>
  <c r="T801" i="57"/>
  <c r="S801" i="57"/>
  <c r="R801" i="57"/>
  <c r="T800" i="57"/>
  <c r="S800" i="57"/>
  <c r="R800" i="57"/>
  <c r="T799" i="57"/>
  <c r="S799" i="57"/>
  <c r="R799" i="57"/>
  <c r="T798" i="57"/>
  <c r="S798" i="57"/>
  <c r="R798" i="57"/>
  <c r="T797" i="57"/>
  <c r="S797" i="57"/>
  <c r="R797" i="57"/>
  <c r="T796" i="57"/>
  <c r="S796" i="57"/>
  <c r="R796" i="57"/>
  <c r="T795" i="57"/>
  <c r="S795" i="57"/>
  <c r="R795" i="57"/>
  <c r="T794" i="57"/>
  <c r="S794" i="57"/>
  <c r="R794" i="57"/>
  <c r="T793" i="57"/>
  <c r="S793" i="57"/>
  <c r="R793" i="57"/>
  <c r="T792" i="57"/>
  <c r="S792" i="57"/>
  <c r="R792" i="57"/>
  <c r="T791" i="57"/>
  <c r="S791" i="57"/>
  <c r="R791" i="57"/>
  <c r="T790" i="57"/>
  <c r="S790" i="57"/>
  <c r="R790" i="57"/>
  <c r="T789" i="57"/>
  <c r="S789" i="57"/>
  <c r="R789" i="57"/>
  <c r="T788" i="57"/>
  <c r="S788" i="57"/>
  <c r="R788" i="57"/>
  <c r="T787" i="57"/>
  <c r="S787" i="57"/>
  <c r="R787" i="57"/>
  <c r="T786" i="57"/>
  <c r="S786" i="57"/>
  <c r="R786" i="57"/>
  <c r="T785" i="57"/>
  <c r="S785" i="57"/>
  <c r="R785" i="57"/>
  <c r="T784" i="57"/>
  <c r="S784" i="57"/>
  <c r="R784" i="57"/>
  <c r="T783" i="57"/>
  <c r="S783" i="57"/>
  <c r="R783" i="57"/>
  <c r="T782" i="57"/>
  <c r="S782" i="57"/>
  <c r="R782" i="57"/>
  <c r="T781" i="57"/>
  <c r="S781" i="57"/>
  <c r="R781" i="57"/>
  <c r="T780" i="57"/>
  <c r="S780" i="57"/>
  <c r="R780" i="57"/>
  <c r="T779" i="57"/>
  <c r="S779" i="57"/>
  <c r="R779" i="57"/>
  <c r="T778" i="57"/>
  <c r="S778" i="57"/>
  <c r="R778" i="57"/>
  <c r="T777" i="57"/>
  <c r="S777" i="57"/>
  <c r="R777" i="57"/>
  <c r="T776" i="57"/>
  <c r="S776" i="57"/>
  <c r="R776" i="57"/>
  <c r="T775" i="57"/>
  <c r="S775" i="57"/>
  <c r="R775" i="57"/>
  <c r="T774" i="57"/>
  <c r="S774" i="57"/>
  <c r="R774" i="57"/>
  <c r="T773" i="57"/>
  <c r="S773" i="57"/>
  <c r="R773" i="57"/>
  <c r="T772" i="57"/>
  <c r="S772" i="57"/>
  <c r="R772" i="57"/>
  <c r="T771" i="57"/>
  <c r="S771" i="57"/>
  <c r="R771" i="57"/>
  <c r="T770" i="57"/>
  <c r="S770" i="57"/>
  <c r="R770" i="57"/>
  <c r="T769" i="57"/>
  <c r="S769" i="57"/>
  <c r="R769" i="57"/>
  <c r="T768" i="57"/>
  <c r="S768" i="57"/>
  <c r="R768" i="57"/>
  <c r="T767" i="57"/>
  <c r="S767" i="57"/>
  <c r="R767" i="57"/>
  <c r="T766" i="57"/>
  <c r="S766" i="57"/>
  <c r="R766" i="57"/>
  <c r="T765" i="57"/>
  <c r="S765" i="57"/>
  <c r="R765" i="57"/>
  <c r="T764" i="57"/>
  <c r="S764" i="57"/>
  <c r="R764" i="57"/>
  <c r="T763" i="57"/>
  <c r="S763" i="57"/>
  <c r="R763" i="57"/>
  <c r="T762" i="57"/>
  <c r="S762" i="57"/>
  <c r="R762" i="57"/>
  <c r="T761" i="57"/>
  <c r="S761" i="57"/>
  <c r="R761" i="57"/>
  <c r="T760" i="57"/>
  <c r="S760" i="57"/>
  <c r="R760" i="57"/>
  <c r="T759" i="57"/>
  <c r="S759" i="57"/>
  <c r="R759" i="57"/>
  <c r="T758" i="57"/>
  <c r="S758" i="57"/>
  <c r="R758" i="57"/>
  <c r="T757" i="57"/>
  <c r="S757" i="57"/>
  <c r="R757" i="57"/>
  <c r="T756" i="57"/>
  <c r="S756" i="57"/>
  <c r="R756" i="57"/>
  <c r="T755" i="57"/>
  <c r="S755" i="57"/>
  <c r="R755" i="57"/>
  <c r="T754" i="57"/>
  <c r="S754" i="57"/>
  <c r="R754" i="57"/>
  <c r="T753" i="57"/>
  <c r="S753" i="57"/>
  <c r="R753" i="57"/>
  <c r="T752" i="57"/>
  <c r="S752" i="57"/>
  <c r="R752" i="57"/>
  <c r="T751" i="57"/>
  <c r="S751" i="57"/>
  <c r="R751" i="57"/>
  <c r="T750" i="57"/>
  <c r="S750" i="57"/>
  <c r="R750" i="57"/>
  <c r="T749" i="57"/>
  <c r="S749" i="57"/>
  <c r="R749" i="57"/>
  <c r="T748" i="57"/>
  <c r="S748" i="57"/>
  <c r="R748" i="57"/>
  <c r="T747" i="57"/>
  <c r="S747" i="57"/>
  <c r="R747" i="57"/>
  <c r="T746" i="57"/>
  <c r="S746" i="57"/>
  <c r="R746" i="57"/>
  <c r="T745" i="57"/>
  <c r="S745" i="57"/>
  <c r="R745" i="57"/>
  <c r="T744" i="57"/>
  <c r="S744" i="57"/>
  <c r="R744" i="57"/>
  <c r="T743" i="57"/>
  <c r="S743" i="57"/>
  <c r="R743" i="57"/>
  <c r="T742" i="57"/>
  <c r="S742" i="57"/>
  <c r="R742" i="57"/>
  <c r="T741" i="57"/>
  <c r="S741" i="57"/>
  <c r="R741" i="57"/>
  <c r="T740" i="57"/>
  <c r="S740" i="57"/>
  <c r="R740" i="57"/>
  <c r="T739" i="57"/>
  <c r="S739" i="57"/>
  <c r="R739" i="57"/>
  <c r="T738" i="57"/>
  <c r="S738" i="57"/>
  <c r="R738" i="57"/>
  <c r="T737" i="57"/>
  <c r="S737" i="57"/>
  <c r="R737" i="57"/>
  <c r="T736" i="57"/>
  <c r="S736" i="57"/>
  <c r="R736" i="57"/>
  <c r="T735" i="57"/>
  <c r="S735" i="57"/>
  <c r="R735" i="57"/>
  <c r="T734" i="57"/>
  <c r="S734" i="57"/>
  <c r="R734" i="57"/>
  <c r="T733" i="57"/>
  <c r="S733" i="57"/>
  <c r="R733" i="57"/>
  <c r="T732" i="57"/>
  <c r="S732" i="57"/>
  <c r="R732" i="57"/>
  <c r="T731" i="57"/>
  <c r="S731" i="57"/>
  <c r="R731" i="57"/>
  <c r="T730" i="57"/>
  <c r="S730" i="57"/>
  <c r="R730" i="57"/>
  <c r="T729" i="57"/>
  <c r="S729" i="57"/>
  <c r="R729" i="57"/>
  <c r="T728" i="57"/>
  <c r="S728" i="57"/>
  <c r="R728" i="57"/>
  <c r="T727" i="57"/>
  <c r="S727" i="57"/>
  <c r="R727" i="57"/>
  <c r="T726" i="57"/>
  <c r="S726" i="57"/>
  <c r="R726" i="57"/>
  <c r="T725" i="57"/>
  <c r="S725" i="57"/>
  <c r="R725" i="57"/>
  <c r="T724" i="57"/>
  <c r="S724" i="57"/>
  <c r="R724" i="57"/>
  <c r="T723" i="57"/>
  <c r="S723" i="57"/>
  <c r="R723" i="57"/>
  <c r="T722" i="57"/>
  <c r="S722" i="57"/>
  <c r="R722" i="57"/>
  <c r="T721" i="57"/>
  <c r="S721" i="57"/>
  <c r="R721" i="57"/>
  <c r="T720" i="57"/>
  <c r="S720" i="57"/>
  <c r="R720" i="57"/>
  <c r="T719" i="57"/>
  <c r="S719" i="57"/>
  <c r="R719" i="57"/>
  <c r="T718" i="57"/>
  <c r="S718" i="57"/>
  <c r="R718" i="57"/>
  <c r="T717" i="57"/>
  <c r="S717" i="57"/>
  <c r="R717" i="57"/>
  <c r="T716" i="57"/>
  <c r="S716" i="57"/>
  <c r="R716" i="57"/>
  <c r="T715" i="57"/>
  <c r="S715" i="57"/>
  <c r="R715" i="57"/>
  <c r="T714" i="57"/>
  <c r="S714" i="57"/>
  <c r="R714" i="57"/>
  <c r="T713" i="57"/>
  <c r="S713" i="57"/>
  <c r="R713" i="57"/>
  <c r="T712" i="57"/>
  <c r="S712" i="57"/>
  <c r="R712" i="57"/>
  <c r="T711" i="57"/>
  <c r="S711" i="57"/>
  <c r="R711" i="57"/>
  <c r="T710" i="57"/>
  <c r="S710" i="57"/>
  <c r="R710" i="57"/>
  <c r="T709" i="57"/>
  <c r="S709" i="57"/>
  <c r="R709" i="57"/>
  <c r="T708" i="57"/>
  <c r="S708" i="57"/>
  <c r="R708" i="57"/>
  <c r="T707" i="57"/>
  <c r="S707" i="57"/>
  <c r="R707" i="57"/>
  <c r="T706" i="57"/>
  <c r="S706" i="57"/>
  <c r="R706" i="57"/>
  <c r="T705" i="57"/>
  <c r="S705" i="57"/>
  <c r="R705" i="57"/>
  <c r="T704" i="57"/>
  <c r="S704" i="57"/>
  <c r="R704" i="57"/>
  <c r="T703" i="57"/>
  <c r="S703" i="57"/>
  <c r="R703" i="57"/>
  <c r="T702" i="57"/>
  <c r="S702" i="57"/>
  <c r="R702" i="57"/>
  <c r="T701" i="57"/>
  <c r="S701" i="57"/>
  <c r="R701" i="57"/>
  <c r="T700" i="57"/>
  <c r="S700" i="57"/>
  <c r="R700" i="57"/>
  <c r="T699" i="57"/>
  <c r="S699" i="57"/>
  <c r="R699" i="57"/>
  <c r="T698" i="57"/>
  <c r="S698" i="57"/>
  <c r="R698" i="57"/>
  <c r="T697" i="57"/>
  <c r="S697" i="57"/>
  <c r="R697" i="57"/>
  <c r="T696" i="57"/>
  <c r="S696" i="57"/>
  <c r="R696" i="57"/>
  <c r="T695" i="57"/>
  <c r="S695" i="57"/>
  <c r="R695" i="57"/>
  <c r="T694" i="57"/>
  <c r="S694" i="57"/>
  <c r="R694" i="57"/>
  <c r="T693" i="57"/>
  <c r="S693" i="57"/>
  <c r="R693" i="57"/>
  <c r="T692" i="57"/>
  <c r="S692" i="57"/>
  <c r="R692" i="57"/>
  <c r="T691" i="57"/>
  <c r="S691" i="57"/>
  <c r="R691" i="57"/>
  <c r="T690" i="57"/>
  <c r="S690" i="57"/>
  <c r="R690" i="57"/>
  <c r="T689" i="57"/>
  <c r="S689" i="57"/>
  <c r="R689" i="57"/>
  <c r="T688" i="57"/>
  <c r="S688" i="57"/>
  <c r="R688" i="57"/>
  <c r="T687" i="57"/>
  <c r="S687" i="57"/>
  <c r="R687" i="57"/>
  <c r="T686" i="57"/>
  <c r="S686" i="57"/>
  <c r="R686" i="57"/>
  <c r="T685" i="57"/>
  <c r="S685" i="57"/>
  <c r="R685" i="57"/>
  <c r="T684" i="57"/>
  <c r="S684" i="57"/>
  <c r="R684" i="57"/>
  <c r="T683" i="57"/>
  <c r="S683" i="57"/>
  <c r="R683" i="57"/>
  <c r="T682" i="57"/>
  <c r="S682" i="57"/>
  <c r="R682" i="57"/>
  <c r="T681" i="57"/>
  <c r="S681" i="57"/>
  <c r="R681" i="57"/>
  <c r="T680" i="57"/>
  <c r="S680" i="57"/>
  <c r="R680" i="57"/>
  <c r="T679" i="57"/>
  <c r="S679" i="57"/>
  <c r="R679" i="57"/>
  <c r="T678" i="57"/>
  <c r="S678" i="57"/>
  <c r="R678" i="57"/>
  <c r="T677" i="57"/>
  <c r="S677" i="57"/>
  <c r="R677" i="57"/>
  <c r="T676" i="57"/>
  <c r="S676" i="57"/>
  <c r="R676" i="57"/>
  <c r="T675" i="57"/>
  <c r="S675" i="57"/>
  <c r="R675" i="57"/>
  <c r="T674" i="57"/>
  <c r="S674" i="57"/>
  <c r="R674" i="57"/>
  <c r="T673" i="57"/>
  <c r="S673" i="57"/>
  <c r="R673" i="57"/>
  <c r="T672" i="57"/>
  <c r="S672" i="57"/>
  <c r="R672" i="57"/>
  <c r="T671" i="57"/>
  <c r="S671" i="57"/>
  <c r="R671" i="57"/>
  <c r="T670" i="57"/>
  <c r="S670" i="57"/>
  <c r="R670" i="57"/>
  <c r="T669" i="57"/>
  <c r="S669" i="57"/>
  <c r="R669" i="57"/>
  <c r="T668" i="57"/>
  <c r="S668" i="57"/>
  <c r="R668" i="57"/>
  <c r="T667" i="57"/>
  <c r="S667" i="57"/>
  <c r="R667" i="57"/>
  <c r="T666" i="57"/>
  <c r="S666" i="57"/>
  <c r="R666" i="57"/>
  <c r="T665" i="57"/>
  <c r="S665" i="57"/>
  <c r="R665" i="57"/>
  <c r="T664" i="57"/>
  <c r="S664" i="57"/>
  <c r="R664" i="57"/>
  <c r="T663" i="57"/>
  <c r="S663" i="57"/>
  <c r="R663" i="57"/>
  <c r="T662" i="57"/>
  <c r="S662" i="57"/>
  <c r="R662" i="57"/>
  <c r="T661" i="57"/>
  <c r="S661" i="57"/>
  <c r="R661" i="57"/>
  <c r="T660" i="57"/>
  <c r="S660" i="57"/>
  <c r="R660" i="57"/>
  <c r="T659" i="57"/>
  <c r="S659" i="57"/>
  <c r="R659" i="57"/>
  <c r="T658" i="57"/>
  <c r="S658" i="57"/>
  <c r="R658" i="57"/>
  <c r="T657" i="57"/>
  <c r="S657" i="57"/>
  <c r="R657" i="57"/>
  <c r="T656" i="57"/>
  <c r="S656" i="57"/>
  <c r="R656" i="57"/>
  <c r="T655" i="57"/>
  <c r="S655" i="57"/>
  <c r="R655" i="57"/>
  <c r="T654" i="57"/>
  <c r="S654" i="57"/>
  <c r="R654" i="57"/>
  <c r="T653" i="57"/>
  <c r="S653" i="57"/>
  <c r="R653" i="57"/>
  <c r="T652" i="57"/>
  <c r="S652" i="57"/>
  <c r="R652" i="57"/>
  <c r="T651" i="57"/>
  <c r="S651" i="57"/>
  <c r="R651" i="57"/>
  <c r="T650" i="57"/>
  <c r="S650" i="57"/>
  <c r="R650" i="57"/>
  <c r="T649" i="57"/>
  <c r="S649" i="57"/>
  <c r="R649" i="57"/>
  <c r="T648" i="57"/>
  <c r="S648" i="57"/>
  <c r="R648" i="57"/>
  <c r="T647" i="57"/>
  <c r="S647" i="57"/>
  <c r="R647" i="57"/>
  <c r="T646" i="57"/>
  <c r="S646" i="57"/>
  <c r="R646" i="57"/>
  <c r="T645" i="57"/>
  <c r="S645" i="57"/>
  <c r="R645" i="57"/>
  <c r="T644" i="57"/>
  <c r="S644" i="57"/>
  <c r="R644" i="57"/>
  <c r="T643" i="57"/>
  <c r="S643" i="57"/>
  <c r="R643" i="57"/>
  <c r="T642" i="57"/>
  <c r="S642" i="57"/>
  <c r="R642" i="57"/>
  <c r="T641" i="57"/>
  <c r="S641" i="57"/>
  <c r="R641" i="57"/>
  <c r="T640" i="57"/>
  <c r="S640" i="57"/>
  <c r="R640" i="57"/>
  <c r="T639" i="57"/>
  <c r="S639" i="57"/>
  <c r="R639" i="57"/>
  <c r="T638" i="57"/>
  <c r="S638" i="57"/>
  <c r="R638" i="57"/>
  <c r="T637" i="57"/>
  <c r="S637" i="57"/>
  <c r="R637" i="57"/>
  <c r="T636" i="57"/>
  <c r="S636" i="57"/>
  <c r="R636" i="57"/>
  <c r="T635" i="57"/>
  <c r="S635" i="57"/>
  <c r="R635" i="57"/>
  <c r="T634" i="57"/>
  <c r="S634" i="57"/>
  <c r="R634" i="57"/>
  <c r="T633" i="57"/>
  <c r="S633" i="57"/>
  <c r="R633" i="57"/>
  <c r="T632" i="57"/>
  <c r="S632" i="57"/>
  <c r="R632" i="57"/>
  <c r="T631" i="57"/>
  <c r="S631" i="57"/>
  <c r="R631" i="57"/>
  <c r="T630" i="57"/>
  <c r="S630" i="57"/>
  <c r="R630" i="57"/>
  <c r="T629" i="57"/>
  <c r="S629" i="57"/>
  <c r="R629" i="57"/>
  <c r="T628" i="57"/>
  <c r="S628" i="57"/>
  <c r="R628" i="57"/>
  <c r="T627" i="57"/>
  <c r="S627" i="57"/>
  <c r="R627" i="57"/>
  <c r="T626" i="57"/>
  <c r="S626" i="57"/>
  <c r="R626" i="57"/>
  <c r="T625" i="57"/>
  <c r="S625" i="57"/>
  <c r="R625" i="57"/>
  <c r="T624" i="57"/>
  <c r="S624" i="57"/>
  <c r="R624" i="57"/>
  <c r="T623" i="57"/>
  <c r="S623" i="57"/>
  <c r="R623" i="57"/>
  <c r="T622" i="57"/>
  <c r="S622" i="57"/>
  <c r="R622" i="57"/>
  <c r="T621" i="57"/>
  <c r="S621" i="57"/>
  <c r="R621" i="57"/>
  <c r="T620" i="57"/>
  <c r="S620" i="57"/>
  <c r="R620" i="57"/>
  <c r="T619" i="57"/>
  <c r="S619" i="57"/>
  <c r="R619" i="57"/>
  <c r="T618" i="57"/>
  <c r="S618" i="57"/>
  <c r="R618" i="57"/>
  <c r="T617" i="57"/>
  <c r="S617" i="57"/>
  <c r="R617" i="57"/>
  <c r="T616" i="57"/>
  <c r="S616" i="57"/>
  <c r="R616" i="57"/>
  <c r="T615" i="57"/>
  <c r="S615" i="57"/>
  <c r="R615" i="57"/>
  <c r="T614" i="57"/>
  <c r="S614" i="57"/>
  <c r="R614" i="57"/>
  <c r="T613" i="57"/>
  <c r="S613" i="57"/>
  <c r="R613" i="57"/>
  <c r="T612" i="57"/>
  <c r="S612" i="57"/>
  <c r="R612" i="57"/>
  <c r="T611" i="57"/>
  <c r="S611" i="57"/>
  <c r="R611" i="57"/>
  <c r="T610" i="57"/>
  <c r="S610" i="57"/>
  <c r="R610" i="57"/>
  <c r="T609" i="57"/>
  <c r="S609" i="57"/>
  <c r="R609" i="57"/>
  <c r="T608" i="57"/>
  <c r="S608" i="57"/>
  <c r="R608" i="57"/>
  <c r="T607" i="57"/>
  <c r="S607" i="57"/>
  <c r="R607" i="57"/>
  <c r="T606" i="57"/>
  <c r="S606" i="57"/>
  <c r="R606" i="57"/>
  <c r="T605" i="57"/>
  <c r="S605" i="57"/>
  <c r="R605" i="57"/>
  <c r="T604" i="57"/>
  <c r="S604" i="57"/>
  <c r="R604" i="57"/>
  <c r="T603" i="57"/>
  <c r="S603" i="57"/>
  <c r="R603" i="57"/>
  <c r="T602" i="57"/>
  <c r="S602" i="57"/>
  <c r="R602" i="57"/>
  <c r="T601" i="57"/>
  <c r="S601" i="57"/>
  <c r="R601" i="57"/>
  <c r="T600" i="57"/>
  <c r="S600" i="57"/>
  <c r="R600" i="57"/>
  <c r="T599" i="57"/>
  <c r="S599" i="57"/>
  <c r="R599" i="57"/>
  <c r="T598" i="57"/>
  <c r="S598" i="57"/>
  <c r="R598" i="57"/>
  <c r="T597" i="57"/>
  <c r="S597" i="57"/>
  <c r="R597" i="57"/>
  <c r="T596" i="57"/>
  <c r="S596" i="57"/>
  <c r="R596" i="57"/>
  <c r="T595" i="57"/>
  <c r="S595" i="57"/>
  <c r="R595" i="57"/>
  <c r="T594" i="57"/>
  <c r="S594" i="57"/>
  <c r="R594" i="57"/>
  <c r="T593" i="57"/>
  <c r="S593" i="57"/>
  <c r="R593" i="57"/>
  <c r="T592" i="57"/>
  <c r="S592" i="57"/>
  <c r="R592" i="57"/>
  <c r="T591" i="57"/>
  <c r="S591" i="57"/>
  <c r="R591" i="57"/>
  <c r="T590" i="57"/>
  <c r="S590" i="57"/>
  <c r="R590" i="57"/>
  <c r="T589" i="57"/>
  <c r="S589" i="57"/>
  <c r="R589" i="57"/>
  <c r="T588" i="57"/>
  <c r="S588" i="57"/>
  <c r="R588" i="57"/>
  <c r="T587" i="57"/>
  <c r="S587" i="57"/>
  <c r="R587" i="57"/>
  <c r="T586" i="57"/>
  <c r="S586" i="57"/>
  <c r="R586" i="57"/>
  <c r="T585" i="57"/>
  <c r="S585" i="57"/>
  <c r="R585" i="57"/>
  <c r="T584" i="57"/>
  <c r="S584" i="57"/>
  <c r="R584" i="57"/>
  <c r="T583" i="57"/>
  <c r="S583" i="57"/>
  <c r="R583" i="57"/>
  <c r="T582" i="57"/>
  <c r="S582" i="57"/>
  <c r="R582" i="57"/>
  <c r="T581" i="57"/>
  <c r="S581" i="57"/>
  <c r="R581" i="57"/>
  <c r="T580" i="57"/>
  <c r="S580" i="57"/>
  <c r="R580" i="57"/>
  <c r="T579" i="57"/>
  <c r="S579" i="57"/>
  <c r="R579" i="57"/>
  <c r="T578" i="57"/>
  <c r="S578" i="57"/>
  <c r="R578" i="57"/>
  <c r="T577" i="57"/>
  <c r="S577" i="57"/>
  <c r="R577" i="57"/>
  <c r="T576" i="57"/>
  <c r="S576" i="57"/>
  <c r="R576" i="57"/>
  <c r="T575" i="57"/>
  <c r="S575" i="57"/>
  <c r="R575" i="57"/>
  <c r="T574" i="57"/>
  <c r="S574" i="57"/>
  <c r="R574" i="57"/>
  <c r="T573" i="57"/>
  <c r="S573" i="57"/>
  <c r="R573" i="57"/>
  <c r="T572" i="57"/>
  <c r="S572" i="57"/>
  <c r="R572" i="57"/>
  <c r="T571" i="57"/>
  <c r="S571" i="57"/>
  <c r="R571" i="57"/>
  <c r="T570" i="57"/>
  <c r="S570" i="57"/>
  <c r="R570" i="57"/>
  <c r="T569" i="57"/>
  <c r="S569" i="57"/>
  <c r="R569" i="57"/>
  <c r="T568" i="57"/>
  <c r="S568" i="57"/>
  <c r="R568" i="57"/>
  <c r="T567" i="57"/>
  <c r="S567" i="57"/>
  <c r="R567" i="57"/>
  <c r="T566" i="57"/>
  <c r="S566" i="57"/>
  <c r="R566" i="57"/>
  <c r="T565" i="57"/>
  <c r="S565" i="57"/>
  <c r="R565" i="57"/>
  <c r="T564" i="57"/>
  <c r="S564" i="57"/>
  <c r="R564" i="57"/>
  <c r="T563" i="57"/>
  <c r="S563" i="57"/>
  <c r="R563" i="57"/>
  <c r="T562" i="57"/>
  <c r="S562" i="57"/>
  <c r="R562" i="57"/>
  <c r="T561" i="57"/>
  <c r="S561" i="57"/>
  <c r="R561" i="57"/>
  <c r="T560" i="57"/>
  <c r="S560" i="57"/>
  <c r="R560" i="57"/>
  <c r="T559" i="57"/>
  <c r="S559" i="57"/>
  <c r="R559" i="57"/>
  <c r="T558" i="57"/>
  <c r="S558" i="57"/>
  <c r="R558" i="57"/>
  <c r="T557" i="57"/>
  <c r="S557" i="57"/>
  <c r="R557" i="57"/>
  <c r="T556" i="57"/>
  <c r="S556" i="57"/>
  <c r="R556" i="57"/>
  <c r="T555" i="57"/>
  <c r="S555" i="57"/>
  <c r="R555" i="57"/>
  <c r="T554" i="57"/>
  <c r="S554" i="57"/>
  <c r="R554" i="57"/>
  <c r="T553" i="57"/>
  <c r="S553" i="57"/>
  <c r="R553" i="57"/>
  <c r="T552" i="57"/>
  <c r="S552" i="57"/>
  <c r="R552" i="57"/>
  <c r="T551" i="57"/>
  <c r="S551" i="57"/>
  <c r="R551" i="57"/>
  <c r="T550" i="57"/>
  <c r="S550" i="57"/>
  <c r="R550" i="57"/>
  <c r="T549" i="57"/>
  <c r="S549" i="57"/>
  <c r="R549" i="57"/>
  <c r="T548" i="57"/>
  <c r="S548" i="57"/>
  <c r="R548" i="57"/>
  <c r="T547" i="57"/>
  <c r="S547" i="57"/>
  <c r="R547" i="57"/>
  <c r="T546" i="57"/>
  <c r="S546" i="57"/>
  <c r="R546" i="57"/>
  <c r="T545" i="57"/>
  <c r="S545" i="57"/>
  <c r="R545" i="57"/>
  <c r="T544" i="57"/>
  <c r="S544" i="57"/>
  <c r="R544" i="57"/>
  <c r="T543" i="57"/>
  <c r="S543" i="57"/>
  <c r="R543" i="57"/>
  <c r="T542" i="57"/>
  <c r="S542" i="57"/>
  <c r="R542" i="57"/>
  <c r="T541" i="57"/>
  <c r="S541" i="57"/>
  <c r="R541" i="57"/>
  <c r="T540" i="57"/>
  <c r="S540" i="57"/>
  <c r="R540" i="57"/>
  <c r="T539" i="57"/>
  <c r="S539" i="57"/>
  <c r="R539" i="57"/>
  <c r="T538" i="57"/>
  <c r="S538" i="57"/>
  <c r="R538" i="57"/>
  <c r="T537" i="57"/>
  <c r="S537" i="57"/>
  <c r="R537" i="57"/>
  <c r="T536" i="57"/>
  <c r="S536" i="57"/>
  <c r="R536" i="57"/>
  <c r="T535" i="57"/>
  <c r="S535" i="57"/>
  <c r="R535" i="57"/>
  <c r="T534" i="57"/>
  <c r="S534" i="57"/>
  <c r="R534" i="57"/>
  <c r="T533" i="57"/>
  <c r="S533" i="57"/>
  <c r="R533" i="57"/>
  <c r="T532" i="57"/>
  <c r="S532" i="57"/>
  <c r="R532" i="57"/>
  <c r="T531" i="57"/>
  <c r="S531" i="57"/>
  <c r="R531" i="57"/>
  <c r="T530" i="57"/>
  <c r="S530" i="57"/>
  <c r="R530" i="57"/>
  <c r="T529" i="57"/>
  <c r="S529" i="57"/>
  <c r="R529" i="57"/>
  <c r="T528" i="57"/>
  <c r="S528" i="57"/>
  <c r="R528" i="57"/>
  <c r="T527" i="57"/>
  <c r="S527" i="57"/>
  <c r="R527" i="57"/>
  <c r="T526" i="57"/>
  <c r="S526" i="57"/>
  <c r="R526" i="57"/>
  <c r="T525" i="57"/>
  <c r="S525" i="57"/>
  <c r="R525" i="57"/>
  <c r="T524" i="57"/>
  <c r="S524" i="57"/>
  <c r="R524" i="57"/>
  <c r="T523" i="57"/>
  <c r="S523" i="57"/>
  <c r="R523" i="57"/>
  <c r="T522" i="57"/>
  <c r="S522" i="57"/>
  <c r="R522" i="57"/>
  <c r="T521" i="57"/>
  <c r="S521" i="57"/>
  <c r="R521" i="57"/>
  <c r="T520" i="57"/>
  <c r="S520" i="57"/>
  <c r="R520" i="57"/>
  <c r="T519" i="57"/>
  <c r="S519" i="57"/>
  <c r="R519" i="57"/>
  <c r="T518" i="57"/>
  <c r="S518" i="57"/>
  <c r="R518" i="57"/>
  <c r="T517" i="57"/>
  <c r="S517" i="57"/>
  <c r="R517" i="57"/>
  <c r="T516" i="57"/>
  <c r="S516" i="57"/>
  <c r="R516" i="57"/>
  <c r="T515" i="57"/>
  <c r="S515" i="57"/>
  <c r="R515" i="57"/>
  <c r="T514" i="57"/>
  <c r="S514" i="57"/>
  <c r="R514" i="57"/>
  <c r="T513" i="57"/>
  <c r="S513" i="57"/>
  <c r="R513" i="57"/>
  <c r="T512" i="57"/>
  <c r="S512" i="57"/>
  <c r="R512" i="57"/>
  <c r="T511" i="57"/>
  <c r="S511" i="57"/>
  <c r="R511" i="57"/>
  <c r="T510" i="57"/>
  <c r="S510" i="57"/>
  <c r="R510" i="57"/>
  <c r="T509" i="57"/>
  <c r="S509" i="57"/>
  <c r="R509" i="57"/>
  <c r="T508" i="57"/>
  <c r="S508" i="57"/>
  <c r="R508" i="57"/>
  <c r="T507" i="57"/>
  <c r="S507" i="57"/>
  <c r="R507" i="57"/>
  <c r="T506" i="57"/>
  <c r="S506" i="57"/>
  <c r="R506" i="57"/>
  <c r="T505" i="57"/>
  <c r="S505" i="57"/>
  <c r="R505" i="57"/>
  <c r="T504" i="57"/>
  <c r="S504" i="57"/>
  <c r="R504" i="57"/>
  <c r="T503" i="57"/>
  <c r="S503" i="57"/>
  <c r="R503" i="57"/>
  <c r="T502" i="57"/>
  <c r="S502" i="57"/>
  <c r="R502" i="57"/>
  <c r="T501" i="57"/>
  <c r="S501" i="57"/>
  <c r="R501" i="57"/>
  <c r="T500" i="57"/>
  <c r="S500" i="57"/>
  <c r="R500" i="57"/>
  <c r="T499" i="57"/>
  <c r="S499" i="57"/>
  <c r="R499" i="57"/>
  <c r="T498" i="57"/>
  <c r="S498" i="57"/>
  <c r="R498" i="57"/>
  <c r="T497" i="57"/>
  <c r="S497" i="57"/>
  <c r="R497" i="57"/>
  <c r="T496" i="57"/>
  <c r="S496" i="57"/>
  <c r="R496" i="57"/>
  <c r="T495" i="57"/>
  <c r="S495" i="57"/>
  <c r="R495" i="57"/>
  <c r="T494" i="57"/>
  <c r="S494" i="57"/>
  <c r="R494" i="57"/>
  <c r="T493" i="57"/>
  <c r="S493" i="57"/>
  <c r="R493" i="57"/>
  <c r="T492" i="57"/>
  <c r="S492" i="57"/>
  <c r="R492" i="57"/>
  <c r="T491" i="57"/>
  <c r="S491" i="57"/>
  <c r="R491" i="57"/>
  <c r="T490" i="57"/>
  <c r="S490" i="57"/>
  <c r="R490" i="57"/>
  <c r="T489" i="57"/>
  <c r="S489" i="57"/>
  <c r="R489" i="57"/>
  <c r="T488" i="57"/>
  <c r="S488" i="57"/>
  <c r="R488" i="57"/>
  <c r="T487" i="57"/>
  <c r="S487" i="57"/>
  <c r="R487" i="57"/>
  <c r="T486" i="57"/>
  <c r="S486" i="57"/>
  <c r="R486" i="57"/>
  <c r="T485" i="57"/>
  <c r="S485" i="57"/>
  <c r="R485" i="57"/>
  <c r="T484" i="57"/>
  <c r="S484" i="57"/>
  <c r="R484" i="57"/>
  <c r="T483" i="57"/>
  <c r="S483" i="57"/>
  <c r="R483" i="57"/>
  <c r="T482" i="57"/>
  <c r="S482" i="57"/>
  <c r="R482" i="57"/>
  <c r="T481" i="57"/>
  <c r="S481" i="57"/>
  <c r="R481" i="57"/>
  <c r="T480" i="57"/>
  <c r="S480" i="57"/>
  <c r="R480" i="57"/>
  <c r="T479" i="57"/>
  <c r="S479" i="57"/>
  <c r="R479" i="57"/>
  <c r="T478" i="57"/>
  <c r="S478" i="57"/>
  <c r="R478" i="57"/>
  <c r="T477" i="57"/>
  <c r="S477" i="57"/>
  <c r="R477" i="57"/>
  <c r="T476" i="57"/>
  <c r="S476" i="57"/>
  <c r="R476" i="57"/>
  <c r="T475" i="57"/>
  <c r="S475" i="57"/>
  <c r="R475" i="57"/>
  <c r="T474" i="57"/>
  <c r="S474" i="57"/>
  <c r="R474" i="57"/>
  <c r="T473" i="57"/>
  <c r="S473" i="57"/>
  <c r="R473" i="57"/>
  <c r="T472" i="57"/>
  <c r="S472" i="57"/>
  <c r="R472" i="57"/>
  <c r="T471" i="57"/>
  <c r="S471" i="57"/>
  <c r="R471" i="57"/>
  <c r="T470" i="57"/>
  <c r="S470" i="57"/>
  <c r="R470" i="57"/>
  <c r="T469" i="57"/>
  <c r="S469" i="57"/>
  <c r="R469" i="57"/>
  <c r="T468" i="57"/>
  <c r="S468" i="57"/>
  <c r="R468" i="57"/>
  <c r="T467" i="57"/>
  <c r="S467" i="57"/>
  <c r="R467" i="57"/>
  <c r="T466" i="57"/>
  <c r="S466" i="57"/>
  <c r="R466" i="57"/>
  <c r="T465" i="57"/>
  <c r="S465" i="57"/>
  <c r="R465" i="57"/>
  <c r="T464" i="57"/>
  <c r="S464" i="57"/>
  <c r="R464" i="57"/>
  <c r="T463" i="57"/>
  <c r="S463" i="57"/>
  <c r="R463" i="57"/>
  <c r="T462" i="57"/>
  <c r="S462" i="57"/>
  <c r="R462" i="57"/>
  <c r="T461" i="57"/>
  <c r="S461" i="57"/>
  <c r="R461" i="57"/>
  <c r="T460" i="57"/>
  <c r="S460" i="57"/>
  <c r="R460" i="57"/>
  <c r="T459" i="57"/>
  <c r="S459" i="57"/>
  <c r="R459" i="57"/>
  <c r="T458" i="57"/>
  <c r="S458" i="57"/>
  <c r="R458" i="57"/>
  <c r="T457" i="57"/>
  <c r="S457" i="57"/>
  <c r="R457" i="57"/>
  <c r="T456" i="57"/>
  <c r="S456" i="57"/>
  <c r="R456" i="57"/>
  <c r="T455" i="57"/>
  <c r="S455" i="57"/>
  <c r="R455" i="57"/>
  <c r="T454" i="57"/>
  <c r="S454" i="57"/>
  <c r="R454" i="57"/>
  <c r="T453" i="57"/>
  <c r="S453" i="57"/>
  <c r="R453" i="57"/>
  <c r="T452" i="57"/>
  <c r="S452" i="57"/>
  <c r="R452" i="57"/>
  <c r="T451" i="57"/>
  <c r="S451" i="57"/>
  <c r="R451" i="57"/>
  <c r="T450" i="57"/>
  <c r="S450" i="57"/>
  <c r="R450" i="57"/>
  <c r="T449" i="57"/>
  <c r="S449" i="57"/>
  <c r="R449" i="57"/>
  <c r="T448" i="57"/>
  <c r="S448" i="57"/>
  <c r="R448" i="57"/>
  <c r="T447" i="57"/>
  <c r="S447" i="57"/>
  <c r="R447" i="57"/>
  <c r="T446" i="57"/>
  <c r="S446" i="57"/>
  <c r="R446" i="57"/>
  <c r="T445" i="57"/>
  <c r="S445" i="57"/>
  <c r="R445" i="57"/>
  <c r="T444" i="57"/>
  <c r="S444" i="57"/>
  <c r="R444" i="57"/>
  <c r="T443" i="57"/>
  <c r="S443" i="57"/>
  <c r="R443" i="57"/>
  <c r="T442" i="57"/>
  <c r="S442" i="57"/>
  <c r="R442" i="57"/>
  <c r="T441" i="57"/>
  <c r="S441" i="57"/>
  <c r="R441" i="57"/>
  <c r="T440" i="57"/>
  <c r="S440" i="57"/>
  <c r="R440" i="57"/>
  <c r="T439" i="57"/>
  <c r="S439" i="57"/>
  <c r="R439" i="57"/>
  <c r="T438" i="57"/>
  <c r="S438" i="57"/>
  <c r="R438" i="57"/>
  <c r="T437" i="57"/>
  <c r="S437" i="57"/>
  <c r="R437" i="57"/>
  <c r="T436" i="57"/>
  <c r="S436" i="57"/>
  <c r="R436" i="57"/>
  <c r="T435" i="57"/>
  <c r="S435" i="57"/>
  <c r="R435" i="57"/>
  <c r="T434" i="57"/>
  <c r="S434" i="57"/>
  <c r="R434" i="57"/>
  <c r="T433" i="57"/>
  <c r="S433" i="57"/>
  <c r="R433" i="57"/>
  <c r="T432" i="57"/>
  <c r="S432" i="57"/>
  <c r="R432" i="57"/>
  <c r="T431" i="57"/>
  <c r="S431" i="57"/>
  <c r="R431" i="57"/>
  <c r="T430" i="57"/>
  <c r="S430" i="57"/>
  <c r="R430" i="57"/>
  <c r="T429" i="57"/>
  <c r="S429" i="57"/>
  <c r="R429" i="57"/>
  <c r="T428" i="57"/>
  <c r="S428" i="57"/>
  <c r="R428" i="57"/>
  <c r="T427" i="57"/>
  <c r="S427" i="57"/>
  <c r="R427" i="57"/>
  <c r="T426" i="57"/>
  <c r="S426" i="57"/>
  <c r="R426" i="57"/>
  <c r="T425" i="57"/>
  <c r="S425" i="57"/>
  <c r="R425" i="57"/>
  <c r="T424" i="57"/>
  <c r="S424" i="57"/>
  <c r="R424" i="57"/>
  <c r="T423" i="57"/>
  <c r="S423" i="57"/>
  <c r="R423" i="57"/>
  <c r="T422" i="57"/>
  <c r="S422" i="57"/>
  <c r="R422" i="57"/>
  <c r="T421" i="57"/>
  <c r="S421" i="57"/>
  <c r="R421" i="57"/>
  <c r="T420" i="57"/>
  <c r="S420" i="57"/>
  <c r="R420" i="57"/>
  <c r="T419" i="57"/>
  <c r="S419" i="57"/>
  <c r="R419" i="57"/>
  <c r="T418" i="57"/>
  <c r="S418" i="57"/>
  <c r="R418" i="57"/>
  <c r="T417" i="57"/>
  <c r="S417" i="57"/>
  <c r="R417" i="57"/>
  <c r="T416" i="57"/>
  <c r="S416" i="57"/>
  <c r="R416" i="57"/>
  <c r="T415" i="57"/>
  <c r="S415" i="57"/>
  <c r="R415" i="57"/>
  <c r="T414" i="57"/>
  <c r="S414" i="57"/>
  <c r="R414" i="57"/>
  <c r="T413" i="57"/>
  <c r="S413" i="57"/>
  <c r="R413" i="57"/>
  <c r="T412" i="57"/>
  <c r="S412" i="57"/>
  <c r="R412" i="57"/>
  <c r="T411" i="57"/>
  <c r="S411" i="57"/>
  <c r="R411" i="57"/>
  <c r="T410" i="57"/>
  <c r="S410" i="57"/>
  <c r="R410" i="57"/>
  <c r="T409" i="57"/>
  <c r="S409" i="57"/>
  <c r="R409" i="57"/>
  <c r="T408" i="57"/>
  <c r="S408" i="57"/>
  <c r="R408" i="57"/>
  <c r="T407" i="57"/>
  <c r="S407" i="57"/>
  <c r="R407" i="57"/>
  <c r="T406" i="57"/>
  <c r="S406" i="57"/>
  <c r="R406" i="57"/>
  <c r="T405" i="57"/>
  <c r="S405" i="57"/>
  <c r="R405" i="57"/>
  <c r="T404" i="57"/>
  <c r="S404" i="57"/>
  <c r="R404" i="57"/>
  <c r="T403" i="57"/>
  <c r="S403" i="57"/>
  <c r="R403" i="57"/>
  <c r="T402" i="57"/>
  <c r="S402" i="57"/>
  <c r="R402" i="57"/>
  <c r="T401" i="57"/>
  <c r="S401" i="57"/>
  <c r="R401" i="57"/>
  <c r="T400" i="57"/>
  <c r="S400" i="57"/>
  <c r="R400" i="57"/>
  <c r="T399" i="57"/>
  <c r="S399" i="57"/>
  <c r="R399" i="57"/>
  <c r="T398" i="57"/>
  <c r="S398" i="57"/>
  <c r="R398" i="57"/>
  <c r="T397" i="57"/>
  <c r="S397" i="57"/>
  <c r="R397" i="57"/>
  <c r="T396" i="57"/>
  <c r="S396" i="57"/>
  <c r="R396" i="57"/>
  <c r="T395" i="57"/>
  <c r="S395" i="57"/>
  <c r="R395" i="57"/>
  <c r="T394" i="57"/>
  <c r="S394" i="57"/>
  <c r="R394" i="57"/>
  <c r="T393" i="57"/>
  <c r="S393" i="57"/>
  <c r="R393" i="57"/>
  <c r="T392" i="57"/>
  <c r="S392" i="57"/>
  <c r="R392" i="57"/>
  <c r="T391" i="57"/>
  <c r="S391" i="57"/>
  <c r="R391" i="57"/>
  <c r="T390" i="57"/>
  <c r="S390" i="57"/>
  <c r="R390" i="57"/>
  <c r="T389" i="57"/>
  <c r="S389" i="57"/>
  <c r="R389" i="57"/>
  <c r="T388" i="57"/>
  <c r="S388" i="57"/>
  <c r="R388" i="57"/>
  <c r="T387" i="57"/>
  <c r="S387" i="57"/>
  <c r="R387" i="57"/>
  <c r="T386" i="57"/>
  <c r="S386" i="57"/>
  <c r="R386" i="57"/>
  <c r="T385" i="57"/>
  <c r="S385" i="57"/>
  <c r="R385" i="57"/>
  <c r="T384" i="57"/>
  <c r="S384" i="57"/>
  <c r="R384" i="57"/>
  <c r="T383" i="57"/>
  <c r="S383" i="57"/>
  <c r="R383" i="57"/>
  <c r="T382" i="57"/>
  <c r="S382" i="57"/>
  <c r="R382" i="57"/>
  <c r="T381" i="57"/>
  <c r="S381" i="57"/>
  <c r="R381" i="57"/>
  <c r="T380" i="57"/>
  <c r="S380" i="57"/>
  <c r="R380" i="57"/>
  <c r="T379" i="57"/>
  <c r="S379" i="57"/>
  <c r="R379" i="57"/>
  <c r="T378" i="57"/>
  <c r="S378" i="57"/>
  <c r="R378" i="57"/>
  <c r="T377" i="57"/>
  <c r="S377" i="57"/>
  <c r="R377" i="57"/>
  <c r="T376" i="57"/>
  <c r="S376" i="57"/>
  <c r="R376" i="57"/>
  <c r="T375" i="57"/>
  <c r="S375" i="57"/>
  <c r="R375" i="57"/>
  <c r="T374" i="57"/>
  <c r="S374" i="57"/>
  <c r="R374" i="57"/>
  <c r="T373" i="57"/>
  <c r="S373" i="57"/>
  <c r="R373" i="57"/>
  <c r="T372" i="57"/>
  <c r="S372" i="57"/>
  <c r="R372" i="57"/>
  <c r="T371" i="57"/>
  <c r="S371" i="57"/>
  <c r="R371" i="57"/>
  <c r="T370" i="57"/>
  <c r="S370" i="57"/>
  <c r="R370" i="57"/>
  <c r="T369" i="57"/>
  <c r="S369" i="57"/>
  <c r="R369" i="57"/>
  <c r="T368" i="57"/>
  <c r="S368" i="57"/>
  <c r="R368" i="57"/>
  <c r="T367" i="57"/>
  <c r="S367" i="57"/>
  <c r="R367" i="57"/>
  <c r="T366" i="57"/>
  <c r="S366" i="57"/>
  <c r="R366" i="57"/>
  <c r="T365" i="57"/>
  <c r="S365" i="57"/>
  <c r="R365" i="57"/>
  <c r="T364" i="57"/>
  <c r="S364" i="57"/>
  <c r="R364" i="57"/>
  <c r="T363" i="57"/>
  <c r="S363" i="57"/>
  <c r="R363" i="57"/>
  <c r="T362" i="57"/>
  <c r="S362" i="57"/>
  <c r="R362" i="57"/>
  <c r="T361" i="57"/>
  <c r="S361" i="57"/>
  <c r="R361" i="57"/>
  <c r="T360" i="57"/>
  <c r="S360" i="57"/>
  <c r="R360" i="57"/>
  <c r="T359" i="57"/>
  <c r="S359" i="57"/>
  <c r="R359" i="57"/>
  <c r="T358" i="57"/>
  <c r="S358" i="57"/>
  <c r="R358" i="57"/>
  <c r="T357" i="57"/>
  <c r="S357" i="57"/>
  <c r="R357" i="57"/>
  <c r="T356" i="57"/>
  <c r="S356" i="57"/>
  <c r="R356" i="57"/>
  <c r="T355" i="57"/>
  <c r="S355" i="57"/>
  <c r="R355" i="57"/>
  <c r="T354" i="57"/>
  <c r="S354" i="57"/>
  <c r="R354" i="57"/>
  <c r="T353" i="57"/>
  <c r="S353" i="57"/>
  <c r="R353" i="57"/>
  <c r="T352" i="57"/>
  <c r="S352" i="57"/>
  <c r="R352" i="57"/>
  <c r="T351" i="57"/>
  <c r="S351" i="57"/>
  <c r="R351" i="57"/>
  <c r="T350" i="57"/>
  <c r="S350" i="57"/>
  <c r="R350" i="57"/>
  <c r="T349" i="57"/>
  <c r="S349" i="57"/>
  <c r="R349" i="57"/>
  <c r="T348" i="57"/>
  <c r="S348" i="57"/>
  <c r="R348" i="57"/>
  <c r="T347" i="57"/>
  <c r="S347" i="57"/>
  <c r="R347" i="57"/>
  <c r="T346" i="57"/>
  <c r="S346" i="57"/>
  <c r="R346" i="57"/>
  <c r="T345" i="57"/>
  <c r="S345" i="57"/>
  <c r="R345" i="57"/>
  <c r="T344" i="57"/>
  <c r="S344" i="57"/>
  <c r="R344" i="57"/>
  <c r="T343" i="57"/>
  <c r="S343" i="57"/>
  <c r="R343" i="57"/>
  <c r="T342" i="57"/>
  <c r="S342" i="57"/>
  <c r="R342" i="57"/>
  <c r="T341" i="57"/>
  <c r="S341" i="57"/>
  <c r="R341" i="57"/>
  <c r="T340" i="57"/>
  <c r="S340" i="57"/>
  <c r="R340" i="57"/>
  <c r="T339" i="57"/>
  <c r="S339" i="57"/>
  <c r="R339" i="57"/>
  <c r="T338" i="57"/>
  <c r="S338" i="57"/>
  <c r="R338" i="57"/>
  <c r="T337" i="57"/>
  <c r="S337" i="57"/>
  <c r="R337" i="57"/>
  <c r="T336" i="57"/>
  <c r="S336" i="57"/>
  <c r="R336" i="57"/>
  <c r="T335" i="57"/>
  <c r="S335" i="57"/>
  <c r="R335" i="57"/>
  <c r="T334" i="57"/>
  <c r="S334" i="57"/>
  <c r="R334" i="57"/>
  <c r="T333" i="57"/>
  <c r="S333" i="57"/>
  <c r="R333" i="57"/>
  <c r="T332" i="57"/>
  <c r="S332" i="57"/>
  <c r="R332" i="57"/>
  <c r="T331" i="57"/>
  <c r="S331" i="57"/>
  <c r="R331" i="57"/>
  <c r="T330" i="57"/>
  <c r="S330" i="57"/>
  <c r="R330" i="57"/>
  <c r="T329" i="57"/>
  <c r="S329" i="57"/>
  <c r="R329" i="57"/>
  <c r="T328" i="57"/>
  <c r="S328" i="57"/>
  <c r="R328" i="57"/>
  <c r="T327" i="57"/>
  <c r="S327" i="57"/>
  <c r="R327" i="57"/>
  <c r="T326" i="57"/>
  <c r="S326" i="57"/>
  <c r="R326" i="57"/>
  <c r="T325" i="57"/>
  <c r="S325" i="57"/>
  <c r="R325" i="57"/>
  <c r="T324" i="57"/>
  <c r="S324" i="57"/>
  <c r="R324" i="57"/>
  <c r="T323" i="57"/>
  <c r="S323" i="57"/>
  <c r="R323" i="57"/>
  <c r="T322" i="57"/>
  <c r="S322" i="57"/>
  <c r="R322" i="57"/>
  <c r="T321" i="57"/>
  <c r="S321" i="57"/>
  <c r="R321" i="57"/>
  <c r="T320" i="57"/>
  <c r="S320" i="57"/>
  <c r="R320" i="57"/>
  <c r="T319" i="57"/>
  <c r="S319" i="57"/>
  <c r="R319" i="57"/>
  <c r="T318" i="57"/>
  <c r="S318" i="57"/>
  <c r="R318" i="57"/>
  <c r="T317" i="57"/>
  <c r="S317" i="57"/>
  <c r="R317" i="57"/>
  <c r="T316" i="57"/>
  <c r="S316" i="57"/>
  <c r="R316" i="57"/>
  <c r="T315" i="57"/>
  <c r="S315" i="57"/>
  <c r="R315" i="57"/>
  <c r="T314" i="57"/>
  <c r="S314" i="57"/>
  <c r="R314" i="57"/>
  <c r="T313" i="57"/>
  <c r="S313" i="57"/>
  <c r="R313" i="57"/>
  <c r="T312" i="57"/>
  <c r="S312" i="57"/>
  <c r="R312" i="57"/>
  <c r="T311" i="57"/>
  <c r="S311" i="57"/>
  <c r="R311" i="57"/>
  <c r="T310" i="57"/>
  <c r="S310" i="57"/>
  <c r="R310" i="57"/>
  <c r="T309" i="57"/>
  <c r="S309" i="57"/>
  <c r="R309" i="57"/>
  <c r="T308" i="57"/>
  <c r="S308" i="57"/>
  <c r="R308" i="57"/>
  <c r="T307" i="57"/>
  <c r="S307" i="57"/>
  <c r="R307" i="57"/>
  <c r="T306" i="57"/>
  <c r="S306" i="57"/>
  <c r="R306" i="57"/>
  <c r="T305" i="57"/>
  <c r="S305" i="57"/>
  <c r="R305" i="57"/>
  <c r="T304" i="57"/>
  <c r="S304" i="57"/>
  <c r="R304" i="57"/>
  <c r="T303" i="57"/>
  <c r="S303" i="57"/>
  <c r="R303" i="57"/>
  <c r="T302" i="57"/>
  <c r="S302" i="57"/>
  <c r="R302" i="57"/>
  <c r="T301" i="57"/>
  <c r="S301" i="57"/>
  <c r="R301" i="57"/>
  <c r="T300" i="57"/>
  <c r="S300" i="57"/>
  <c r="R300" i="57"/>
  <c r="T299" i="57"/>
  <c r="S299" i="57"/>
  <c r="R299" i="57"/>
  <c r="T298" i="57"/>
  <c r="S298" i="57"/>
  <c r="R298" i="57"/>
  <c r="T297" i="57"/>
  <c r="S297" i="57"/>
  <c r="R297" i="57"/>
  <c r="T296" i="57"/>
  <c r="S296" i="57"/>
  <c r="R296" i="57"/>
  <c r="T295" i="57"/>
  <c r="S295" i="57"/>
  <c r="R295" i="57"/>
  <c r="T294" i="57"/>
  <c r="S294" i="57"/>
  <c r="R294" i="57"/>
  <c r="T293" i="57"/>
  <c r="S293" i="57"/>
  <c r="R293" i="57"/>
  <c r="T292" i="57"/>
  <c r="S292" i="57"/>
  <c r="R292" i="57"/>
  <c r="T291" i="57"/>
  <c r="S291" i="57"/>
  <c r="R291" i="57"/>
  <c r="T290" i="57"/>
  <c r="S290" i="57"/>
  <c r="R290" i="57"/>
  <c r="T289" i="57"/>
  <c r="S289" i="57"/>
  <c r="R289" i="57"/>
  <c r="T288" i="57"/>
  <c r="S288" i="57"/>
  <c r="R288" i="57"/>
  <c r="T287" i="57"/>
  <c r="S287" i="57"/>
  <c r="R287" i="57"/>
  <c r="T286" i="57"/>
  <c r="S286" i="57"/>
  <c r="R286" i="57"/>
  <c r="T285" i="57"/>
  <c r="S285" i="57"/>
  <c r="R285" i="57"/>
  <c r="T284" i="57"/>
  <c r="S284" i="57"/>
  <c r="R284" i="57"/>
  <c r="T283" i="57"/>
  <c r="S283" i="57"/>
  <c r="R283" i="57"/>
  <c r="T282" i="57"/>
  <c r="S282" i="57"/>
  <c r="R282" i="57"/>
  <c r="T281" i="57"/>
  <c r="S281" i="57"/>
  <c r="R281" i="57"/>
  <c r="T280" i="57"/>
  <c r="S280" i="57"/>
  <c r="R280" i="57"/>
  <c r="T279" i="57"/>
  <c r="S279" i="57"/>
  <c r="R279" i="57"/>
  <c r="T278" i="57"/>
  <c r="S278" i="57"/>
  <c r="R278" i="57"/>
  <c r="T277" i="57"/>
  <c r="S277" i="57"/>
  <c r="R277" i="57"/>
  <c r="T276" i="57"/>
  <c r="S276" i="57"/>
  <c r="R276" i="57"/>
  <c r="T275" i="57"/>
  <c r="S275" i="57"/>
  <c r="R275" i="57"/>
  <c r="T274" i="57"/>
  <c r="S274" i="57"/>
  <c r="R274" i="57"/>
  <c r="T273" i="57"/>
  <c r="S273" i="57"/>
  <c r="R273" i="57"/>
  <c r="T272" i="57"/>
  <c r="S272" i="57"/>
  <c r="R272" i="57"/>
  <c r="T271" i="57"/>
  <c r="S271" i="57"/>
  <c r="R271" i="57"/>
  <c r="T270" i="57"/>
  <c r="S270" i="57"/>
  <c r="R270" i="57"/>
  <c r="T269" i="57"/>
  <c r="S269" i="57"/>
  <c r="R269" i="57"/>
  <c r="T268" i="57"/>
  <c r="S268" i="57"/>
  <c r="R268" i="57"/>
  <c r="T267" i="57"/>
  <c r="S267" i="57"/>
  <c r="R267" i="57"/>
  <c r="T266" i="57"/>
  <c r="S266" i="57"/>
  <c r="R266" i="57"/>
  <c r="T265" i="57"/>
  <c r="S265" i="57"/>
  <c r="R265" i="57"/>
  <c r="T264" i="57"/>
  <c r="S264" i="57"/>
  <c r="R264" i="57"/>
  <c r="T263" i="57"/>
  <c r="S263" i="57"/>
  <c r="R263" i="57"/>
  <c r="T262" i="57"/>
  <c r="S262" i="57"/>
  <c r="R262" i="57"/>
  <c r="T261" i="57"/>
  <c r="S261" i="57"/>
  <c r="R261" i="57"/>
  <c r="T260" i="57"/>
  <c r="S260" i="57"/>
  <c r="R260" i="57"/>
  <c r="T259" i="57"/>
  <c r="S259" i="57"/>
  <c r="R259" i="57"/>
  <c r="T258" i="57"/>
  <c r="S258" i="57"/>
  <c r="R258" i="57"/>
  <c r="T257" i="57"/>
  <c r="S257" i="57"/>
  <c r="R257" i="57"/>
  <c r="T256" i="57"/>
  <c r="S256" i="57"/>
  <c r="R256" i="57"/>
  <c r="T255" i="57"/>
  <c r="S255" i="57"/>
  <c r="R255" i="57"/>
  <c r="T254" i="57"/>
  <c r="S254" i="57"/>
  <c r="R254" i="57"/>
  <c r="T253" i="57"/>
  <c r="S253" i="57"/>
  <c r="R253" i="57"/>
  <c r="T252" i="57"/>
  <c r="S252" i="57"/>
  <c r="R252" i="57"/>
  <c r="T251" i="57"/>
  <c r="S251" i="57"/>
  <c r="R251" i="57"/>
  <c r="T250" i="57"/>
  <c r="S250" i="57"/>
  <c r="R250" i="57"/>
  <c r="T249" i="57"/>
  <c r="S249" i="57"/>
  <c r="R249" i="57"/>
  <c r="T248" i="57"/>
  <c r="S248" i="57"/>
  <c r="R248" i="57"/>
  <c r="T247" i="57"/>
  <c r="S247" i="57"/>
  <c r="R247" i="57"/>
  <c r="T246" i="57"/>
  <c r="S246" i="57"/>
  <c r="R246" i="57"/>
  <c r="T245" i="57"/>
  <c r="S245" i="57"/>
  <c r="R245" i="57"/>
  <c r="T244" i="57"/>
  <c r="S244" i="57"/>
  <c r="R244" i="57"/>
  <c r="T243" i="57"/>
  <c r="S243" i="57"/>
  <c r="R243" i="57"/>
  <c r="T242" i="57"/>
  <c r="S242" i="57"/>
  <c r="R242" i="57"/>
  <c r="T241" i="57"/>
  <c r="S241" i="57"/>
  <c r="R241" i="57"/>
  <c r="T240" i="57"/>
  <c r="S240" i="57"/>
  <c r="R240" i="57"/>
  <c r="T239" i="57"/>
  <c r="S239" i="57"/>
  <c r="R239" i="57"/>
  <c r="T238" i="57"/>
  <c r="S238" i="57"/>
  <c r="R238" i="57"/>
  <c r="T237" i="57"/>
  <c r="S237" i="57"/>
  <c r="R237" i="57"/>
  <c r="T236" i="57"/>
  <c r="S236" i="57"/>
  <c r="R236" i="57"/>
  <c r="T235" i="57"/>
  <c r="S235" i="57"/>
  <c r="R235" i="57"/>
  <c r="T234" i="57"/>
  <c r="S234" i="57"/>
  <c r="R234" i="57"/>
  <c r="T233" i="57"/>
  <c r="S233" i="57"/>
  <c r="R233" i="57"/>
  <c r="T232" i="57"/>
  <c r="S232" i="57"/>
  <c r="R232" i="57"/>
  <c r="T231" i="57"/>
  <c r="S231" i="57"/>
  <c r="R231" i="57"/>
  <c r="T230" i="57"/>
  <c r="S230" i="57"/>
  <c r="R230" i="57"/>
  <c r="T229" i="57"/>
  <c r="S229" i="57"/>
  <c r="R229" i="57"/>
  <c r="T228" i="57"/>
  <c r="S228" i="57"/>
  <c r="R228" i="57"/>
  <c r="T227" i="57"/>
  <c r="S227" i="57"/>
  <c r="R227" i="57"/>
  <c r="T226" i="57"/>
  <c r="S226" i="57"/>
  <c r="R226" i="57"/>
  <c r="T225" i="57"/>
  <c r="S225" i="57"/>
  <c r="R225" i="57"/>
  <c r="T224" i="57"/>
  <c r="S224" i="57"/>
  <c r="R224" i="57"/>
  <c r="T223" i="57"/>
  <c r="S223" i="57"/>
  <c r="R223" i="57"/>
  <c r="T222" i="57"/>
  <c r="S222" i="57"/>
  <c r="R222" i="57"/>
  <c r="T221" i="57"/>
  <c r="S221" i="57"/>
  <c r="R221" i="57"/>
  <c r="T220" i="57"/>
  <c r="S220" i="57"/>
  <c r="R220" i="57"/>
  <c r="T219" i="57"/>
  <c r="S219" i="57"/>
  <c r="R219" i="57"/>
  <c r="T218" i="57"/>
  <c r="S218" i="57"/>
  <c r="R218" i="57"/>
  <c r="T217" i="57"/>
  <c r="S217" i="57"/>
  <c r="R217" i="57"/>
  <c r="T216" i="57"/>
  <c r="S216" i="57"/>
  <c r="R216" i="57"/>
  <c r="T215" i="57"/>
  <c r="S215" i="57"/>
  <c r="R215" i="57"/>
  <c r="T214" i="57"/>
  <c r="S214" i="57"/>
  <c r="R214" i="57"/>
  <c r="T213" i="57"/>
  <c r="S213" i="57"/>
  <c r="R213" i="57"/>
  <c r="T212" i="57"/>
  <c r="S212" i="57"/>
  <c r="R212" i="57"/>
  <c r="T211" i="57"/>
  <c r="S211" i="57"/>
  <c r="R211" i="57"/>
  <c r="T210" i="57"/>
  <c r="S210" i="57"/>
  <c r="R210" i="57"/>
  <c r="T209" i="57"/>
  <c r="S209" i="57"/>
  <c r="R209" i="57"/>
  <c r="T208" i="57"/>
  <c r="S208" i="57"/>
  <c r="R208" i="57"/>
  <c r="T207" i="57"/>
  <c r="S207" i="57"/>
  <c r="R207" i="57"/>
  <c r="T206" i="57"/>
  <c r="S206" i="57"/>
  <c r="R206" i="57"/>
  <c r="T205" i="57"/>
  <c r="S205" i="57"/>
  <c r="R205" i="57"/>
  <c r="T204" i="57"/>
  <c r="S204" i="57"/>
  <c r="R204" i="57"/>
  <c r="T203" i="57"/>
  <c r="S203" i="57"/>
  <c r="R203" i="57"/>
  <c r="T202" i="57"/>
  <c r="S202" i="57"/>
  <c r="R202" i="57"/>
  <c r="T201" i="57"/>
  <c r="S201" i="57"/>
  <c r="R201" i="57"/>
  <c r="T200" i="57"/>
  <c r="S200" i="57"/>
  <c r="R200" i="57"/>
  <c r="T199" i="57"/>
  <c r="S199" i="57"/>
  <c r="R199" i="57"/>
  <c r="T198" i="57"/>
  <c r="S198" i="57"/>
  <c r="R198" i="57"/>
  <c r="T197" i="57"/>
  <c r="S197" i="57"/>
  <c r="R197" i="57"/>
  <c r="T196" i="57"/>
  <c r="S196" i="57"/>
  <c r="R196" i="57"/>
  <c r="T195" i="57"/>
  <c r="S195" i="57"/>
  <c r="R195" i="57"/>
  <c r="T194" i="57"/>
  <c r="S194" i="57"/>
  <c r="R194" i="57"/>
  <c r="T193" i="57"/>
  <c r="S193" i="57"/>
  <c r="R193" i="57"/>
  <c r="T192" i="57"/>
  <c r="S192" i="57"/>
  <c r="R192" i="57"/>
  <c r="T191" i="57"/>
  <c r="S191" i="57"/>
  <c r="R191" i="57"/>
  <c r="T190" i="57"/>
  <c r="S190" i="57"/>
  <c r="R190" i="57"/>
  <c r="T189" i="57"/>
  <c r="S189" i="57"/>
  <c r="R189" i="57"/>
  <c r="T188" i="57"/>
  <c r="S188" i="57"/>
  <c r="R188" i="57"/>
  <c r="T187" i="57"/>
  <c r="S187" i="57"/>
  <c r="R187" i="57"/>
  <c r="T186" i="57"/>
  <c r="S186" i="57"/>
  <c r="R186" i="57"/>
  <c r="T185" i="57"/>
  <c r="S185" i="57"/>
  <c r="R185" i="57"/>
  <c r="T184" i="57"/>
  <c r="S184" i="57"/>
  <c r="R184" i="57"/>
  <c r="T183" i="57"/>
  <c r="S183" i="57"/>
  <c r="R183" i="57"/>
  <c r="T182" i="57"/>
  <c r="S182" i="57"/>
  <c r="R182" i="57"/>
  <c r="T181" i="57"/>
  <c r="S181" i="57"/>
  <c r="R181" i="57"/>
  <c r="T180" i="57"/>
  <c r="S180" i="57"/>
  <c r="R180" i="57"/>
  <c r="T179" i="57"/>
  <c r="S179" i="57"/>
  <c r="R179" i="57"/>
  <c r="T178" i="57"/>
  <c r="S178" i="57"/>
  <c r="R178" i="57"/>
  <c r="T177" i="57"/>
  <c r="S177" i="57"/>
  <c r="R177" i="57"/>
  <c r="T176" i="57"/>
  <c r="S176" i="57"/>
  <c r="R176" i="57"/>
  <c r="T175" i="57"/>
  <c r="S175" i="57"/>
  <c r="R175" i="57"/>
  <c r="T174" i="57"/>
  <c r="S174" i="57"/>
  <c r="R174" i="57"/>
  <c r="T173" i="57"/>
  <c r="S173" i="57"/>
  <c r="R173" i="57"/>
  <c r="T172" i="57"/>
  <c r="S172" i="57"/>
  <c r="R172" i="57"/>
  <c r="T171" i="57"/>
  <c r="S171" i="57"/>
  <c r="R171" i="57"/>
  <c r="T170" i="57"/>
  <c r="S170" i="57"/>
  <c r="R170" i="57"/>
  <c r="T169" i="57"/>
  <c r="S169" i="57"/>
  <c r="R169" i="57"/>
  <c r="T168" i="57"/>
  <c r="S168" i="57"/>
  <c r="R168" i="57"/>
  <c r="T167" i="57"/>
  <c r="S167" i="57"/>
  <c r="R167" i="57"/>
  <c r="T166" i="57"/>
  <c r="S166" i="57"/>
  <c r="R166" i="57"/>
  <c r="T165" i="57"/>
  <c r="S165" i="57"/>
  <c r="R165" i="57"/>
  <c r="T164" i="57"/>
  <c r="S164" i="57"/>
  <c r="R164" i="57"/>
  <c r="T163" i="57"/>
  <c r="S163" i="57"/>
  <c r="R163" i="57"/>
  <c r="T162" i="57"/>
  <c r="S162" i="57"/>
  <c r="R162" i="57"/>
  <c r="T161" i="57"/>
  <c r="S161" i="57"/>
  <c r="R161" i="57"/>
  <c r="T160" i="57"/>
  <c r="S160" i="57"/>
  <c r="R160" i="57"/>
  <c r="T159" i="57"/>
  <c r="S159" i="57"/>
  <c r="R159" i="57"/>
  <c r="T158" i="57"/>
  <c r="S158" i="57"/>
  <c r="R158" i="57"/>
  <c r="T157" i="57"/>
  <c r="S157" i="57"/>
  <c r="R157" i="57"/>
  <c r="T156" i="57"/>
  <c r="S156" i="57"/>
  <c r="R156" i="57"/>
  <c r="T155" i="57"/>
  <c r="S155" i="57"/>
  <c r="R155" i="57"/>
  <c r="T154" i="57"/>
  <c r="S154" i="57"/>
  <c r="R154" i="57"/>
  <c r="T153" i="57"/>
  <c r="S153" i="57"/>
  <c r="R153" i="57"/>
  <c r="T152" i="57"/>
  <c r="S152" i="57"/>
  <c r="R152" i="57"/>
  <c r="T151" i="57"/>
  <c r="S151" i="57"/>
  <c r="R151" i="57"/>
  <c r="T150" i="57"/>
  <c r="S150" i="57"/>
  <c r="R150" i="57"/>
  <c r="T149" i="57"/>
  <c r="S149" i="57"/>
  <c r="R149" i="57"/>
  <c r="T148" i="57"/>
  <c r="S148" i="57"/>
  <c r="R148" i="57"/>
  <c r="T147" i="57"/>
  <c r="S147" i="57"/>
  <c r="R147" i="57"/>
  <c r="T146" i="57"/>
  <c r="S146" i="57"/>
  <c r="R146" i="57"/>
  <c r="T145" i="57"/>
  <c r="S145" i="57"/>
  <c r="R145" i="57"/>
  <c r="T144" i="57"/>
  <c r="S144" i="57"/>
  <c r="R144" i="57"/>
  <c r="T143" i="57"/>
  <c r="S143" i="57"/>
  <c r="R143" i="57"/>
  <c r="T142" i="57"/>
  <c r="S142" i="57"/>
  <c r="R142" i="57"/>
  <c r="T141" i="57"/>
  <c r="S141" i="57"/>
  <c r="R141" i="57"/>
  <c r="T140" i="57"/>
  <c r="S140" i="57"/>
  <c r="R140" i="57"/>
  <c r="T139" i="57"/>
  <c r="S139" i="57"/>
  <c r="R139" i="57"/>
  <c r="T138" i="57"/>
  <c r="S138" i="57"/>
  <c r="R138" i="57"/>
  <c r="T137" i="57"/>
  <c r="S137" i="57"/>
  <c r="R137" i="57"/>
  <c r="T136" i="57"/>
  <c r="S136" i="57"/>
  <c r="R136" i="57"/>
  <c r="T135" i="57"/>
  <c r="S135" i="57"/>
  <c r="R135" i="57"/>
  <c r="T134" i="57"/>
  <c r="S134" i="57"/>
  <c r="R134" i="57"/>
  <c r="T133" i="57"/>
  <c r="S133" i="57"/>
  <c r="R133" i="57"/>
  <c r="T132" i="57"/>
  <c r="S132" i="57"/>
  <c r="R132" i="57"/>
  <c r="T131" i="57"/>
  <c r="S131" i="57"/>
  <c r="R131" i="57"/>
  <c r="T130" i="57"/>
  <c r="S130" i="57"/>
  <c r="R130" i="57"/>
  <c r="T129" i="57"/>
  <c r="S129" i="57"/>
  <c r="R129" i="57"/>
  <c r="T128" i="57"/>
  <c r="S128" i="57"/>
  <c r="R128" i="57"/>
  <c r="T127" i="57"/>
  <c r="S127" i="57"/>
  <c r="R127" i="57"/>
  <c r="T126" i="57"/>
  <c r="S126" i="57"/>
  <c r="R126" i="57"/>
  <c r="T125" i="57"/>
  <c r="S125" i="57"/>
  <c r="R125" i="57"/>
  <c r="T124" i="57"/>
  <c r="S124" i="57"/>
  <c r="R124" i="57"/>
  <c r="T123" i="57"/>
  <c r="S123" i="57"/>
  <c r="R123" i="57"/>
  <c r="T122" i="57"/>
  <c r="S122" i="57"/>
  <c r="R122" i="57"/>
  <c r="T121" i="57"/>
  <c r="S121" i="57"/>
  <c r="R121" i="57"/>
  <c r="T120" i="57"/>
  <c r="S120" i="57"/>
  <c r="R120" i="57"/>
  <c r="T119" i="57"/>
  <c r="S119" i="57"/>
  <c r="R119" i="57"/>
  <c r="T118" i="57"/>
  <c r="S118" i="57"/>
  <c r="R118" i="57"/>
  <c r="T117" i="57"/>
  <c r="S117" i="57"/>
  <c r="R117" i="57"/>
  <c r="T116" i="57"/>
  <c r="S116" i="57"/>
  <c r="R116" i="57"/>
  <c r="T115" i="57"/>
  <c r="S115" i="57"/>
  <c r="R115" i="57"/>
  <c r="T114" i="57"/>
  <c r="S114" i="57"/>
  <c r="R114" i="57"/>
  <c r="T113" i="57"/>
  <c r="S113" i="57"/>
  <c r="R113" i="57"/>
  <c r="T112" i="57"/>
  <c r="S112" i="57"/>
  <c r="R112" i="57"/>
  <c r="T111" i="57"/>
  <c r="S111" i="57"/>
  <c r="R111" i="57"/>
  <c r="T110" i="57"/>
  <c r="S110" i="57"/>
  <c r="R110" i="57"/>
  <c r="T109" i="57"/>
  <c r="S109" i="57"/>
  <c r="R109" i="57"/>
  <c r="T108" i="57"/>
  <c r="S108" i="57"/>
  <c r="R108" i="57"/>
  <c r="T107" i="57"/>
  <c r="S107" i="57"/>
  <c r="R107" i="57"/>
  <c r="T106" i="57"/>
  <c r="S106" i="57"/>
  <c r="R106" i="57"/>
  <c r="T105" i="57"/>
  <c r="S105" i="57"/>
  <c r="R105" i="57"/>
  <c r="T104" i="57"/>
  <c r="S104" i="57"/>
  <c r="R104" i="57"/>
  <c r="T103" i="57"/>
  <c r="S103" i="57"/>
  <c r="R103" i="57"/>
  <c r="T102" i="57"/>
  <c r="S102" i="57"/>
  <c r="R102" i="57"/>
  <c r="T101" i="57"/>
  <c r="S101" i="57"/>
  <c r="R101" i="57"/>
  <c r="T100" i="57"/>
  <c r="S100" i="57"/>
  <c r="R100" i="57"/>
  <c r="T99" i="57"/>
  <c r="S99" i="57"/>
  <c r="R99" i="57"/>
  <c r="T98" i="57"/>
  <c r="S98" i="57"/>
  <c r="R98" i="57"/>
  <c r="T97" i="57"/>
  <c r="S97" i="57"/>
  <c r="R97" i="57"/>
  <c r="T96" i="57"/>
  <c r="S96" i="57"/>
  <c r="R96" i="57"/>
  <c r="T95" i="57"/>
  <c r="S95" i="57"/>
  <c r="R95" i="57"/>
  <c r="T94" i="57"/>
  <c r="S94" i="57"/>
  <c r="R94" i="57"/>
  <c r="T93" i="57"/>
  <c r="S93" i="57"/>
  <c r="R93" i="57"/>
  <c r="T92" i="57"/>
  <c r="S92" i="57"/>
  <c r="R92" i="57"/>
  <c r="T91" i="57"/>
  <c r="S91" i="57"/>
  <c r="R91" i="57"/>
  <c r="T90" i="57"/>
  <c r="S90" i="57"/>
  <c r="R90" i="57"/>
  <c r="T89" i="57"/>
  <c r="S89" i="57"/>
  <c r="R89" i="57"/>
  <c r="T29" i="57"/>
  <c r="S29" i="57"/>
  <c r="R29" i="57"/>
  <c r="T28" i="57"/>
  <c r="S28" i="57"/>
  <c r="R28" i="57"/>
  <c r="T27" i="57"/>
  <c r="S27" i="57"/>
  <c r="R27" i="57"/>
  <c r="T26" i="57"/>
  <c r="S26" i="57"/>
  <c r="R26" i="57"/>
  <c r="T25" i="57"/>
  <c r="S25" i="57"/>
  <c r="R25" i="57"/>
  <c r="T24" i="57"/>
  <c r="S24" i="57"/>
  <c r="R24" i="57"/>
  <c r="T23" i="57"/>
  <c r="S23" i="57"/>
  <c r="R23" i="57"/>
  <c r="T22" i="57"/>
  <c r="S22" i="57"/>
  <c r="R22" i="57"/>
  <c r="T21" i="57"/>
  <c r="S21" i="57"/>
  <c r="R21" i="57"/>
  <c r="T20" i="57"/>
  <c r="S20" i="57"/>
  <c r="R20" i="57"/>
  <c r="T19" i="57"/>
  <c r="S19" i="57"/>
  <c r="R19" i="57"/>
  <c r="T18" i="57"/>
  <c r="S18" i="57"/>
  <c r="R18" i="57"/>
  <c r="T17" i="57"/>
  <c r="S17" i="57"/>
  <c r="R17" i="57"/>
  <c r="T16" i="57"/>
  <c r="S16" i="57"/>
  <c r="R16" i="57"/>
  <c r="T9" i="57"/>
  <c r="S9" i="57"/>
  <c r="R9" i="57"/>
  <c r="T8" i="57"/>
  <c r="S8" i="57"/>
  <c r="R8" i="57"/>
  <c r="T7" i="57"/>
  <c r="S7" i="57"/>
  <c r="R7" i="57"/>
  <c r="T6" i="57"/>
  <c r="S6" i="57"/>
  <c r="R6" i="57"/>
  <c r="T5" i="57"/>
  <c r="S5" i="57"/>
  <c r="R5" i="57"/>
  <c r="T4" i="57"/>
  <c r="S4" i="57"/>
  <c r="R4" i="57"/>
  <c r="T3" i="57"/>
  <c r="S3" i="57"/>
  <c r="R3" i="57"/>
  <c r="T2" i="57"/>
  <c r="S2" i="57"/>
  <c r="R2" i="57"/>
  <c r="E18" i="48" l="1"/>
  <c r="E17" i="48"/>
  <c r="E16" i="48"/>
  <c r="E14" i="48"/>
  <c r="E13" i="48"/>
  <c r="E15" i="48"/>
  <c r="T27" i="5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H2" i="48"/>
  <c r="I2" i="48" s="1"/>
  <c r="H3" i="48"/>
  <c r="I3" i="48" s="1"/>
  <c r="H4" i="48"/>
  <c r="I4" i="48" s="1"/>
  <c r="H5" i="48"/>
  <c r="I5" i="48" s="1"/>
  <c r="H6" i="48"/>
  <c r="I6" i="48" s="1"/>
  <c r="H7" i="48"/>
  <c r="I7" i="48" s="1"/>
  <c r="H8" i="48"/>
  <c r="I8" i="48" s="1"/>
  <c r="H9" i="48"/>
  <c r="I9" i="48" s="1"/>
  <c r="H10" i="48"/>
  <c r="I10" i="48" s="1"/>
  <c r="H11" i="48"/>
  <c r="I11" i="48" s="1"/>
  <c r="H12" i="48"/>
  <c r="I12" i="48" s="1"/>
  <c r="H13" i="48"/>
  <c r="I13" i="48" s="1"/>
  <c r="H14" i="48"/>
  <c r="I14" i="48" s="1"/>
  <c r="M16" i="7"/>
  <c r="L16" i="7"/>
  <c r="M21" i="7"/>
  <c r="L21" i="7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F29" i="48" l="1"/>
  <c r="F28" i="48"/>
  <c r="O16" i="7"/>
  <c r="O21" i="7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03" i="5"/>
  <c r="D202" i="5"/>
  <c r="D201" i="5"/>
  <c r="D200" i="5"/>
  <c r="A199" i="5"/>
  <c r="C199" i="5" s="1"/>
  <c r="D199" i="5" s="1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193" i="5"/>
  <c r="D192" i="5"/>
  <c r="D194" i="5"/>
  <c r="D191" i="5"/>
  <c r="D190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G199" i="5"/>
  <c r="Q18" i="7" s="1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10" i="5"/>
  <c r="A137" i="5"/>
  <c r="C137" i="5" s="1"/>
  <c r="C135" i="5"/>
  <c r="F39" i="5"/>
  <c r="C39" i="5"/>
  <c r="Q19" i="7" l="1"/>
  <c r="Q15" i="7"/>
  <c r="Q14" i="7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<sst xmlns="http://schemas.openxmlformats.org/spreadsheetml/2006/main" count="9975" uniqueCount="3949">
  <si>
    <t>-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</si>
  <si>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</si>
  <si>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</si>
  <si>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</si>
  <si>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</si>
  <si>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</si>
  <si>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</si>
  <si>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</si>
  <si>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</si>
  <si>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</si>
  <si>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</si>
  <si>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</si>
  <si>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</si>
  <si>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</si>
  <si>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</si>
  <si>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</si>
  <si>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</si>
  <si>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</si>
  <si>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</si>
  <si>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</si>
  <si>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</si>
  <si>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</si>
  <si>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</si>
  <si>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</si>
  <si>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</si>
  <si>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</si>
  <si>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</si>
  <si>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</si>
  <si>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</si>
  <si>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</si>
  <si>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</si>
  <si>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</si>
  <si>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</si>
  <si>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</si>
  <si>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</si>
  <si>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</si>
  <si>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</si>
  <si>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</si>
  <si>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</si>
  <si>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</si>
  <si>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</si>
  <si>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</si>
  <si>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</si>
  <si>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</si>
  <si>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</si>
  <si>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</si>
  <si>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</si>
  <si>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</si>
  <si>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</si>
  <si>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</si>
  <si>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</si>
  <si>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</si>
  <si>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</si>
  <si>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</si>
  <si>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</si>
  <si>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</si>
  <si>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</si>
  <si>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</si>
  <si>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</si>
  <si>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</si>
  <si>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</si>
  <si>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</si>
  <si>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</si>
  <si>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</si>
  <si>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</si>
  <si>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</si>
  <si>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</si>
  <si>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</si>
  <si>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</si>
  <si>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</si>
  <si>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</si>
  <si>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</si>
  <si>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</si>
  <si>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</si>
  <si>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</si>
  <si>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</si>
  <si>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</si>
  <si>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</si>
  <si>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</si>
  <si>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</si>
  <si>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</si>
  <si>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</si>
  <si>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</si>
  <si>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</si>
  <si>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</si>
  <si>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</si>
  <si>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</si>
  <si>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</si>
  <si>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</si>
  <si>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</si>
  <si>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</si>
  <si>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</si>
  <si>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</si>
  <si>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</si>
  <si>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</si>
  <si>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</si>
  <si>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</si>
  <si>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</si>
  <si>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</si>
  <si>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</si>
  <si>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</si>
  <si>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</si>
  <si>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</si>
  <si>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</si>
  <si>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</si>
  <si>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</si>
  <si>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</si>
  <si>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</si>
  <si>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</si>
  <si>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</si>
  <si>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</si>
  <si>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</si>
  <si>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</si>
  <si>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</si>
  <si>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</si>
  <si>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</si>
  <si>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</si>
  <si>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</si>
  <si>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</si>
  <si>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</si>
  <si>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</si>
  <si>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</si>
  <si>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ma</t>
  </si>
  <si>
    <t>i</t>
  </si>
  <si>
    <t>e</t>
  </si>
  <si>
    <t>m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</si>
  <si>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</si>
  <si>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</si>
  <si>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</si>
  <si>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</si>
  <si>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</si>
  <si>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</si>
  <si>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</si>
  <si>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</si>
  <si>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</si>
  <si>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</si>
  <si>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</si>
  <si>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</si>
  <si>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</si>
  <si>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</si>
  <si>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</si>
  <si>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</si>
  <si>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</si>
  <si>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</si>
  <si>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</si>
  <si>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</si>
  <si>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</si>
  <si>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</si>
  <si>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</si>
  <si>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</si>
  <si>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</si>
  <si>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</si>
  <si>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</si>
  <si>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</si>
  <si>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</si>
  <si>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</si>
  <si>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</si>
  <si>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</si>
  <si>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</si>
  <si>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</si>
  <si>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</si>
  <si>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</si>
  <si>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</si>
  <si>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</si>
  <si>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</si>
  <si>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</si>
  <si>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</si>
  <si>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</si>
  <si>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</si>
  <si>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</si>
  <si>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</si>
  <si>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</si>
  <si>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</si>
  <si>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</si>
  <si>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</si>
  <si>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</si>
  <si>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</si>
  <si>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</si>
  <si>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</si>
  <si>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</si>
  <si>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</si>
  <si>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</si>
  <si>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</si>
  <si>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</si>
  <si>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</si>
  <si>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</si>
  <si>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</si>
  <si>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</si>
  <si>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</si>
  <si>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</si>
  <si>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</si>
  <si>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</si>
  <si>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</si>
  <si>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b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</si>
  <si>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</si>
  <si>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</si>
  <si>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</si>
  <si>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</si>
  <si>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</si>
  <si>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</si>
  <si>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</si>
  <si>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</si>
  <si>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</si>
  <si>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</si>
  <si>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</si>
  <si>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</si>
  <si>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</si>
  <si>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</si>
  <si>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</si>
  <si>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delta</t>
  </si>
  <si>
    <t>X024</t>
  </si>
  <si>
    <t>powell</t>
  </si>
  <si>
    <t>nelder</t>
  </si>
  <si>
    <t>Params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</si>
  <si>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</si>
  <si>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</si>
  <si>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</si>
  <si>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</si>
  <si>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</si>
  <si>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</si>
  <si>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</si>
  <si>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</si>
  <si>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</si>
  <si>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</si>
  <si>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</si>
  <si>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</si>
  <si>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</si>
  <si>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</si>
  <si>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</si>
  <si>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</si>
  <si>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</si>
  <si>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</si>
  <si>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</si>
  <si>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</si>
  <si>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</si>
  <si>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</si>
  <si>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</si>
  <si>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</si>
  <si>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</si>
  <si>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</si>
  <si>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</si>
  <si>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</si>
  <si>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</si>
  <si>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</si>
  <si>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</si>
  <si>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</si>
  <si>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</si>
  <si>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</si>
  <si>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</si>
  <si>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</si>
  <si>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</si>
  <si>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</si>
  <si>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</si>
  <si>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</si>
  <si>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</si>
  <si>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</si>
  <si>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</si>
  <si>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</si>
  <si>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</si>
  <si>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</si>
  <si>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</si>
  <si>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</si>
  <si>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</si>
  <si>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</si>
  <si>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</si>
  <si>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</si>
  <si>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</si>
  <si>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</si>
  <si>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</si>
  <si>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</si>
  <si>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</si>
  <si>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</si>
  <si>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</si>
  <si>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</si>
  <si>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</si>
  <si>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</si>
  <si>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</si>
  <si>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</si>
  <si>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</si>
  <si>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</si>
  <si>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</si>
  <si>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</si>
  <si>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</si>
  <si>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</si>
  <si>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</si>
  <si>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</si>
  <si>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</si>
  <si>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</si>
  <si>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</si>
  <si>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</si>
  <si>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</si>
  <si>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</si>
  <si>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</si>
  <si>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</si>
  <si>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</si>
  <si>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</si>
  <si>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</si>
  <si>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</si>
  <si>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</si>
  <si>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</si>
  <si>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</si>
  <si>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</si>
  <si>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</si>
  <si>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</si>
  <si>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</si>
  <si>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</si>
  <si>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</si>
  <si>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</si>
  <si>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</si>
  <si>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</si>
  <si>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</si>
  <si>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</si>
  <si>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</si>
  <si>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</si>
  <si>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</si>
  <si>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</si>
  <si>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</si>
  <si>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</si>
  <si>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</si>
  <si>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</si>
  <si>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</si>
  <si>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</si>
  <si>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</si>
  <si>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</si>
  <si>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</si>
  <si>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</si>
  <si>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</si>
  <si>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</si>
  <si>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</si>
  <si>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</si>
  <si>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</si>
  <si>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</si>
  <si>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</si>
  <si>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</si>
  <si>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</si>
  <si>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</si>
  <si>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</si>
  <si>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</si>
  <si>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</si>
  <si>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</si>
  <si>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</si>
  <si>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</si>
  <si>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</si>
  <si>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</si>
  <si>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</si>
  <si>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</si>
  <si>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</si>
  <si>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</si>
  <si>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</si>
  <si>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</si>
  <si>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</si>
  <si>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</si>
  <si>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</si>
  <si>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</si>
  <si>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</si>
  <si>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</si>
  <si>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</si>
  <si>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Das Verhaeltnis der Perioden P.c/P.d liegt bei den besten Fits in einem ziemlich schmalen Band zwischen 1,95 und 2,00.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</si>
  <si>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</si>
  <si>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</si>
  <si>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</si>
  <si>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</si>
  <si>
    <t>Plottet man allerdings die besten Fits mit x-Achse = P.d und y-Achse = P.c, so scheint es einen fast linearen oder eher quadratischen Zusammenhang mit _negativer_ Steigung zu geben.</t>
  </si>
  <si>
    <t>Die gepunktete Linie ist ein quadratischer Fit durch die Periodenpaare der besten fits.</t>
  </si>
  <si>
    <t>Die blauen Linien sind P.c = m * P.d mit m= 1.94, 1.95, 1.96, 1.97.</t>
  </si>
  <si>
    <t xml:space="preserve"> "TOI4504" m</t>
  </si>
  <si>
    <t xml:space="preserve"> "TOI4504d" m</t>
  </si>
  <si>
    <t>X051 start</t>
  </si>
  <si>
    <t>X052 start</t>
  </si>
  <si>
    <t>X053 start</t>
  </si>
  <si>
    <t>X052 MaxL</t>
  </si>
  <si>
    <t>Estimated std</t>
  </si>
  <si>
    <t>Up to c T21: TTV extraction with Juliet fit by Vitkova (Table 3)</t>
  </si>
  <si>
    <t>From c T28: Excel Eyeballing by Uli</t>
  </si>
  <si>
    <t>Cadence 1800s</t>
  </si>
  <si>
    <t>Cadence from now on 120s</t>
  </si>
  <si>
    <t>delta/std</t>
  </si>
  <si>
    <t>Ø delta/std Vitkova prognosis:</t>
  </si>
  <si>
    <t>Ø delta/std Vitkova prognosis including 2 transits after publishing:</t>
  </si>
  <si>
    <t>X053 MaxL</t>
  </si>
  <si>
    <t>X054 start</t>
  </si>
  <si>
    <t>Standardabweichung von Exceleyeballing minus Vitkova Juliet fit:</t>
  </si>
  <si>
    <t>Ø Standardabweichung von Vitkova Juliet fit:</t>
  </si>
  <si>
    <t>Standardabweichung von Exceleyeballing (per Fehlerfortpflanzung):</t>
  </si>
  <si>
    <t>Reason for old estimate</t>
  </si>
  <si>
    <t>Excel eyeballing</t>
  </si>
  <si>
    <t>Sun almost in viewing field</t>
  </si>
  <si>
    <t>}</t>
  </si>
  <si>
    <t xml:space="preserve">    }</t>
  </si>
  <si>
    <t xml:space="preserve">        }</t>
  </si>
  <si>
    <t xml:space="preserve">            ]</t>
  </si>
  <si>
    <t xml:space="preserve">                }</t>
  </si>
  <si>
    <t xml:space="preserve">                    }</t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</si>
  <si>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0.010712817015356998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</si>
  <si>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0.012815327398664826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</si>
  <si>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0.8662290949546037,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</si>
  <si>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0.6997738195668889,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</si>
  <si>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0.22644292004406452,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</si>
  <si>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0.28083546413108706,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</si>
  <si>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0.08004267513751984,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</si>
  <si>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0.05096670612692833,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</si>
  <si>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0.06634757341817021,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</si>
  <si>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0.17889305530115962,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</si>
  <si>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0.08005267148837447,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</si>
  <si>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0.050975702702999115,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</si>
  <si>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2460878.43003522,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</si>
  <si>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2460879.760187784,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</si>
  <si>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2460878.349992545,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</si>
  <si>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2460879.709221078,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</si>
  <si>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2460878.320589772,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</si>
  <si>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2460879.621189612,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</si>
  <si>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2460878.2836449714,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</si>
  <si>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2460879.530328023,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</si>
  <si>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2460878.2035923,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</si>
  <si>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2460879.47935232,</t>
    </r>
  </si>
  <si>
    <r>
      <t xml:space="preserve">                        </t>
    </r>
    <r>
      <rPr>
        <i/>
        <sz val="10"/>
        <rFont val="Consolas"/>
        <family val="3"/>
      </rPr>
      <t>"EclipsedBody"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"TOI4504"</t>
    </r>
    <r>
      <rPr>
        <sz val="10"/>
        <rFont val="Consolas"/>
        <family val="3"/>
      </rPr>
      <t>,</t>
    </r>
  </si>
  <si>
    <r>
      <t xml:space="preserve">                    </t>
    </r>
    <r>
      <rPr>
        <i/>
        <sz val="10"/>
        <rFont val="Consolas"/>
        <family val="3"/>
      </rPr>
      <t>"Transit_params"</t>
    </r>
    <r>
      <rPr>
        <sz val="10"/>
        <rFont val="Consolas"/>
        <family val="3"/>
      </rPr>
      <t>: {</t>
    </r>
  </si>
  <si>
    <t xml:space="preserve">                {</t>
  </si>
  <si>
    <t xml:space="preserve">                },</t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</si>
  <si>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0.011015841405163755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</si>
  <si>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0.012913479223733171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</si>
  <si>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0.8487151776874495,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</si>
  <si>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0.6885673989124323,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</si>
  <si>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0.23269842052832246,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</si>
  <si>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0.2829542444087565,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</si>
  <si>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0.07292928546667099,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</si>
  <si>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0.05001600831747055,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</si>
  <si>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0.08684374066069722,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</si>
  <si>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0.18292164523154497,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</si>
  <si>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0.07292539440095425,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</si>
  <si>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0.05001659085974097,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</si>
  <si>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2460795.236043352,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</si>
  <si>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2460796.5019604927,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</si>
  <si>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2460795.1631140667,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</si>
  <si>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2460796.4519444844,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</si>
  <si>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2460795.123366956,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</si>
  <si>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2460796.3618543413,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</si>
  <si>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2460795.076270326,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</si>
  <si>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2460796.269022839,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</si>
  <si>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2460795.0033449316,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</si>
  <si>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2460796.2190062483,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</si>
  <si>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0.011515174809977137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</si>
  <si>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0.013122347111411753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</si>
  <si>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0.8159325882891794,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</si>
  <si>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0.6631948660833729,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</si>
  <si>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0.24423429928719997,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</si>
  <si>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0.2886665118858218,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</si>
  <si>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0.06459063524380326,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</si>
  <si>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0.04826027574017644,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</si>
  <si>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0.11505359876900911,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</si>
  <si>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0.19214283348992467,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</si>
  <si>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0.0645900652743876,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</si>
  <si>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0.04826340265572071,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</si>
  <si>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2460712.3561528744,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</si>
  <si>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2460713.5477728024,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</si>
  <si>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2460712.291562239,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</si>
  <si>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2460713.4995125267,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</si>
  <si>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2460712.2375364657,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</si>
  <si>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2460713.4047455257,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</si>
  <si>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2460712.1765086404,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</si>
  <si>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2460713.307369693,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</si>
  <si>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2460712.111918575,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</si>
  <si>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2460713.2591062905,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</si>
  <si>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0.012057758024591834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</si>
  <si>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0.0133826222336224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</si>
  <si>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0.773729458352252,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</si>
  <si>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0.6282672994159153,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</si>
  <si>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0.258110289927572,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</si>
  <si>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0.2965845987200737,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</si>
  <si>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0.05788053059950471,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</si>
  <si>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0.04630365129560232,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</si>
  <si>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0.14234487619251013,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</si>
  <si>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0.20398337719962,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</si>
  <si>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0.057884883135557175,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</si>
  <si>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0.04629757022485137,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</si>
  <si>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2460629.823448557,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</si>
  <si>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2460630.941079897,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</si>
  <si>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2460629.7655680263,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</si>
  <si>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2460630.8947762456,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</si>
  <si>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2460629.697677824,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</si>
  <si>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2460630.7939970936,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</si>
  <si>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2460629.62322315,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</si>
  <si>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2460630.6907928684,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</si>
  <si>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2460629.565338267,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</si>
  <si>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2460630.644495298,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</si>
  <si>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0.012532561028682313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</si>
  <si>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0.013628882520533746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</si>
  <si>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0.7297913988381098,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</si>
  <si>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0.5911651345517294,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</si>
  <si>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0.27128468500450253,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</si>
  <si>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0.30457916017621756,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</si>
  <si>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0.05317247752100229,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</si>
  <si>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0.04459947720170021,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</si>
  <si>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0.1649431106634438,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</si>
  <si>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0.2153806402347982,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</si>
  <si>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0.05316909682005644,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</si>
  <si>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0.04459904273971915,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</si>
  <si>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2460547.5885062376,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</si>
  <si>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2460548.638567006,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</si>
  <si>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2460547.53533376,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</si>
  <si>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2460548.593967529,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</si>
  <si>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2460547.455913049,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</si>
  <si>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2460548.487382465,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</si>
  <si>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2460547.3703906494,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</si>
  <si>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2460548.378586889,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</si>
  <si>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2460547.3172215526,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</si>
  <si>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2460548.333987846,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</si>
  <si>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0.012917262891934239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</si>
  <si>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0.013836634678446794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</si>
  <si>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0.6881266323676679,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</si>
  <si>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0.5561001828049069,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</si>
  <si>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0.282608050853014,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</si>
  <si>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0.31157959811389446,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</si>
  <si>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0.049881127662956715,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</si>
  <si>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0.04323604563251138,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</si>
  <si>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0.18283504154533148,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</si>
  <si>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0.22508737677708268,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</si>
  <si>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0.0498918816447258,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</si>
  <si>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0.043256175704300404,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</si>
  <si>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2460465.561512026,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</si>
  <si>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2460466.553769653,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</si>
  <si>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2460465.5116308983,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</si>
  <si>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2460466.5105336076,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</si>
  <si>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2460465.42302061,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</si>
  <si>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2460466.398964988,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</si>
  <si>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2460465.328795857,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</si>
  <si>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2460466.285446231,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</si>
  <si>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2460465.278903975,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</si>
  <si>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2460466.242190055,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</si>
  <si>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0.013226329567784814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</si>
  <si>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0.01400709036227923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</si>
  <si>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0.6497150667423126,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</si>
  <si>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0.5241692269263027,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</si>
  <si>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0.292069552000612,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</si>
  <si>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0.3174387398175895,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</si>
  <si>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0.04748504422605038,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</si>
  <si>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0.0421852245926857,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</si>
  <si>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0.19709613546729088,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</si>
  <si>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0.2330676605924964,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</si>
  <si>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0.047488372307270765,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</si>
  <si>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0.04218585463240743,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</si>
  <si>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2460383.63343568,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</si>
  <si>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2460384.5790667534,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</si>
  <si>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2460383.585950636,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</si>
  <si>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2460384.536881529,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</si>
  <si>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2460383.4899990647,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</si>
  <si>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2460384.4212267133,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</si>
  <si>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2460383.3888545004,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</si>
  <si>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2460384.303813868,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</si>
  <si>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2460383.341366128,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</si>
  <si>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2460384.2616280136,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</si>
  <si>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0.013474204779655793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</si>
  <si>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0.014145524615844954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</si>
  <si>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0.6149746887089704,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</si>
  <si>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0.4956868803165956,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</si>
  <si>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0.29987967666238546,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</si>
  <si>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0.32221333077177405,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</si>
  <si>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0.04568478651344776,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</si>
  <si>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0.041348539758473635,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</si>
  <si>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0.20849907072260976,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</si>
  <si>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0.23951661959290504,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</si>
  <si>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0.045695819426327944,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</si>
  <si>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0.041348171420395374,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</si>
  <si>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2460301.6881295443,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</si>
  <si>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2460302.5983553915,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</si>
  <si>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2460301.6424447577,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</si>
  <si>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2460302.557006852,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</si>
  <si>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2460301.5405884497,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</si>
  <si>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2460302.4380313028,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</si>
  <si>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2460301.433945687,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</si>
  <si>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2460302.317490232,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</si>
  <si>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2460301.3882498676,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</si>
  <si>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2460302.2761420608,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</si>
  <si>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0.013664653226641855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</si>
  <si>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0.014252383614771337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</si>
  <si>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0.5853949787303864,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</si>
  <si>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0.4718307641876177,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</si>
  <si>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0.3059687982313335,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</si>
  <si>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0.32587521709501743,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</si>
  <si>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0.044376881793141365,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</si>
  <si>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0.040690049063414335,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</si>
  <si>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0.21721208980306983,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</si>
  <si>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0.24448264902457595,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</si>
  <si>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0.0443798266351223,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</si>
  <si>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0.04070251900702715,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</si>
  <si>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2460219.613707978,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</si>
  <si>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2460220.4985082746,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</si>
  <si>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2460219.569331096,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</si>
  <si>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2460220.4578182255,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</si>
  <si>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2460219.46294396,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</si>
  <si>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2460220.3362800456,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</si>
  <si>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2460219.352119006,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</si>
  <si>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2460220.2133355765,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</si>
  <si>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2460219.3077391796,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</si>
  <si>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2460220.1726330575,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</si>
  <si>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0.013792094987842986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</si>
  <si>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0.014322257854610835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</si>
  <si>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0.5639472472715493,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</si>
  <si>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0.45520520950236393,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</si>
  <si>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0.31004450656473637,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</si>
  <si>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0.32820153748616576,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</si>
  <si>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0.04352408926934004,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</si>
  <si>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0.040285754948854446,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</si>
  <si>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0.22298532910645008,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</si>
  <si>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0.2476304187439382,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</si>
  <si>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0.04353508818894625,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</si>
  <si>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0.04028536379337311,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</si>
  <si>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2460137.3184273057,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</si>
  <si>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2460138.1849704566,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</si>
  <si>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2460137.2749032164,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</si>
  <si>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2460138.1446847017,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</si>
  <si>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2460137.165477541,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</si>
  <si>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2460138.021488543,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</si>
  <si>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2460137.0519178873,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</si>
  <si>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2460137.897054283,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</si>
  <si>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2460137.008382799,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</si>
  <si>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2460137.856768919,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</si>
  <si>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0.013847676787504913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</si>
  <si>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0.01434701686668638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</si>
  <si>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0.5541248040672369,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</si>
  <si>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0.44909763331500735,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</si>
  <si>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0.3115189136005938,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</si>
  <si>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0.32866518571972847,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</si>
  <si>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0.04312884295359254,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</si>
  <si>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0.04007821762934327,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</si>
  <si>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0.2252744985744357,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</si>
  <si>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0.24849809566512704,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</si>
  <si>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0.043115572072565556,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</si>
  <si>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0.04008887242525816,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</si>
  <si>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2460054.751016089,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</si>
  <si>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2460055.602227688,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</si>
  <si>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2460054.7078872463,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</si>
  <si>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2460055.56214947,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</si>
  <si>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2460054.597238258,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</si>
  <si>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2460055.4384673084,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</si>
  <si>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2460054.4826127477,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</si>
  <si>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2460055.3136513745,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</si>
  <si>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2460054.4394971756,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</si>
  <si>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2460055.273562502,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</si>
  <si>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0.013851476967713905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</si>
  <si>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0.014338236111524644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</si>
  <si>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0.5534421579936517,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</si>
  <si>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0.4512772783269871,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</si>
  <si>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0.31138239661231637,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</si>
  <si>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0.3280625627376139,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</si>
  <si>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0.04306159121915698,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</si>
  <si>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0.0400985456071794,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</si>
  <si>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0.22526952158659697,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</si>
  <si>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0.24786277813836932,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</si>
  <si>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0.043051283806562424,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</si>
  <si>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0.04010123899206519,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</si>
  <si>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2459971.9079769026,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</si>
  <si>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2459972.7427362213,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</si>
  <si>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2459971.8649153113,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</si>
  <si>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2459972.7026376757,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</si>
  <si>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2459971.7542348085,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</si>
  <si>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2459972.5792513955,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</si>
  <si>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2459971.6396457897,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</si>
  <si>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2459972.4547748975,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</si>
  <si>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2459971.596594506,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</si>
  <si>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2459972.4146736586,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</si>
  <si>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0.013866218206629984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</si>
  <si>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0.014336234756398775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</si>
  <si>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0.550780336337743,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</si>
  <si>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0.4517719656823421,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</si>
  <si>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0.3123220643028617,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</si>
  <si>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0.32843069918453693,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</si>
  <si>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0.0430286037735641,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</si>
  <si>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0.04016354586929083,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</si>
  <si>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0.22626778949052095,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</si>
  <si>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0.24809800367802382,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</si>
  <si>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0.043025671038776636,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</si>
  <si>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0.04016914963722229,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</si>
  <si>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2459888.8099971893,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</si>
  <si>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2459889.624801408,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</si>
  <si>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2459888.7669685856,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</si>
  <si>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2459889.584637862,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</si>
  <si>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2459888.6557702664,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</si>
  <si>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2459889.461130566,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</si>
  <si>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2459888.540700796,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</si>
  <si>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2459889.3365398585,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</si>
  <si>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2459888.497675125,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</si>
  <si>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2459889.296370709,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</si>
  <si>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0.013940863070001376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</si>
  <si>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0.014374620143012485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</si>
  <si>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0.5369535627526062,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</si>
  <si>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0.4421452985823579,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</si>
  <si>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0.3156751887872815,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</si>
  <si>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0.3307030745781958,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</si>
  <si>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0.04266263311728835,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</si>
  <si>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0.040052440483123064,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</si>
  <si>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0.23034363565966487,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</si>
  <si>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0.2505988455377519,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</si>
  <si>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0.04266892001032829,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</si>
  <si>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0.04005178855732083,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</si>
  <si>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2459805.5135571426,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</si>
  <si>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2459806.3023224026,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</si>
  <si>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2459805.4708945095,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</si>
  <si>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2459806.262269962,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</si>
  <si>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2459805.3575992584,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</si>
  <si>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2459806.1375105823,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</si>
  <si>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2459805.240550874,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</si>
  <si>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2459806.0116711166,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</si>
  <si>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2459805.197881954,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</si>
  <si>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2459805.971619328,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</si>
  <si>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0.014075100527780273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</si>
  <si>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0.014455729728821094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</si>
  <si>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0.5104910002459068,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</si>
  <si>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0.42076905673628595,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</si>
  <si>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0.32064101938158274,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</si>
  <si>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0.33403324941173196,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</si>
  <si>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0.04189340444281697,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</si>
  <si>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0.03963192645460367,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</si>
  <si>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0.23685877537354827,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</si>
  <si>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0.254759241361171,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</si>
  <si>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0.041888839565217495,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</si>
  <si>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0.03964208159595728,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</si>
  <si>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2459722.1806597034,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</si>
  <si>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2459722.9308139095,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</si>
  <si>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2459722.138766299,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</si>
  <si>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2459722.891181983,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</si>
  <si>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2459722.0221113274,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</si>
  <si>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2459722.764281873,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</si>
  <si>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2459721.9019075236,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</si>
  <si>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2459722.6364227417,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</si>
  <si>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2459721.860018684,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</si>
  <si>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2459722.59678066,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</si>
  <si>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0.014216936498084939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</si>
  <si>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0.014544546710523314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</si>
  <si>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0.4799433702509438,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</si>
  <si>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0.3955134257683959,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</si>
  <si>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0.3247660808265209,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</si>
  <si>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0.3365131919272244,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</si>
  <si>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0.04091840563341975,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</si>
  <si>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0.03904255572706461,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</si>
  <si>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0.24292157078161836,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</si>
  <si>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0.25842123245820403,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</si>
  <si>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0.04092610441148281,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</si>
  <si>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0.03904940374195576,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</si>
  <si>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2459639.094457335,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</si>
  <si>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2459639.7868169346,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</si>
  <si>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2459639.053538929,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</si>
  <si>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2459639.747774379,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</si>
  <si>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2459638.9337133477,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</si>
  <si>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2459639.6189989867,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</si>
  <si>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2459638.8106173584,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</si>
  <si>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2459639.4893531464,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</si>
  <si>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2459638.769691254,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</si>
  <si>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2459639.4503037427,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</si>
  <si>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0.014314824919902552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</si>
  <si>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0.01460209986041221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</si>
  <si>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0.45701588623267403,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</si>
  <si>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0.37793346419499035,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</si>
  <si>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0.32674167724326253,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</si>
  <si>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0.33715682942420244,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</si>
  <si>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0.04016847722232342,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</si>
  <si>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0.038574401289224625,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</si>
  <si>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0.2463939469307661,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</si>
  <si>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0.2600206467323005,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</si>
  <si>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0.040179253090173006,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</si>
  <si>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0.0385617814026773,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</si>
  <si>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2459556.49828102,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</si>
  <si>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2459557.116986675,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</si>
  <si>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2459556.458112543,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</si>
  <si>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2459557.078412274,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</si>
  <si>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2459556.33642232,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</si>
  <si>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2459556.948769534,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</si>
  <si>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2459556.211718596,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</si>
  <si>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2459556.818391627,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</si>
  <si>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2459556.171539343,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</si>
  <si>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2459556.7798298458,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</si>
  <si>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0.014363454298516399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</si>
  <si>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0.01462189632429045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</si>
  <si>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0.44497621714715496,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</si>
  <si>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0.37163511366161295,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</si>
  <si>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0.32728859735652804,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</si>
  <si>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0.33669999800622463,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</si>
  <si>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0.03974545421078801,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</si>
  <si>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0.03833015961572528,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</si>
  <si>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0.24780091177672148,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</si>
  <si>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0.2600414683111012,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</si>
  <si>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0.039742231369018555,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</si>
  <si>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0.038328370079398155,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</si>
  <si>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2459474.406418697,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</si>
  <si>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2459474.947683483,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</si>
  <si>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2459474.3666732428,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</si>
  <si>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2459474.9093533233,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</si>
  <si>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2459474.2441724846,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</si>
  <si>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2459474.7796606133,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</si>
  <si>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2459474.118872331,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</si>
  <si>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2459474.649311855,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</si>
  <si>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2459474.0791300996,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</si>
  <si>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2459474.610983485,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</si>
  <si>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0.014379370216866843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</si>
  <si>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0.014615908090719538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</si>
  <si>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0.44093317542812616,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</si>
  <si>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0.37355471281022934,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</si>
  <si>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0.32739647617563605,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</si>
  <si>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0.33603220619261265,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</si>
  <si>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0.03960402216762304,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</si>
  <si>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0.03830949170514941,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</si>
  <si>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0.24819054827094078,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</si>
  <si>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0.2594025135040283,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</si>
  <si>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0.03960190573707223,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</si>
  <si>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0.038320200983434916,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</si>
  <si>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2459392.650220691,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</si>
  <si>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2459393.118187668,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</si>
  <si>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2459392.610616669,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</si>
  <si>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2459393.079878176,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</si>
  <si>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2459392.487863258,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</si>
  <si>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2459392.950465944,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</si>
  <si>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2459392.362426121,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</si>
  <si>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2459392.8204756626,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</si>
  <si>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2459392.322824215,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</si>
  <si>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2459392.7821554616,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</si>
  <si>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0.014374190246022534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</si>
  <si>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0.014592776591553058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</si>
  <si>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0.44225476782870426,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</si>
  <si>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0.3808533316185767,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</si>
  <si>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0.3275297340005636,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</si>
  <si>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0.3355184467509389,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</si>
  <si>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0.03966887108981609,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</si>
  <si>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0.038468577433377504,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</si>
  <si>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0.24818039126694202,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</si>
  <si>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0.2585906623862684,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</si>
  <si>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0.039680471643805504,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</si>
  <si>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0.03845920693129301,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</si>
  <si>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2459311.0178085,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</si>
  <si>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2459311.4186798353,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</si>
  <si>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2459310.978139629,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</si>
  <si>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2459311.380211258,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</si>
  <si>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2459310.8553374256,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</si>
  <si>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2459311.251165249,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</si>
  <si>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2459310.729959238,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</si>
  <si>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2459311.1216205955,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</si>
  <si>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2459310.690278766,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</si>
  <si>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2459311.0831613885,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</si>
  <si>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0.014350691288168325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</si>
  <si>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0.014553947409160205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</si>
  <si>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0.4481810226268982,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</si>
  <si>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0.3927121684727783,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</si>
  <si>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0.32770133623853326,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</si>
  <si>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0.33516837330535054,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</si>
  <si>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0.039925983641296625,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</si>
  <si>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0.03881242452189326,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</si>
  <si>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0.2478470290079713,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</si>
  <si>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0.2575510013848543,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</si>
  <si>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0.039928323589265347,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</si>
  <si>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0.03880494739860296,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</si>
  <si>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2459229.2986780615,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</si>
  <si>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2459229.6396334125,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</si>
  <si>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2459229.258752078,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</si>
  <si>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2459229.600820988,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</si>
  <si>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2459229.136080212,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</si>
  <si>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2459229.4722504085,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</si>
  <si>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2459229.010905049,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</si>
  <si>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2459229.3432699866,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</si>
  <si>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2459228.970976725,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</si>
  <si>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2459229.304465039,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</si>
  <si>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0.014302854874171808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</si>
  <si>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0.014494537324073985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</si>
  <si>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0.4599101471462221,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</si>
  <si>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0.4099915448404149,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</si>
  <si>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0.32763309590518475,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</si>
  <si>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0.33465466275811195,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</si>
  <si>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0.04041780857369304,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</si>
  <si>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0.03932968154549599,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</si>
  <si>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0.2468167277984321,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</si>
  <si>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0.2560013369657099,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</si>
  <si>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0.0403985595330596,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</si>
  <si>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0.03932364424690604,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</si>
  <si>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2459147.2776404,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</si>
  <si>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2459147.5683661504,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</si>
  <si>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2459147.2372225914,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</si>
  <si>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2459147.529036469,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</si>
  <si>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2459147.11505572,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</si>
  <si>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2459147.401193336,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</si>
  <si>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2459146.9904058636,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</si>
  <si>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2459147.273035132,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</si>
  <si>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2459146.950007304,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</si>
  <si>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2459147.2337114876,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</si>
  <si>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0.014231900899693815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</si>
  <si>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0.014416363005787807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</si>
  <si>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0.47654370160025067,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</si>
  <si>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0.4313283750388843,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</si>
  <si>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0.3268356956541538,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</si>
  <si>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0.33355319779366255,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</si>
  <si>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0.041025758255273104,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</si>
  <si>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0.03998174797743559,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</si>
  <si>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0.24477278720587492,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</si>
  <si>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0.25359812239184976,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</si>
  <si>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0.0410371501930058,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</si>
  <si>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0.0399733274243772,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</si>
  <si>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2459064.7756517865,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</si>
  <si>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2459065.0293487175,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</si>
  <si>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2459064.734626028,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</si>
  <si>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2459064.9893669696,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</si>
  <si>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2459064.6134676756,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</si>
  <si>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2459064.8627122245,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</si>
  <si>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2459064.489853241,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</si>
  <si>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2459064.735768847,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</si>
  <si>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2459064.448816091,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</si>
  <si>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2459064.6957955197,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</si>
  <si>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0.014172543268128541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</si>
  <si>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0.014348907203549595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</si>
  <si>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0.48982099873861085,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</si>
  <si>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0.44862640968765116,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</si>
  <si>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0.32562385173514485,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</si>
  <si>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0.33196347719058394,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</si>
  <si>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0.04149580653756857,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</si>
  <si>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0.04046288877725601,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</si>
  <si>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0.2426235736347735,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</si>
  <si>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0.25104395393282175,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</si>
  <si>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0.04150447156280279,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</si>
  <si>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0.04045663448050618,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</si>
  <si>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2458981.786144645,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</si>
  <si>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2458982.0152779394,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</si>
  <si>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2458981.7446488384,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</si>
  <si>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2458981.9748150506,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</si>
  <si>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2458981.624587377,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</si>
  <si>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2458981.849407267,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</si>
  <si>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2458981.502025265,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</si>
  <si>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2458981.7237710967,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</si>
  <si>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2458981.460520793,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</si>
  <si>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2458981.683314462,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</si>
  <si>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0.014160989811908477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</si>
  <si>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0.014323977829040045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</si>
  <si>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0.49234245573719254,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</si>
  <si>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0.4547847345252505,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</si>
  <si>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0.32487468235194683,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</si>
  <si>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0.3307304666377604,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</si>
  <si>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0.04152393667027354,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</si>
  <si>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0.040590289048850536,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</si>
  <si>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0.2418299438431859,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</si>
  <si>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0.2495718956924975,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</si>
  <si>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0.04152080183848739,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</si>
  <si>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0.04056828189641237,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</si>
  <si>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2458898.52528868,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</si>
  <si>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2458898.7343100645,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</si>
  <si>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2458898.4837647434,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</si>
  <si>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2458898.6937197754,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</si>
  <si>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2458898.3641041648,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</si>
  <si>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2458898.56905584,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</si>
  <si>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2458898.2419347996,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</si>
  <si>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2458898.4441478797,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</si>
  <si>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2458898.2004139978,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</si>
  <si>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2458898.403579598,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</si>
  <si>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0.014189222831387105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</si>
  <si>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0.014336571519350349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</si>
  <si>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0.4861454306065318,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</si>
  <si>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0.45168878034209814,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</si>
  <si>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0.32500273967161775,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</si>
  <si>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0.33036521496251225,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</si>
  <si>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0.0412413845770061,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</si>
  <si>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0.04039007471874356,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</si>
  <si>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0.24252839479595423,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</si>
  <si>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0.24957442050799727,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</si>
  <si>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0.04123296029865742,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</si>
  <si>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0.04040071973577142,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</si>
  <si>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2458815.2450586306,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</si>
  <si>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2458815.428990201,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</si>
  <si>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2458815.203817246,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</si>
  <si>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2458815.3886001264,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</si>
  <si>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2458815.0837703985,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</si>
  <si>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2458815.2639088808,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</si>
  <si>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2458814.961288851,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</si>
  <si>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2458815.139025706,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</si>
  <si>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2458814.920055891,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</si>
  <si>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2458815.098624986,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</si>
  <si>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0.014227902875594483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</si>
  <si>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0.014360686296484538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</si>
  <si>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0.47745554158179293,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</si>
  <si>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0.44567405472825394,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</si>
  <si>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0.3261327245272696,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</si>
  <si>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0.33101631281897426,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</si>
  <si>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0.04099350515753031,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</si>
  <si>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0.04023909056559205,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</si>
  <si>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0.24414814915508032,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</si>
  <si>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0.2505402541719377,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</si>
  <si>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0.040991070214658976,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</si>
  <si>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0.0402369680814445,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</si>
  <si>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2458732.078263986,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</si>
  <si>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2458732.2266418757,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</si>
  <si>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2458732.0372704808,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</si>
  <si>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2458732.186402785,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</si>
  <si>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2458731.9163763965,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</si>
  <si>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2458732.061211268,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</si>
  <si>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2458731.7931223316,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</si>
  <si>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2458731.935862531,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</si>
  <si>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2458731.7521312614,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</si>
  <si>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2458731.895625563,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</si>
  <si>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0.01424838870205274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</si>
  <si>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0.01436671113702801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</si>
  <si>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0.47275546186337264,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</si>
  <si>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0.44415314240204834,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</si>
  <si>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0.32718596048653126,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</si>
  <si>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0.33153044432401657,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</si>
  <si>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0.040913927368819714,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</si>
  <si>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0.040236908942461014,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</si>
  <si>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0.24535756185650826,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</si>
  <si>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0.2510610562749207,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</si>
  <si>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0.04091447126120329,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</si>
  <si>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0.040232479106634855,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</si>
  <si>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2458649.0742476643,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</si>
  <si>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2458649.1758456985,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</si>
  <si>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2458649.033333737,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</si>
  <si>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2458649.1356087895,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</si>
  <si>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2458648.9117957926,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</si>
  <si>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2458649.010147872,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</si>
  <si>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2458648.787976175,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</si>
  <si>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2458648.8845477332,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</si>
  <si>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2458648.747061704,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</si>
  <si>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2458648.844315254,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</si>
  <si>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0.014244241636876093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</si>
  <si>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0.014348436589736897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</si>
  <si>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0.47371254337089697,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</si>
  <si>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0.44874379057502356,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</si>
  <si>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0.32727520912885666,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</si>
  <si>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0.3311084369197488,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</si>
  <si>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0.04096969170495868,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</si>
  <si>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0.040361701510846615,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</si>
  <si>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0.24534450843930244,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</si>
  <si>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0.25037200236693025,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</si>
  <si>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0.04096100898459554,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</si>
  <si>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0.04037473304197192,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</si>
  <si>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2458566.2938963794,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</si>
  <si>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2458566.3390401118,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</si>
  <si>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2458566.2529266877,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</si>
  <si>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2458566.2986784102,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</si>
  <si>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2458566.131381635,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</si>
  <si>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2458566.1735375724,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</si>
  <si>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2458566.0075821793,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</si>
  <si>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2458566.048306408,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</si>
  <si>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2458565.9666211703,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</si>
  <si>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2458566.007931675,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</si>
  <si>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0.014233070867768304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</si>
  <si>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0.014319156281298024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</si>
  <si>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0.47627636972364124,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</si>
  <si>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0.45596202315580675,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</si>
  <si>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0.3268924253061414,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</si>
  <si>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0.3300315774977207,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</si>
  <si>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0.041024796199053526,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</si>
  <si>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0.040532073471695185,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</si>
  <si>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0.2448455379344523,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</si>
  <si>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0.24897318799048662,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</si>
  <si>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0.041022091172635555,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</si>
  <si>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0.04052631603553891,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</si>
  <si>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2458483.802576163,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</si>
  <si>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2458483.784655508,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</si>
  <si>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2458483.7615513667,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</si>
  <si>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2458483.7441234346,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</si>
  <si>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2458483.6402310263,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</si>
  <si>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2458483.6196563863,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</si>
  <si>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2458483.5167058287,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</si>
  <si>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2458483.4951502467,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</si>
  <si>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2458483.4756837375,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</si>
  <si>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2458483.4546239306,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</si>
  <si>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0.014216363722661517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</si>
  <si>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0.014281256468916436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</si>
  <si>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0.4800727783441283,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</si>
  <si>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0.46506635871651864,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</si>
  <si>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0.3260312625207007,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</si>
  <si>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0.32832441246137023,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</si>
  <si>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0.04108562134206295,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</si>
  <si>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0.04070424009114504,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</si>
  <si>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0.24383324664086103,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</si>
  <si>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0.24690423347055912,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</si>
  <si>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0.04111239453777671,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</si>
  <si>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0.04071593889966607,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</si>
  <si>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2458401.608162006,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</si>
  <si>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2458401.526264657,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</si>
  <si>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2458401.5670763846,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</si>
  <si>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2458401.4855604167,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</si>
  <si>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2458401.4462382705,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</si>
  <si>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2458401.362103003,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</si>
  <si>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2458401.323243138,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</si>
  <si>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2458401.2386561832,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</si>
  <si>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2458401.2821307434,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</si>
  <si>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2458401.1979402443,</t>
    </r>
  </si>
  <si>
    <r>
      <t xml:space="preserve">            </t>
    </r>
    <r>
      <rPr>
        <i/>
        <sz val="10"/>
        <rFont val="Consolas"/>
        <family val="3"/>
      </rPr>
      <t>"Transits"</t>
    </r>
    <r>
      <rPr>
        <sz val="10"/>
        <rFont val="Consolas"/>
        <family val="3"/>
      </rPr>
      <t>: [</t>
    </r>
  </si>
  <si>
    <t xml:space="preserve">            },</t>
  </si>
  <si>
    <r>
      <t xml:space="preserve">                </t>
    </r>
    <r>
      <rPr>
        <i/>
        <sz val="10"/>
        <rFont val="Consolas"/>
        <family val="3"/>
      </rPr>
      <t>"mu"</t>
    </r>
    <r>
      <rPr>
        <sz val="10"/>
        <rFont val="Consolas"/>
        <family val="3"/>
      </rPr>
      <t>: null</t>
    </r>
  </si>
  <si>
    <r>
      <t xml:space="preserve">                </t>
    </r>
    <r>
      <rPr>
        <i/>
        <sz val="10"/>
        <rFont val="Consolas"/>
        <family val="3"/>
      </rPr>
      <t>"t"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</si>
  <si>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"T"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</si>
  <si>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"nu_deg"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</si>
  <si>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"nu"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</si>
  <si>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"ea_deg"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</si>
  <si>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"ea"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</si>
  <si>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175.4,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</si>
  <si>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173.1,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</si>
  <si>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3.061307507998054,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</si>
  <si>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3.0211649352021843,</t>
    </r>
  </si>
  <si>
    <r>
      <t xml:space="preserve">                </t>
    </r>
    <r>
      <rPr>
        <i/>
        <sz val="10"/>
        <rFont val="Consolas"/>
        <family val="3"/>
      </rPr>
      <t>"L_deg"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</si>
  <si>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"L"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</si>
  <si>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"pomega_deg"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</si>
  <si>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"pomega"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</si>
  <si>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268.4,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</si>
  <si>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270.9,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</si>
  <si>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4.68446371235278,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</si>
  <si>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4.7280969436526386,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</si>
  <si>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-0.8,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</si>
  <si>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</si>
  <si>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-0.013962634015954637,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</si>
  <si>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</si>
  <si>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</si>
  <si>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7131309.12,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</si>
  <si>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7131784.32,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</si>
  <si>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89.68,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</si>
  <si>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89.69,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</si>
  <si>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1.5652112731885148,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</si>
  <si>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1.565385806113714,</t>
    </r>
  </si>
  <si>
    <r>
      <t xml:space="preserve">                </t>
    </r>
    <r>
      <rPr>
        <i/>
        <sz val="10"/>
        <rFont val="Consolas"/>
        <family val="3"/>
      </rPr>
      <t>"e"</t>
    </r>
    <r>
      <rPr>
        <sz val="10"/>
        <rFont val="Consolas"/>
        <family val="3"/>
      </rPr>
      <t>: 0.032,</t>
    </r>
  </si>
  <si>
    <r>
      <t xml:space="preserve">                </t>
    </r>
    <r>
      <rPr>
        <i/>
        <sz val="10"/>
        <rFont val="Consolas"/>
        <family val="3"/>
      </rPr>
      <t>"intensity"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</si>
  <si>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"mean_intensity"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</si>
  <si>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"limb_darkening_u2"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</si>
  <si>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"limb_darkening_u1"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</si>
  <si>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"luminosity"</t>
    </r>
    <r>
      <rPr>
        <sz val="10"/>
        <rFont val="Consolas"/>
        <family val="3"/>
      </rPr>
      <t>: 0.0,</t>
    </r>
  </si>
  <si>
    <r>
      <t xml:space="preserve">                </t>
    </r>
    <r>
      <rPr>
        <i/>
        <sz val="10"/>
        <rFont val="Consolas"/>
        <family val="3"/>
      </rPr>
      <t>"area_2d"</t>
    </r>
    <r>
      <rPr>
        <sz val="10"/>
        <rFont val="Consolas"/>
        <family val="3"/>
      </rPr>
      <t>: 1.5727942277712612e+16,</t>
    </r>
  </si>
  <si>
    <r>
      <t xml:space="preserve">                </t>
    </r>
    <r>
      <rPr>
        <i/>
        <sz val="10"/>
        <rFont val="Consolas"/>
        <family val="3"/>
      </rPr>
      <t>"radius"</t>
    </r>
    <r>
      <rPr>
        <sz val="10"/>
        <rFont val="Consolas"/>
        <family val="3"/>
      </rPr>
      <t>: 70755632.4,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</si>
  <si>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7.116828375240001e+27,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</si>
  <si>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7.15061499312e+27,</t>
    </r>
  </si>
  <si>
    <t xml:space="preserve">                ],</t>
  </si>
  <si>
    <t xml:space="preserve">                    0.01</t>
  </si>
  <si>
    <t xml:space="preserve">                    0.99,</t>
  </si>
  <si>
    <r>
      <t xml:space="preserve">                </t>
    </r>
    <r>
      <rPr>
        <i/>
        <sz val="10"/>
        <rFont val="Consolas"/>
        <family val="3"/>
      </rPr>
      <t>"color"</t>
    </r>
    <r>
      <rPr>
        <sz val="10"/>
        <rFont val="Consolas"/>
        <family val="3"/>
      </rPr>
      <t>: [</t>
    </r>
  </si>
  <si>
    <r>
      <t xml:space="preserve">                </t>
    </r>
    <r>
      <rPr>
        <i/>
        <sz val="10"/>
        <rFont val="Consolas"/>
        <family val="3"/>
      </rPr>
      <t>"primary"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"TOI-4504"</t>
    </r>
    <r>
      <rPr>
        <sz val="10"/>
        <rFont val="Consolas"/>
        <family val="3"/>
      </rPr>
      <t>,</t>
    </r>
  </si>
  <si>
    <r>
      <t xml:space="preserve">                </t>
    </r>
    <r>
      <rPr>
        <i/>
        <sz val="10"/>
        <rFont val="Consolas"/>
        <family val="3"/>
      </rPr>
      <t>"body_type"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"planet"</t>
    </r>
    <r>
      <rPr>
        <sz val="10"/>
        <rFont val="Consolas"/>
        <family val="3"/>
      </rPr>
      <t>,</t>
    </r>
  </si>
  <si>
    <r>
      <t xml:space="preserve">                </t>
    </r>
    <r>
      <rPr>
        <i/>
        <sz val="10"/>
        <rFont val="Consolas"/>
        <family val="3"/>
      </rPr>
      <t>"name"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"TOI4504c"</t>
    </r>
    <r>
      <rPr>
        <sz val="10"/>
        <rFont val="Consolas"/>
        <family val="3"/>
      </rPr>
      <t>,</t>
    </r>
  </si>
  <si>
    <r>
      <t xml:space="preserve">            </t>
    </r>
    <r>
      <rPr>
        <i/>
        <sz val="10"/>
        <rFont val="Consolas"/>
        <family val="3"/>
      </rPr>
      <t>"BodyParameters"</t>
    </r>
    <r>
      <rPr>
        <sz val="10"/>
        <rFont val="Consolas"/>
        <family val="3"/>
      </rPr>
      <t>: {</t>
    </r>
  </si>
  <si>
    <r>
      <t xml:space="preserve">        </t>
    </r>
    <r>
      <rPr>
        <i/>
        <sz val="10"/>
        <rFont val="Consolas"/>
        <family val="3"/>
      </rPr>
      <t>"TOI4504c"</t>
    </r>
    <r>
      <rPr>
        <sz val="10"/>
        <rFont val="Consolas"/>
        <family val="3"/>
      </rPr>
      <t>: {</t>
    </r>
  </si>
  <si>
    <t xml:space="preserve">        },</t>
  </si>
  <si>
    <r>
      <t xml:space="preserve">            </t>
    </r>
    <r>
      <rPr>
        <i/>
        <sz val="10"/>
        <rFont val="Consolas"/>
        <family val="3"/>
      </rPr>
      <t>"Transits"</t>
    </r>
    <r>
      <rPr>
        <sz val="10"/>
        <rFont val="Consolas"/>
        <family val="3"/>
      </rPr>
      <t>: []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</si>
  <si>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280.6000000000001,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</si>
  <si>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271.6000000000001,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</si>
  <si>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4.8973938810960895,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</si>
  <si>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4.7403142484166,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</si>
  <si>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93.5,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</si>
  <si>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98.30000000000001,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</si>
  <si>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1.631882850614698,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</si>
  <si>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1.715658654710426,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</si>
  <si>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3504263.04,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</si>
  <si>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3504677.7600000002,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</si>
  <si>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84.74,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</si>
  <si>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85.0,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</si>
  <si>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1.4789920081399948,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</si>
  <si>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1.4835298641951802,</t>
    </r>
  </si>
  <si>
    <r>
      <t xml:space="preserve">                </t>
    </r>
    <r>
      <rPr>
        <i/>
        <sz val="10"/>
        <rFont val="Consolas"/>
        <family val="3"/>
      </rPr>
      <t>"e"</t>
    </r>
    <r>
      <rPr>
        <sz val="10"/>
        <rFont val="Consolas"/>
        <family val="3"/>
      </rPr>
      <t>: 0.0441,</t>
    </r>
  </si>
  <si>
    <r>
      <t xml:space="preserve">                </t>
    </r>
    <r>
      <rPr>
        <i/>
        <sz val="10"/>
        <rFont val="Consolas"/>
        <family val="3"/>
      </rPr>
      <t>"e"</t>
    </r>
    <r>
      <rPr>
        <sz val="10"/>
        <rFont val="Consolas"/>
        <family val="3"/>
      </rPr>
      <t>: 0.0445,</t>
    </r>
  </si>
  <si>
    <r>
      <t xml:space="preserve">                </t>
    </r>
    <r>
      <rPr>
        <i/>
        <sz val="10"/>
        <rFont val="Consolas"/>
        <family val="3"/>
      </rPr>
      <t>"area_2d"</t>
    </r>
    <r>
      <rPr>
        <sz val="10"/>
        <rFont val="Consolas"/>
        <family val="3"/>
      </rPr>
      <t>: 1.6057013262380642e+16,</t>
    </r>
  </si>
  <si>
    <r>
      <t xml:space="preserve">                </t>
    </r>
    <r>
      <rPr>
        <i/>
        <sz val="10"/>
        <rFont val="Consolas"/>
        <family val="3"/>
      </rPr>
      <t>"radius"</t>
    </r>
    <r>
      <rPr>
        <sz val="10"/>
        <rFont val="Consolas"/>
        <family val="3"/>
      </rPr>
      <t>: 71492000.0,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</si>
  <si>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2.71317930324e+27,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</si>
  <si>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2.68888330836e+27,</t>
    </r>
  </si>
  <si>
    <t xml:space="preserve">                    0.01,</t>
  </si>
  <si>
    <r>
      <t xml:space="preserve">                </t>
    </r>
    <r>
      <rPr>
        <i/>
        <sz val="10"/>
        <rFont val="Consolas"/>
        <family val="3"/>
      </rPr>
      <t>"name"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"TOI4504d"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</si>
  <si>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"TOI4504d"</t>
    </r>
    <r>
      <rPr>
        <sz val="10"/>
        <rFont val="Consolas"/>
        <family val="3"/>
      </rPr>
      <t>: {</t>
    </r>
  </si>
  <si>
    <r>
      <t xml:space="preserve">                </t>
    </r>
    <r>
      <rPr>
        <i/>
        <sz val="10"/>
        <rFont val="Consolas"/>
        <family val="3"/>
      </rPr>
      <t>"ma_deg"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</si>
  <si>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"ma"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</si>
  <si>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</si>
  <si>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</si>
  <si>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"Omega_deg"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</si>
  <si>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"Omega"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</si>
  <si>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"P"</t>
    </r>
    <r>
      <rPr>
        <sz val="10"/>
        <rFont val="Consolas"/>
        <family val="3"/>
      </rPr>
      <t>: null,</t>
    </r>
  </si>
  <si>
    <r>
      <t xml:space="preserve">                </t>
    </r>
    <r>
      <rPr>
        <i/>
        <sz val="10"/>
        <rFont val="Consolas"/>
        <family val="3"/>
      </rPr>
      <t>"i_deg"</t>
    </r>
    <r>
      <rPr>
        <sz val="10"/>
        <rFont val="Consolas"/>
        <family val="3"/>
      </rPr>
      <t>: -1111.0,</t>
    </r>
  </si>
  <si>
    <r>
      <t xml:space="preserve">                </t>
    </r>
    <r>
      <rPr>
        <i/>
        <sz val="10"/>
        <rFont val="Consolas"/>
        <family val="3"/>
      </rPr>
      <t>"i"</t>
    </r>
    <r>
      <rPr>
        <sz val="10"/>
        <rFont val="Consolas"/>
        <family val="3"/>
      </rPr>
      <t>: -19.390607989657003,</t>
    </r>
  </si>
  <si>
    <r>
      <t xml:space="preserve">                </t>
    </r>
    <r>
      <rPr>
        <i/>
        <sz val="10"/>
        <rFont val="Consolas"/>
        <family val="3"/>
      </rPr>
      <t>"e"</t>
    </r>
    <r>
      <rPr>
        <sz val="10"/>
        <rFont val="Consolas"/>
        <family val="3"/>
      </rPr>
      <t>: -1,</t>
    </r>
  </si>
  <si>
    <r>
      <t xml:space="preserve">                </t>
    </r>
    <r>
      <rPr>
        <i/>
        <sz val="10"/>
        <rFont val="Consolas"/>
        <family val="3"/>
      </rPr>
      <t>"intensity"</t>
    </r>
    <r>
      <rPr>
        <sz val="10"/>
        <rFont val="Consolas"/>
        <family val="3"/>
      </rPr>
      <t>: 184170367.64201963,</t>
    </r>
  </si>
  <si>
    <r>
      <t xml:space="preserve">                </t>
    </r>
    <r>
      <rPr>
        <i/>
        <sz val="10"/>
        <rFont val="Consolas"/>
        <family val="3"/>
      </rPr>
      <t>"mean_intensity"</t>
    </r>
    <r>
      <rPr>
        <sz val="10"/>
        <rFont val="Consolas"/>
        <family val="3"/>
      </rPr>
      <t>: 0.8045331357961647,</t>
    </r>
  </si>
  <si>
    <r>
      <t xml:space="preserve">                </t>
    </r>
    <r>
      <rPr>
        <i/>
        <sz val="10"/>
        <rFont val="Consolas"/>
        <family val="3"/>
      </rPr>
      <t>"limb_darkening_u2"</t>
    </r>
    <r>
      <rPr>
        <sz val="10"/>
        <rFont val="Consolas"/>
        <family val="3"/>
      </rPr>
      <t>: 0.20777722805928472,</t>
    </r>
  </si>
  <si>
    <r>
      <t xml:space="preserve">                </t>
    </r>
    <r>
      <rPr>
        <i/>
        <sz val="10"/>
        <rFont val="Consolas"/>
        <family val="3"/>
      </rPr>
      <t>"limb_darkening_u1"</t>
    </r>
    <r>
      <rPr>
        <sz val="10"/>
        <rFont val="Consolas"/>
        <family val="3"/>
      </rPr>
      <t>: 0.4825125661576079,</t>
    </r>
  </si>
  <si>
    <r>
      <t xml:space="preserve">                </t>
    </r>
    <r>
      <rPr>
        <i/>
        <sz val="10"/>
        <rFont val="Consolas"/>
        <family val="3"/>
      </rPr>
      <t>"luminosity"</t>
    </r>
    <r>
      <rPr>
        <sz val="10"/>
        <rFont val="Consolas"/>
        <family val="3"/>
      </rPr>
      <t>: 2.3746e+26,</t>
    </r>
  </si>
  <si>
    <r>
      <t xml:space="preserve">                </t>
    </r>
    <r>
      <rPr>
        <i/>
        <sz val="10"/>
        <rFont val="Consolas"/>
        <family val="3"/>
      </rPr>
      <t>"area_2d"</t>
    </r>
    <r>
      <rPr>
        <sz val="10"/>
        <rFont val="Consolas"/>
        <family val="3"/>
      </rPr>
      <t>: 1.289349655106091e+18,</t>
    </r>
  </si>
  <si>
    <r>
      <t xml:space="preserve">                </t>
    </r>
    <r>
      <rPr>
        <i/>
        <sz val="10"/>
        <rFont val="Consolas"/>
        <family val="3"/>
      </rPr>
      <t>"radius"</t>
    </r>
    <r>
      <rPr>
        <sz val="10"/>
        <rFont val="Consolas"/>
        <family val="3"/>
      </rPr>
      <t>: 640634640.0,</t>
    </r>
  </si>
  <si>
    <r>
      <t xml:space="preserve">                </t>
    </r>
    <r>
      <rPr>
        <i/>
        <sz val="10"/>
        <rFont val="Consolas"/>
        <family val="3"/>
      </rPr>
      <t>"mass"</t>
    </r>
    <r>
      <rPr>
        <sz val="10"/>
        <rFont val="Consolas"/>
        <family val="3"/>
      </rPr>
      <t>: 1.75979595e+30,</t>
    </r>
  </si>
  <si>
    <t xml:space="preserve">                    0.99</t>
  </si>
  <si>
    <r>
      <t xml:space="preserve">                </t>
    </r>
    <r>
      <rPr>
        <i/>
        <sz val="10"/>
        <rFont val="Consolas"/>
        <family val="3"/>
      </rPr>
      <t>"primary"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"self"</t>
    </r>
    <r>
      <rPr>
        <sz val="10"/>
        <rFont val="Consolas"/>
        <family val="3"/>
      </rPr>
      <t>,</t>
    </r>
  </si>
  <si>
    <r>
      <t xml:space="preserve">                </t>
    </r>
    <r>
      <rPr>
        <i/>
        <sz val="10"/>
        <rFont val="Consolas"/>
        <family val="3"/>
      </rPr>
      <t>"body_type"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"star"</t>
    </r>
    <r>
      <rPr>
        <sz val="10"/>
        <rFont val="Consolas"/>
        <family val="3"/>
      </rPr>
      <t>,</t>
    </r>
  </si>
  <si>
    <r>
      <t xml:space="preserve">                </t>
    </r>
    <r>
      <rPr>
        <i/>
        <sz val="10"/>
        <rFont val="Consolas"/>
        <family val="3"/>
      </rPr>
      <t>"name"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"TOI4504"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</si>
  <si>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"TOI4504"</t>
    </r>
    <r>
      <rPr>
        <sz val="10"/>
        <rFont val="Consolas"/>
        <family val="3"/>
      </rPr>
      <t>: {</t>
    </r>
  </si>
  <si>
    <r>
      <t xml:space="preserve">    </t>
    </r>
    <r>
      <rPr>
        <i/>
        <sz val="10"/>
        <rFont val="Consolas"/>
        <family val="3"/>
      </rPr>
      <t>"Bodies"</t>
    </r>
    <r>
      <rPr>
        <sz val="10"/>
        <rFont val="Consolas"/>
        <family val="3"/>
      </rPr>
      <t>: {</t>
    </r>
  </si>
  <si>
    <t xml:space="preserve">    },</t>
  </si>
  <si>
    <r>
      <t xml:space="preserve">        </t>
    </r>
    <r>
      <rPr>
        <i/>
        <sz val="10"/>
        <rFont val="Consolas"/>
        <family val="3"/>
      </rPr>
      <t>"red_dot_width"</t>
    </r>
    <r>
      <rPr>
        <sz val="10"/>
        <rFont val="Consolas"/>
        <family val="3"/>
      </rPr>
      <t>: 0.00425531914893617</t>
    </r>
  </si>
  <si>
    <r>
      <t xml:space="preserve">        </t>
    </r>
    <r>
      <rPr>
        <i/>
        <sz val="10"/>
        <rFont val="Consolas"/>
        <family val="3"/>
      </rPr>
      <t>"red_dot_height"</t>
    </r>
    <r>
      <rPr>
        <sz val="10"/>
        <rFont val="Consolas"/>
        <family val="3"/>
      </rPr>
      <t>: 0.05,</t>
    </r>
  </si>
  <si>
    <r>
      <t xml:space="preserve">        </t>
    </r>
    <r>
      <rPr>
        <i/>
        <sz val="10"/>
        <rFont val="Consolas"/>
        <family val="3"/>
      </rPr>
      <t>"ylim"</t>
    </r>
    <r>
      <rPr>
        <sz val="10"/>
        <rFont val="Consolas"/>
        <family val="3"/>
      </rPr>
      <t>: 1.0,</t>
    </r>
  </si>
  <si>
    <r>
      <t xml:space="preserve">        </t>
    </r>
    <r>
      <rPr>
        <i/>
        <sz val="10"/>
        <rFont val="Consolas"/>
        <family val="3"/>
      </rPr>
      <t>"xlim"</t>
    </r>
    <r>
      <rPr>
        <sz val="10"/>
        <rFont val="Consolas"/>
        <family val="3"/>
      </rPr>
      <t>: 1.25,</t>
    </r>
  </si>
  <si>
    <r>
      <t xml:space="preserve">        </t>
    </r>
    <r>
      <rPr>
        <i/>
        <sz val="10"/>
        <rFont val="Consolas"/>
        <family val="3"/>
      </rPr>
      <t>"figure_height"</t>
    </r>
    <r>
      <rPr>
        <sz val="10"/>
        <rFont val="Consolas"/>
        <family val="3"/>
      </rPr>
      <t>: 8,</t>
    </r>
  </si>
  <si>
    <r>
      <t xml:space="preserve">        </t>
    </r>
    <r>
      <rPr>
        <i/>
        <sz val="10"/>
        <rFont val="Consolas"/>
        <family val="3"/>
      </rPr>
      <t>"figure_width"</t>
    </r>
    <r>
      <rPr>
        <sz val="10"/>
        <rFont val="Consolas"/>
        <family val="3"/>
      </rPr>
      <t>: 16,</t>
    </r>
  </si>
  <si>
    <r>
      <t xml:space="preserve">        </t>
    </r>
    <r>
      <rPr>
        <i/>
        <sz val="10"/>
        <rFont val="Consolas"/>
        <family val="3"/>
      </rPr>
      <t>"max_radius"</t>
    </r>
    <r>
      <rPr>
        <sz val="10"/>
        <rFont val="Consolas"/>
        <family val="3"/>
      </rPr>
      <t>: 0.02,</t>
    </r>
  </si>
  <si>
    <r>
      <t xml:space="preserve">        </t>
    </r>
    <r>
      <rPr>
        <i/>
        <sz val="10"/>
        <rFont val="Consolas"/>
        <family val="3"/>
      </rPr>
      <t>"min_radius"</t>
    </r>
    <r>
      <rPr>
        <sz val="10"/>
        <rFont val="Consolas"/>
        <family val="3"/>
      </rPr>
      <t>: 0.004,</t>
    </r>
  </si>
  <si>
    <r>
      <t xml:space="preserve">        </t>
    </r>
    <r>
      <rPr>
        <i/>
        <sz val="10"/>
        <rFont val="Consolas"/>
        <family val="3"/>
      </rPr>
      <t>"autoscaling"</t>
    </r>
    <r>
      <rPr>
        <sz val="10"/>
        <rFont val="Consolas"/>
        <family val="3"/>
      </rPr>
      <t>: true,</t>
    </r>
  </si>
  <si>
    <r>
      <t xml:space="preserve">        </t>
    </r>
    <r>
      <rPr>
        <i/>
        <sz val="10"/>
        <rFont val="Consolas"/>
        <family val="3"/>
      </rPr>
      <t>"planet_scale_right"</t>
    </r>
    <r>
      <rPr>
        <sz val="10"/>
        <rFont val="Consolas"/>
        <family val="3"/>
      </rPr>
      <t>: 1000.0,</t>
    </r>
  </si>
  <si>
    <r>
      <t xml:space="preserve">        </t>
    </r>
    <r>
      <rPr>
        <i/>
        <sz val="10"/>
        <rFont val="Consolas"/>
        <family val="3"/>
      </rPr>
      <t>"star_scale_right"</t>
    </r>
    <r>
      <rPr>
        <sz val="10"/>
        <rFont val="Consolas"/>
        <family val="3"/>
      </rPr>
      <t>: 100.0,</t>
    </r>
  </si>
  <si>
    <r>
      <t xml:space="preserve">        </t>
    </r>
    <r>
      <rPr>
        <i/>
        <sz val="10"/>
        <rFont val="Consolas"/>
        <family val="3"/>
      </rPr>
      <t>"scope_right"</t>
    </r>
    <r>
      <rPr>
        <sz val="10"/>
        <rFont val="Consolas"/>
        <family val="3"/>
      </rPr>
      <t>: 59839148280.0,</t>
    </r>
  </si>
  <si>
    <r>
      <t xml:space="preserve">        </t>
    </r>
    <r>
      <rPr>
        <i/>
        <sz val="10"/>
        <rFont val="Consolas"/>
        <family val="3"/>
      </rPr>
      <t>"planet_scale_left"</t>
    </r>
    <r>
      <rPr>
        <sz val="10"/>
        <rFont val="Consolas"/>
        <family val="3"/>
      </rPr>
      <t>: 1000.0,</t>
    </r>
  </si>
  <si>
    <r>
      <t xml:space="preserve">        </t>
    </r>
    <r>
      <rPr>
        <i/>
        <sz val="10"/>
        <rFont val="Consolas"/>
        <family val="3"/>
      </rPr>
      <t>"star_scale_left"</t>
    </r>
    <r>
      <rPr>
        <sz val="10"/>
        <rFont val="Consolas"/>
        <family val="3"/>
      </rPr>
      <t>: 100.0,</t>
    </r>
  </si>
  <si>
    <r>
      <t xml:space="preserve">        </t>
    </r>
    <r>
      <rPr>
        <i/>
        <sz val="10"/>
        <rFont val="Consolas"/>
        <family val="3"/>
      </rPr>
      <t>"scope_left"</t>
    </r>
    <r>
      <rPr>
        <sz val="10"/>
        <rFont val="Consolas"/>
        <family val="3"/>
      </rPr>
      <t>: 59839148280.0,</t>
    </r>
  </si>
  <si>
    <r>
      <t xml:space="preserve">        </t>
    </r>
    <r>
      <rPr>
        <i/>
        <sz val="10"/>
        <rFont val="Consolas"/>
        <family val="3"/>
      </rPr>
      <t>"sampling_rate"</t>
    </r>
    <r>
      <rPr>
        <sz val="10"/>
        <rFont val="Consolas"/>
        <family val="3"/>
      </rPr>
      <t>: 19,</t>
    </r>
  </si>
  <si>
    <r>
      <t xml:space="preserve">        </t>
    </r>
    <r>
      <rPr>
        <i/>
        <sz val="10"/>
        <rFont val="Consolas"/>
        <family val="3"/>
      </rPr>
      <t>"total_iterations"</t>
    </r>
    <r>
      <rPr>
        <sz val="10"/>
        <rFont val="Consolas"/>
        <family val="3"/>
      </rPr>
      <t>: 1089,</t>
    </r>
  </si>
  <si>
    <t xml:space="preserve">        ],</t>
  </si>
  <si>
    <r>
      <t xml:space="preserve">        </t>
    </r>
    <r>
      <rPr>
        <i/>
        <sz val="10"/>
        <rFont val="Consolas"/>
        <family val="3"/>
      </rPr>
      <t>"max_iterations"</t>
    </r>
    <r>
      <rPr>
        <sz val="10"/>
        <rFont val="Consolas"/>
        <family val="3"/>
      </rPr>
      <t>: [</t>
    </r>
  </si>
  <si>
    <r>
      <t xml:space="preserve">        </t>
    </r>
    <r>
      <rPr>
        <i/>
        <sz val="10"/>
        <rFont val="Consolas"/>
        <family val="3"/>
      </rPr>
      <t>"start_indices"</t>
    </r>
    <r>
      <rPr>
        <sz val="10"/>
        <rFont val="Consolas"/>
        <family val="3"/>
      </rPr>
      <t>: [</t>
    </r>
  </si>
  <si>
    <t xml:space="preserve">            217728000.0</t>
  </si>
  <si>
    <r>
      <t xml:space="preserve">        </t>
    </r>
    <r>
      <rPr>
        <i/>
        <sz val="10"/>
        <rFont val="Consolas"/>
        <family val="3"/>
      </rPr>
      <t>"ends_s0"</t>
    </r>
    <r>
      <rPr>
        <sz val="10"/>
        <rFont val="Consolas"/>
        <family val="3"/>
      </rPr>
      <t>: [</t>
    </r>
  </si>
  <si>
    <t xml:space="preserve">            0.0</t>
  </si>
  <si>
    <r>
      <t xml:space="preserve">        </t>
    </r>
    <r>
      <rPr>
        <i/>
        <sz val="10"/>
        <rFont val="Consolas"/>
        <family val="3"/>
      </rPr>
      <t>"starts_s0"</t>
    </r>
    <r>
      <rPr>
        <sz val="10"/>
        <rFont val="Consolas"/>
        <family val="3"/>
      </rPr>
      <t>: [</t>
    </r>
  </si>
  <si>
    <r>
      <t xml:space="preserve">        </t>
    </r>
    <r>
      <rPr>
        <i/>
        <sz val="10"/>
        <rFont val="Consolas"/>
        <family val="3"/>
      </rPr>
      <t>"fps"</t>
    </r>
    <r>
      <rPr>
        <sz val="10"/>
        <rFont val="Consolas"/>
        <family val="3"/>
      </rPr>
      <t>: 10,</t>
    </r>
  </si>
  <si>
    <r>
      <t xml:space="preserve">        </t>
    </r>
    <r>
      <rPr>
        <i/>
        <sz val="10"/>
        <rFont val="Consolas"/>
        <family val="3"/>
      </rPr>
      <t>"frames"</t>
    </r>
    <r>
      <rPr>
        <sz val="10"/>
        <rFont val="Consolas"/>
        <family val="3"/>
      </rPr>
      <t>: 60,</t>
    </r>
  </si>
  <si>
    <r>
      <t xml:space="preserve">        </t>
    </r>
    <r>
      <rPr>
        <i/>
        <sz val="10"/>
        <rFont val="Consolas"/>
        <family val="3"/>
      </rPr>
      <t>"sim_flux_err"</t>
    </r>
    <r>
      <rPr>
        <sz val="10"/>
        <rFont val="Consolas"/>
        <family val="3"/>
      </rPr>
      <t>: 0.004,</t>
    </r>
  </si>
  <si>
    <r>
      <t xml:space="preserve">        </t>
    </r>
    <r>
      <rPr>
        <i/>
        <sz val="10"/>
        <rFont val="Consolas"/>
        <family val="3"/>
      </rPr>
      <t>"sim_flux_file"</t>
    </r>
    <r>
      <rPr>
        <sz val="10"/>
        <rFont val="Consolas"/>
        <family val="3"/>
      </rPr>
      <t>: null,</t>
    </r>
  </si>
  <si>
    <t xml:space="preserve">            200000.0</t>
  </si>
  <si>
    <r>
      <t xml:space="preserve">        </t>
    </r>
    <r>
      <rPr>
        <i/>
        <sz val="10"/>
        <rFont val="Consolas"/>
        <family val="3"/>
      </rPr>
      <t>"dts"</t>
    </r>
    <r>
      <rPr>
        <sz val="10"/>
        <rFont val="Consolas"/>
        <family val="3"/>
      </rPr>
      <t>: [</t>
    </r>
  </si>
  <si>
    <t xml:space="preserve">            2460920.0</t>
  </si>
  <si>
    <r>
      <t xml:space="preserve">        </t>
    </r>
    <r>
      <rPr>
        <i/>
        <sz val="10"/>
        <rFont val="Consolas"/>
        <family val="3"/>
      </rPr>
      <t>"ends_d"</t>
    </r>
    <r>
      <rPr>
        <sz val="10"/>
        <rFont val="Consolas"/>
        <family val="3"/>
      </rPr>
      <t>: [</t>
    </r>
  </si>
  <si>
    <t xml:space="preserve">            2458400.0</t>
  </si>
  <si>
    <r>
      <t xml:space="preserve">        </t>
    </r>
    <r>
      <rPr>
        <i/>
        <sz val="10"/>
        <rFont val="Consolas"/>
        <family val="3"/>
      </rPr>
      <t>"starts_d"</t>
    </r>
    <r>
      <rPr>
        <sz val="10"/>
        <rFont val="Consolas"/>
        <family val="3"/>
      </rPr>
      <t>: [</t>
    </r>
  </si>
  <si>
    <r>
      <t xml:space="preserve">        </t>
    </r>
    <r>
      <rPr>
        <i/>
        <sz val="10"/>
        <rFont val="Consolas"/>
        <family val="3"/>
      </rPr>
      <t>"max_interval_extensions"</t>
    </r>
    <r>
      <rPr>
        <sz val="10"/>
        <rFont val="Consolas"/>
        <family val="3"/>
      </rPr>
      <t>: 5,</t>
    </r>
  </si>
  <si>
    <r>
      <t xml:space="preserve">        </t>
    </r>
    <r>
      <rPr>
        <i/>
        <sz val="10"/>
        <rFont val="Consolas"/>
        <family val="3"/>
      </rPr>
      <t>"result_dt"</t>
    </r>
    <r>
      <rPr>
        <sz val="10"/>
        <rFont val="Consolas"/>
        <family val="3"/>
      </rPr>
      <t>: 10000,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</si>
  <si>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</si>
  <si>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"../results/TOI-4504_VitkovaMedian.json"</t>
    </r>
    <r>
      <rPr>
        <sz val="10"/>
        <rFont val="Consolas"/>
        <family val="3"/>
      </rPr>
      <t>,</t>
    </r>
  </si>
  <si>
    <r>
      <t xml:space="preserve">        </t>
    </r>
    <r>
      <rPr>
        <sz val="10"/>
        <rFont val="Consolas"/>
        <family val="3"/>
      </rPr>
      <t>],</t>
    </r>
  </si>
  <si>
    <r>
      <t xml:space="preserve">            </t>
    </r>
    <r>
      <rPr>
        <i/>
        <sz val="10"/>
        <rFont val="Consolas"/>
        <family val="3"/>
      </rPr>
      <t>"TOI4504"</t>
    </r>
  </si>
  <si>
    <r>
      <t xml:space="preserve">        </t>
    </r>
    <r>
      <rPr>
        <i/>
        <sz val="10"/>
        <rFont val="Consolas"/>
        <family val="3"/>
      </rPr>
      <t>"eclipsees_names"</t>
    </r>
    <r>
      <rPr>
        <sz val="10"/>
        <rFont val="Consolas"/>
        <family val="3"/>
      </rPr>
      <t>: [</t>
    </r>
  </si>
  <si>
    <r>
      <t xml:space="preserve">            </t>
    </r>
    <r>
      <rPr>
        <i/>
        <sz val="10"/>
        <rFont val="Consolas"/>
        <family val="3"/>
      </rPr>
      <t>"TOI4504d"</t>
    </r>
  </si>
  <si>
    <r>
      <t xml:space="preserve">            </t>
    </r>
    <r>
      <rPr>
        <i/>
        <sz val="10"/>
        <rFont val="Consolas"/>
        <family val="3"/>
      </rPr>
      <t>"TOI4504c"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</si>
  <si>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"eclipsers_names"</t>
    </r>
    <r>
      <rPr>
        <sz val="10"/>
        <rFont val="Consolas"/>
        <family val="3"/>
      </rPr>
      <t>: [</t>
    </r>
  </si>
  <si>
    <r>
      <t xml:space="preserve">        </t>
    </r>
    <r>
      <rPr>
        <i/>
        <sz val="10"/>
        <rFont val="Consolas"/>
        <family val="3"/>
      </rPr>
      <t>"rv_file"</t>
    </r>
    <r>
      <rPr>
        <sz val="10"/>
        <rFont val="Consolas"/>
        <family val="3"/>
      </rPr>
      <t>: null,</t>
    </r>
  </si>
  <si>
    <r>
      <t xml:space="preserve">        </t>
    </r>
    <r>
      <rPr>
        <i/>
        <sz val="10"/>
        <rFont val="Consolas"/>
        <family val="3"/>
      </rPr>
      <t>"tt_file"</t>
    </r>
    <r>
      <rPr>
        <sz val="10"/>
        <rFont val="Consolas"/>
        <family val="3"/>
      </rPr>
      <t>: null,</t>
    </r>
  </si>
  <si>
    <r>
      <t xml:space="preserve">        </t>
    </r>
    <r>
      <rPr>
        <i/>
        <sz val="10"/>
        <rFont val="Consolas"/>
        <family val="3"/>
      </rPr>
      <t>"flux_file"</t>
    </r>
    <r>
      <rPr>
        <sz val="10"/>
        <rFont val="Consolas"/>
        <family val="3"/>
      </rPr>
      <t>: null,</t>
    </r>
  </si>
  <si>
    <r>
      <t xml:space="preserve">        </t>
    </r>
    <r>
      <rPr>
        <i/>
        <sz val="10"/>
        <rFont val="Consolas"/>
        <family val="3"/>
      </rPr>
      <t>"video_file"</t>
    </r>
    <r>
      <rPr>
        <sz val="10"/>
        <rFont val="Consolas"/>
        <family val="3"/>
      </rPr>
      <t>: null,</t>
    </r>
  </si>
  <si>
    <r>
      <t xml:space="preserve">        </t>
    </r>
    <r>
      <rPr>
        <i/>
        <sz val="10"/>
        <rFont val="Consolas"/>
        <family val="3"/>
      </rPr>
      <t>"start_date"</t>
    </r>
    <r>
      <rPr>
        <sz val="10"/>
        <rFont val="Consolas"/>
        <family val="3"/>
      </rPr>
      <t>: 2458400,</t>
    </r>
  </si>
  <si>
    <r>
      <t xml:space="preserve">        </t>
    </r>
    <r>
      <rPr>
        <i/>
        <sz val="10"/>
        <rFont val="Consolas"/>
        <family val="3"/>
      </rPr>
      <t>"dt"</t>
    </r>
    <r>
      <rPr>
        <sz val="10"/>
        <rFont val="Consolas"/>
        <family val="3"/>
      </rPr>
      <t>: 200000,</t>
    </r>
  </si>
  <si>
    <r>
      <t xml:space="preserve">        </t>
    </r>
    <r>
      <rPr>
        <i/>
        <sz val="10"/>
        <rFont val="Consolas"/>
        <family val="3"/>
      </rPr>
      <t>"transit_precision"</t>
    </r>
    <r>
      <rPr>
        <sz val="10"/>
        <rFont val="Consolas"/>
        <family val="3"/>
      </rPr>
      <t>: 1,</t>
    </r>
  </si>
  <si>
    <r>
      <t xml:space="preserve">        </t>
    </r>
    <r>
      <rPr>
        <i/>
        <sz val="10"/>
        <rFont val="Consolas"/>
        <family val="3"/>
      </rPr>
      <t>"verbose"</t>
    </r>
    <r>
      <rPr>
        <sz val="10"/>
        <rFont val="Consolas"/>
        <family val="3"/>
      </rPr>
      <t>: true,</t>
    </r>
  </si>
  <si>
    <r>
      <t xml:space="preserve">        </t>
    </r>
    <r>
      <rPr>
        <i/>
        <sz val="10"/>
        <rFont val="Consolas"/>
        <family val="3"/>
      </rPr>
      <t>"comment"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"Vitkova"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</si>
  <si>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"rad2deg"</t>
    </r>
    <r>
      <rPr>
        <sz val="10"/>
        <rFont val="Consolas"/>
        <family val="3"/>
      </rPr>
      <t>: 57.29577951308232,</t>
    </r>
  </si>
  <si>
    <r>
      <t xml:space="preserve">        </t>
    </r>
    <r>
      <rPr>
        <i/>
        <sz val="10"/>
        <rFont val="Consolas"/>
        <family val="3"/>
      </rPr>
      <t>"year"</t>
    </r>
    <r>
      <rPr>
        <sz val="10"/>
        <rFont val="Consolas"/>
        <family val="3"/>
      </rPr>
      <t>: 31556925.216,</t>
    </r>
  </si>
  <si>
    <r>
      <t xml:space="preserve">        </t>
    </r>
    <r>
      <rPr>
        <i/>
        <sz val="10"/>
        <rFont val="Consolas"/>
        <family val="3"/>
      </rPr>
      <t>"day"</t>
    </r>
    <r>
      <rPr>
        <sz val="10"/>
        <rFont val="Consolas"/>
        <family val="3"/>
      </rPr>
      <t>: 86400,</t>
    </r>
  </si>
  <si>
    <r>
      <t xml:space="preserve">        </t>
    </r>
    <r>
      <rPr>
        <i/>
        <sz val="10"/>
        <rFont val="Consolas"/>
        <family val="3"/>
      </rPr>
      <t>"hour"</t>
    </r>
    <r>
      <rPr>
        <sz val="10"/>
        <rFont val="Consolas"/>
        <family val="3"/>
      </rPr>
      <t>: 3600,</t>
    </r>
  </si>
  <si>
    <r>
      <t xml:space="preserve">        </t>
    </r>
    <r>
      <rPr>
        <i/>
        <sz val="10"/>
        <rFont val="Consolas"/>
        <family val="3"/>
      </rPr>
      <t>"v_earth"</t>
    </r>
    <r>
      <rPr>
        <sz val="10"/>
        <rFont val="Consolas"/>
        <family val="3"/>
      </rPr>
      <t>: 29785.2,</t>
    </r>
  </si>
  <si>
    <r>
      <t xml:space="preserve">        </t>
    </r>
    <r>
      <rPr>
        <i/>
        <sz val="10"/>
        <rFont val="Consolas"/>
        <family val="3"/>
      </rPr>
      <t>"m_earth"</t>
    </r>
    <r>
      <rPr>
        <sz val="10"/>
        <rFont val="Consolas"/>
        <family val="3"/>
      </rPr>
      <t>: 5.972e+24,</t>
    </r>
  </si>
  <si>
    <r>
      <t xml:space="preserve">        </t>
    </r>
    <r>
      <rPr>
        <i/>
        <sz val="10"/>
        <rFont val="Consolas"/>
        <family val="3"/>
      </rPr>
      <t>"r_earth"</t>
    </r>
    <r>
      <rPr>
        <sz val="10"/>
        <rFont val="Consolas"/>
        <family val="3"/>
      </rPr>
      <t>: 6378135.0,</t>
    </r>
  </si>
  <si>
    <r>
      <t xml:space="preserve">        </t>
    </r>
    <r>
      <rPr>
        <i/>
        <sz val="10"/>
        <rFont val="Consolas"/>
        <family val="3"/>
      </rPr>
      <t>"m_jup"</t>
    </r>
    <r>
      <rPr>
        <sz val="10"/>
        <rFont val="Consolas"/>
        <family val="3"/>
      </rPr>
      <t>: 1.8981246e+27,</t>
    </r>
  </si>
  <si>
    <r>
      <t xml:space="preserve">        </t>
    </r>
    <r>
      <rPr>
        <i/>
        <sz val="10"/>
        <rFont val="Consolas"/>
        <family val="3"/>
      </rPr>
      <t>"r_jup"</t>
    </r>
    <r>
      <rPr>
        <sz val="10"/>
        <rFont val="Consolas"/>
        <family val="3"/>
      </rPr>
      <t>: 71492000.0,</t>
    </r>
  </si>
  <si>
    <r>
      <t xml:space="preserve">        </t>
    </r>
    <r>
      <rPr>
        <i/>
        <sz val="10"/>
        <rFont val="Consolas"/>
        <family val="3"/>
      </rPr>
      <t>"l_sun"</t>
    </r>
    <r>
      <rPr>
        <sz val="10"/>
        <rFont val="Consolas"/>
        <family val="3"/>
      </rPr>
      <t>: 3.83e+26,</t>
    </r>
  </si>
  <si>
    <r>
      <t xml:space="preserve">        </t>
    </r>
    <r>
      <rPr>
        <i/>
        <sz val="10"/>
        <rFont val="Consolas"/>
        <family val="3"/>
      </rPr>
      <t>"m_sun"</t>
    </r>
    <r>
      <rPr>
        <sz val="10"/>
        <rFont val="Consolas"/>
        <family val="3"/>
      </rPr>
      <t>: 1.98847e+30,</t>
    </r>
  </si>
  <si>
    <r>
      <t xml:space="preserve">        </t>
    </r>
    <r>
      <rPr>
        <i/>
        <sz val="10"/>
        <rFont val="Consolas"/>
        <family val="3"/>
      </rPr>
      <t>"r_sun"</t>
    </r>
    <r>
      <rPr>
        <sz val="10"/>
        <rFont val="Consolas"/>
        <family val="3"/>
      </rPr>
      <t>: 696342000.0,</t>
    </r>
  </si>
  <si>
    <r>
      <t xml:space="preserve">        </t>
    </r>
    <r>
      <rPr>
        <i/>
        <sz val="10"/>
        <rFont val="Consolas"/>
        <family val="3"/>
      </rPr>
      <t>"au"</t>
    </r>
    <r>
      <rPr>
        <sz val="10"/>
        <rFont val="Consolas"/>
        <family val="3"/>
      </rPr>
      <t>: 149597870700.0,</t>
    </r>
  </si>
  <si>
    <r>
      <t xml:space="preserve">        </t>
    </r>
    <r>
      <rPr>
        <i/>
        <sz val="10"/>
        <rFont val="Consolas"/>
        <family val="3"/>
      </rPr>
      <t>"g"</t>
    </r>
    <r>
      <rPr>
        <sz val="10"/>
        <rFont val="Consolas"/>
        <family val="3"/>
      </rPr>
      <t>: 6.6743e-11,</t>
    </r>
  </si>
  <si>
    <r>
      <t xml:space="preserve">        </t>
    </r>
    <r>
      <rPr>
        <i/>
        <sz val="10"/>
        <rFont val="Consolas"/>
        <family val="3"/>
      </rPr>
      <t>"config_file"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"../configurations/TOI4504/TOI-4504_Vitkova.ini"</t>
    </r>
    <r>
      <rPr>
        <sz val="10"/>
        <rFont val="Consolas"/>
        <family val="3"/>
      </rPr>
      <t>,</t>
    </r>
  </si>
  <si>
    <r>
      <t xml:space="preserve">    </t>
    </r>
    <r>
      <rPr>
        <i/>
        <sz val="10"/>
        <rFont val="Consolas"/>
        <family val="3"/>
      </rPr>
      <t>"ProgramParameters"</t>
    </r>
    <r>
      <rPr>
        <sz val="10"/>
        <rFont val="Consolas"/>
        <family val="3"/>
      </rPr>
      <t>: {</t>
    </r>
  </si>
  <si>
    <t>MaxL</t>
  </si>
  <si>
    <t>Median</t>
  </si>
  <si>
    <t>Curvesimulator mit Vitkova Fit MaxL</t>
  </si>
  <si>
    <t>Curvesimulator mit Vitkova Fit Median</t>
  </si>
  <si>
    <t>TESS</t>
  </si>
  <si>
    <t>Vitkova Prognose Table A2</t>
  </si>
  <si>
    <t>mass star</t>
  </si>
  <si>
    <t>b exists?</t>
  </si>
  <si>
    <t>dt</t>
  </si>
  <si>
    <t>no</t>
  </si>
  <si>
    <t>0.885 * m_sun</t>
  </si>
  <si>
    <r>
      <t xml:space="preserve">    </t>
    </r>
    <r>
      <rPr>
        <i/>
        <sz val="10"/>
        <rFont val="Consolas"/>
        <family val="3"/>
      </rPr>
      <t>"CurveSimulator Documentation"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"https://github.com/lichtgestalter/curvesimulator/wiki"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</si>
  <si>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"dt"</t>
    </r>
    <r>
      <rPr>
        <sz val="10"/>
        <rFont val="Consolas"/>
        <family val="3"/>
      </rPr>
      <t>: 1000,</t>
    </r>
  </si>
  <si>
    <r>
      <t xml:space="preserve">        </t>
    </r>
    <r>
      <rPr>
        <i/>
        <sz val="10"/>
        <rFont val="Consolas"/>
        <family val="3"/>
      </rPr>
      <t>"dt"</t>
    </r>
    <r>
      <rPr>
        <sz val="10"/>
        <rFont val="Consolas"/>
        <family val="3"/>
      </rPr>
      <t>: 10000,</t>
    </r>
  </si>
  <si>
    <r>
      <t xml:space="preserve">        </t>
    </r>
    <r>
      <rPr>
        <i/>
        <sz val="10"/>
        <rFont val="Consolas"/>
        <family val="3"/>
      </rPr>
      <t>"dt"</t>
    </r>
    <r>
      <rPr>
        <sz val="10"/>
        <rFont val="Consolas"/>
        <family val="3"/>
      </rPr>
      <t>: 50000,</t>
    </r>
  </si>
  <si>
    <r>
      <t xml:space="preserve">        </t>
    </r>
    <r>
      <rPr>
        <i/>
        <sz val="10"/>
        <rFont val="Consolas"/>
        <family val="3"/>
      </rPr>
      <t>"dt"</t>
    </r>
    <r>
      <rPr>
        <sz val="10"/>
        <rFont val="Consolas"/>
        <family val="3"/>
      </rPr>
      <t>: 100000,</t>
    </r>
  </si>
  <si>
    <r>
      <t xml:space="preserve">        </t>
    </r>
    <r>
      <rPr>
        <i/>
        <sz val="10"/>
        <rFont val="Consolas"/>
        <family val="3"/>
      </rPr>
      <t>"dt"</t>
    </r>
    <r>
      <rPr>
        <sz val="10"/>
        <rFont val="Consolas"/>
        <family val="3"/>
      </rPr>
      <t>: 300000,</t>
    </r>
  </si>
  <si>
    <r>
      <t xml:space="preserve">        </t>
    </r>
    <r>
      <rPr>
        <i/>
        <sz val="10"/>
        <rFont val="Consolas"/>
        <family val="3"/>
      </rPr>
      <t>"dt"</t>
    </r>
    <r>
      <rPr>
        <sz val="10"/>
        <rFont val="Consolas"/>
        <family val="3"/>
      </rPr>
      <t>: 400000,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</si>
  <si>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"../results/TOI-4504_VitkovaMaxL_dt100_1000_1000.json"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</si>
  <si>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"../results/TOI-4504_VitkovaMaxL_dt100_10000_10000.json"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</si>
  <si>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"../results/TOI-4504_VitkovaMaxL_dt100_50000_50000.json"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</si>
  <si>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"../results/TOI-4504_VitkovaMaxL_dt100_100000_100000.json"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</si>
  <si>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"../results/TOI-4504_VitkovaMaxL_dt100_200000_200000.json"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</si>
  <si>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"../results/TOI-4504_VitkovaMaxL_dt100_300000_300000.json"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</si>
  <si>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"../results/TOI-4504_VitkovaMaxL_dt100_400000_400000.json"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</si>
  <si>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"../results/TOI-4504_VitkovaMaxL_dt1000_50000_50000.json"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</si>
  <si>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"../results/TOI-4504_VitkovaMaxL_dt10000_50000_50000.json"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</si>
  <si>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"result_file"</t>
    </r>
    <r>
      <rPr>
        <sz val="10"/>
        <rFont val="Consolas"/>
        <family val="3"/>
      </rPr>
      <t xml:space="preserve">: </t>
    </r>
    <r>
      <rPr>
        <i/>
        <sz val="10"/>
        <rFont val="Consolas"/>
        <family val="3"/>
      </rPr>
      <t>"../results/TOI-4504_VitkovaMaxL_dt50000_50000_50000.json"</t>
    </r>
    <r>
      <rPr>
        <sz val="10"/>
        <rFont val="Consolas"/>
        <family val="3"/>
      </rPr>
      <t>,</t>
    </r>
  </si>
  <si>
    <r>
      <t xml:space="preserve">        </t>
    </r>
    <r>
      <rPr>
        <i/>
        <sz val="10"/>
        <rFont val="Consolas"/>
        <family val="3"/>
      </rPr>
      <t>"result_dt"</t>
    </r>
    <r>
      <rPr>
        <sz val="10"/>
        <rFont val="Consolas"/>
        <family val="3"/>
      </rPr>
      <t>: 100,</t>
    </r>
  </si>
  <si>
    <r>
      <t xml:space="preserve">        </t>
    </r>
    <r>
      <rPr>
        <i/>
        <sz val="10"/>
        <rFont val="Consolas"/>
        <family val="3"/>
      </rPr>
      <t>"result_dt"</t>
    </r>
    <r>
      <rPr>
        <sz val="10"/>
        <rFont val="Consolas"/>
        <family val="3"/>
      </rPr>
      <t>: 1000,</t>
    </r>
  </si>
  <si>
    <r>
      <t xml:space="preserve">        </t>
    </r>
    <r>
      <rPr>
        <i/>
        <sz val="10"/>
        <rFont val="Consolas"/>
        <family val="3"/>
      </rPr>
      <t>"result_dt"</t>
    </r>
    <r>
      <rPr>
        <sz val="10"/>
        <rFont val="Consolas"/>
        <family val="3"/>
      </rPr>
      <t>: 50000,</t>
    </r>
  </si>
  <si>
    <t xml:space="preserve">            1000.0</t>
  </si>
  <si>
    <t xml:space="preserve">            10000.0</t>
  </si>
  <si>
    <t xml:space="preserve">            50000.0</t>
  </si>
  <si>
    <t xml:space="preserve">            100000.0</t>
  </si>
  <si>
    <t xml:space="preserve">            300000.0</t>
  </si>
  <si>
    <t xml:space="preserve">            400000.0</t>
  </si>
  <si>
    <r>
      <t xml:space="preserve">        </t>
    </r>
    <r>
      <rPr>
        <i/>
        <sz val="10"/>
        <rFont val="Consolas"/>
        <family val="3"/>
      </rPr>
      <t>"total_iterations"</t>
    </r>
    <r>
      <rPr>
        <sz val="10"/>
        <rFont val="Consolas"/>
        <family val="3"/>
      </rPr>
      <t>: 217729,</t>
    </r>
  </si>
  <si>
    <r>
      <t xml:space="preserve">        </t>
    </r>
    <r>
      <rPr>
        <i/>
        <sz val="10"/>
        <rFont val="Consolas"/>
        <family val="3"/>
      </rPr>
      <t>"total_iterations"</t>
    </r>
    <r>
      <rPr>
        <sz val="10"/>
        <rFont val="Consolas"/>
        <family val="3"/>
      </rPr>
      <t>: 21773,</t>
    </r>
  </si>
  <si>
    <r>
      <t xml:space="preserve">        </t>
    </r>
    <r>
      <rPr>
        <i/>
        <sz val="10"/>
        <rFont val="Consolas"/>
        <family val="3"/>
      </rPr>
      <t>"total_iterations"</t>
    </r>
    <r>
      <rPr>
        <sz val="10"/>
        <rFont val="Consolas"/>
        <family val="3"/>
      </rPr>
      <t>: 4355,</t>
    </r>
  </si>
  <si>
    <r>
      <t xml:space="preserve">        </t>
    </r>
    <r>
      <rPr>
        <i/>
        <sz val="10"/>
        <rFont val="Consolas"/>
        <family val="3"/>
      </rPr>
      <t>"total_iterations"</t>
    </r>
    <r>
      <rPr>
        <sz val="10"/>
        <rFont val="Consolas"/>
        <family val="3"/>
      </rPr>
      <t>: 2178,</t>
    </r>
  </si>
  <si>
    <r>
      <t xml:space="preserve">        </t>
    </r>
    <r>
      <rPr>
        <i/>
        <sz val="10"/>
        <rFont val="Consolas"/>
        <family val="3"/>
      </rPr>
      <t>"total_iterations"</t>
    </r>
    <r>
      <rPr>
        <sz val="10"/>
        <rFont val="Consolas"/>
        <family val="3"/>
      </rPr>
      <t>: 726,</t>
    </r>
  </si>
  <si>
    <r>
      <t xml:space="preserve">        </t>
    </r>
    <r>
      <rPr>
        <i/>
        <sz val="10"/>
        <rFont val="Consolas"/>
        <family val="3"/>
      </rPr>
      <t>"total_iterations"</t>
    </r>
    <r>
      <rPr>
        <sz val="10"/>
        <rFont val="Consolas"/>
        <family val="3"/>
      </rPr>
      <t>: 545,</t>
    </r>
  </si>
  <si>
    <r>
      <t xml:space="preserve">        </t>
    </r>
    <r>
      <rPr>
        <i/>
        <sz val="10"/>
        <rFont val="Consolas"/>
        <family val="3"/>
      </rPr>
      <t>"sampling_rate"</t>
    </r>
    <r>
      <rPr>
        <sz val="10"/>
        <rFont val="Consolas"/>
        <family val="3"/>
      </rPr>
      <t>: 3629,</t>
    </r>
  </si>
  <si>
    <r>
      <t xml:space="preserve">        </t>
    </r>
    <r>
      <rPr>
        <i/>
        <sz val="10"/>
        <rFont val="Consolas"/>
        <family val="3"/>
      </rPr>
      <t>"sampling_rate"</t>
    </r>
    <r>
      <rPr>
        <sz val="10"/>
        <rFont val="Consolas"/>
        <family val="3"/>
      </rPr>
      <t>: 363,</t>
    </r>
  </si>
  <si>
    <r>
      <t xml:space="preserve">        </t>
    </r>
    <r>
      <rPr>
        <i/>
        <sz val="10"/>
        <rFont val="Consolas"/>
        <family val="3"/>
      </rPr>
      <t>"sampling_rate"</t>
    </r>
    <r>
      <rPr>
        <sz val="10"/>
        <rFont val="Consolas"/>
        <family val="3"/>
      </rPr>
      <t>: 73,</t>
    </r>
  </si>
  <si>
    <r>
      <t xml:space="preserve">        </t>
    </r>
    <r>
      <rPr>
        <i/>
        <sz val="10"/>
        <rFont val="Consolas"/>
        <family val="3"/>
      </rPr>
      <t>"sampling_rate"</t>
    </r>
    <r>
      <rPr>
        <sz val="10"/>
        <rFont val="Consolas"/>
        <family val="3"/>
      </rPr>
      <t>: 37,</t>
    </r>
  </si>
  <si>
    <r>
      <t xml:space="preserve">        </t>
    </r>
    <r>
      <rPr>
        <i/>
        <sz val="10"/>
        <rFont val="Consolas"/>
        <family val="3"/>
      </rPr>
      <t>"sampling_rate"</t>
    </r>
    <r>
      <rPr>
        <sz val="10"/>
        <rFont val="Consolas"/>
        <family val="3"/>
      </rPr>
      <t>: 13,</t>
    </r>
  </si>
  <si>
    <r>
      <t xml:space="preserve">        </t>
    </r>
    <r>
      <rPr>
        <i/>
        <sz val="10"/>
        <rFont val="Consolas"/>
        <family val="3"/>
      </rPr>
      <t>"sampling_rate"</t>
    </r>
    <r>
      <rPr>
        <sz val="10"/>
        <rFont val="Consolas"/>
        <family val="3"/>
      </rPr>
      <t>: 10,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</si>
  <si>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2458401.2822719878,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</si>
  <si>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2458401.28227236,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</si>
  <si>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2458401.282264176,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</si>
  <si>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2458401.2822465394,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</si>
  <si>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2458401.278028948,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</si>
  <si>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2458401.3519571056,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</si>
  <si>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2458401.282271807,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</si>
  <si>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2458401.323356444,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</si>
  <si>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2458401.323357744,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</si>
  <si>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2458401.3233569465,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</si>
  <si>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2458401.3233393105,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</si>
  <si>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2458401.3191339523,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</si>
  <si>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2458401.393019791,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</si>
  <si>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2458401.3233494516,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</si>
  <si>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2458401.446363661,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</si>
  <si>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2458401.446370725,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</si>
  <si>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2458401.446361895,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</si>
  <si>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2458401.4421078893,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</si>
  <si>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2458401.5161037445,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</si>
  <si>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2458401.4463795554,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</si>
  <si>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2458401.567206833,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</si>
  <si>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2458401.567195552,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</si>
  <si>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2458401.567211582,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</si>
  <si>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2458401.567196062,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</si>
  <si>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2458401.5628952933,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</si>
  <si>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2458401.6370191583,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</si>
  <si>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2458401.5672041927,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</si>
  <si>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2458401.608290677,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</si>
  <si>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2458401.608295322,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</si>
  <si>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2458401.608293578,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</si>
  <si>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2458401.6082890867,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</si>
  <si>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2458401.604001887,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</si>
  <si>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2458401.678078496,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</si>
  <si>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2458401.608301369,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</si>
  <si>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0.041084456257522106,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</si>
  <si>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0.04108538432046771,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</si>
  <si>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0.041092770639806986,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</si>
  <si>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0.04109277110546827,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</si>
  <si>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0.04110500402748585,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</si>
  <si>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0.041062685661017895,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</si>
  <si>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0.04107764456421137,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</si>
  <si>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0.2438503890298307,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</si>
  <si>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0.2438378077931702,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</si>
  <si>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0.24385463539510965,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</si>
  <si>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0.24385675135999918,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</si>
  <si>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0.24376134108752012,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</si>
  <si>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0.24399936711415648,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</si>
  <si>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0.24385474110022187,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</si>
  <si>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0.041083843912929296,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</si>
  <si>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0.04109976999461651,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</si>
  <si>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0.04108199616894126,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</si>
  <si>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0.041093024890869856,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</si>
  <si>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0.041106593795120716,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</si>
  <si>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0.04105933755636215,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</si>
  <si>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0.041097176261246204,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</si>
  <si>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0.3260186892002821,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</si>
  <si>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0.32602296210825443,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</si>
  <si>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0.3260294022038579,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</si>
  <si>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0.3260425473563373,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</si>
  <si>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0.3259729389101267,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</si>
  <si>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0.32612139033153653,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</si>
  <si>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0.32602956192567945,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</si>
  <si>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0.4800384821693144,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</si>
  <si>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0.48003914195389324,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</si>
  <si>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0.48003973448122966,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</si>
  <si>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0.4800439294954551,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</si>
  <si>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0.48007282657268757,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</si>
  <si>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0.4805665111751511,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</si>
  <si>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0.47918172916274326,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</si>
  <si>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0.48003973398197036,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</si>
  <si>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0.4800396783700021,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</si>
  <si>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0.48003984154407237,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</si>
  <si>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0.014216515544179414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</si>
  <si>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0.014216512623614114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</si>
  <si>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0.014216510000760794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</si>
  <si>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0.014216491431171128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</si>
  <si>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0.01421636350915295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</si>
  <si>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0.01421417626872856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</si>
  <si>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0.01422030290874539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</si>
  <si>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0.014216510002970794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</si>
  <si>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0.014216510249140293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</si>
  <si>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0.01421650952684099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</si>
  <si>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2458483.476413935,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</si>
  <si>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2458483.4764035884,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</si>
  <si>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2458483.47635991,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</si>
  <si>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2458483.4762543356,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</si>
  <si>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2458483.4722682405,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</si>
  <si>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2458483.5650755526,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</si>
  <si>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2458483.4763786835,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</si>
  <si>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2458483.4764138856,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</si>
  <si>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2458483.5174390916,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</si>
  <si>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2458483.517430068,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</si>
  <si>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2458483.517398972,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</si>
  <si>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2458483.51727926,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</si>
  <si>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2458483.513310666,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</si>
  <si>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2458483.6060349233,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</si>
  <si>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2458483.517438885,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</si>
  <si>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2458483.6409618235,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</si>
  <si>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2458483.6409604107,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</si>
  <si>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2458483.6409197915,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</si>
  <si>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2458483.6408138275,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</si>
  <si>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2458483.63678058,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</si>
  <si>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2458483.7297174665,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</si>
  <si>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2458483.6409551124,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</si>
  <si>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2458483.7622805345,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</si>
  <si>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2458483.7622691668,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</si>
  <si>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2458483.7622391325,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</si>
  <si>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2458483.7621180173,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</si>
  <si>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2458483.7580405218,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</si>
  <si>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2458483.8512272313,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</si>
  <si>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2458483.762275194,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</si>
  <si>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2458483.8032962773,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</si>
  <si>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2458483.8033102276,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</si>
  <si>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2458483.80326084,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</si>
  <si>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2458483.803151476,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</si>
  <si>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2458483.7990790005,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</si>
  <si>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2458483.892179954,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</si>
  <si>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2458483.8033081023,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</si>
  <si>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0.0410251566208899,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</si>
  <si>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0.04102647956460714,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</si>
  <si>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0.041039062198251486,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</si>
  <si>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0.041024924255907536,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</si>
  <si>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0.04104242566972971,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</si>
  <si>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0.04095937078818679,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</si>
  <si>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0.04102028859779239,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</si>
  <si>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0.04102499922737479,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</si>
  <si>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0.2448414429090917,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</si>
  <si>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0.2448390987701714,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</si>
  <si>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0.24484016047790647,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</si>
  <si>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0.2448387574404478,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</si>
  <si>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0.24472985556349158,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</si>
  <si>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0.24519230797886848,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</si>
  <si>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0.24483630899339914,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</si>
  <si>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0.04101574281230569,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</si>
  <si>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0.04104106081649661,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</si>
  <si>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0.041021707467734814,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</si>
  <si>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0.04103345889598131,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</si>
  <si>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0.04103847872465849,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</si>
  <si>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0.040952722541987896,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</si>
  <si>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0.041032908484339714,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</si>
  <si>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0.3268823423422873,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</si>
  <si>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0.32690663915127516,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</si>
  <si>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0.32690093014389277,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</si>
  <si>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0.32689714059233665,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</si>
  <si>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0.3268107599578798,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</si>
  <si>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0.32710440130904317,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</si>
  <si>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0.32688215654343367,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</si>
  <si>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0.32689421670511365,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</si>
  <si>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0.47625048955123056,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</si>
  <si>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0.4762505262050115,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</si>
  <si>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0.4762507904735073,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</si>
  <si>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0.47625343396782327,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</si>
  <si>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0.476276504301687,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</si>
  <si>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0.4768997813449187,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</si>
  <si>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0.4741881469794483,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</si>
  <si>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0.4762507891035356,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</si>
  <si>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0.47625064648332427,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</si>
  <si>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0.47625026129748366,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</si>
  <si>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0.014233184079286426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</si>
  <si>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0.014233183918952796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</si>
  <si>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0.014233182762969828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</si>
  <si>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0.014233171199547031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</si>
  <si>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0.01423307027903935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</si>
  <si>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0.01423034100488576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</si>
  <si>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0.014242176187931067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</si>
  <si>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0.014233182768962464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</si>
  <si>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0.01423318339282255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</si>
  <si>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0.014233185077730106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</si>
  <si>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2458565.968122825,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</si>
  <si>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2458565.9681207235,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</si>
  <si>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2458565.96805278,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</si>
  <si>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2458565.9677757495,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</si>
  <si>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2458565.96308116,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</si>
  <si>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2458566.0719027678,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</si>
  <si>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2458565.9680467453,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</si>
  <si>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2458565.968117753,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</si>
  <si>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2458566.0090891747,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</si>
  <si>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2458566.0090831663,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</si>
  <si>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2458566.009002725,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</si>
  <si>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2458566.0087474994,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</si>
  <si>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2458566.0040585455,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</si>
  <si>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2458566.1127716987,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</si>
  <si>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2458566.0089978506,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</si>
  <si>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2458566.0090734973,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</si>
  <si>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2458566.1328916196,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</si>
  <si>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2458566.1328845555,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</si>
  <si>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2458566.1327944864,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</si>
  <si>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2458566.1325472374,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</si>
  <si>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2458566.127807564,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</si>
  <si>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2458566.2367803077,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</si>
  <si>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2458566.1328121466,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</si>
  <si>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2458566.1328827892,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</si>
  <si>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2458566.2544346484,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</si>
  <si>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2458566.254437706,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</si>
  <si>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2458566.2543608705,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</si>
  <si>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2458566.2540884214,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</si>
  <si>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2458566.249292599,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</si>
  <si>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2458566.358584504,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</si>
  <si>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2458566.2543582176,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</si>
  <si>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2458566.254429066,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</si>
  <si>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2458566.295408661,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</si>
  <si>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2458566.2954070955,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</si>
  <si>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2458566.2953201802,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</si>
  <si>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2458566.2950504003,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</si>
  <si>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2458566.2902727285,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</si>
  <si>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2458566.399450471,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</si>
  <si>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2458566.2953161723,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</si>
  <si>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2458566.2953816014,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</si>
  <si>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0.04096634965389967,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</si>
  <si>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0.04096244275569916,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</si>
  <si>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0.04094994533807039,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</si>
  <si>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0.04097174992784858,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</si>
  <si>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0.040977385360747576,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</si>
  <si>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0.040868930984288454,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</si>
  <si>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0.040951105300337076,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</si>
  <si>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0.040955744218081236,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</si>
  <si>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0.24534547375515103,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</si>
  <si>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0.24535453971475363,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</si>
  <si>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0.24535814533010125,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</si>
  <si>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0.2453409219160676,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</si>
  <si>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0.24523405358195305,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</si>
  <si>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0.24581280536949635,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</si>
  <si>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0.245360367000103,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</si>
  <si>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0.24535556882619858,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</si>
  <si>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0.040974012576043606,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</si>
  <si>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0.040969389490783215,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</si>
  <si>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0.04095930978655815,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</si>
  <si>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0.040961978957057,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</si>
  <si>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0.04098012950271368,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</si>
  <si>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0.04086596705019474,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</si>
  <si>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0.040957954712212086,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</si>
  <si>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0.0409525353461504,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</si>
  <si>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0.3272858359850943,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</si>
  <si>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0.327286371961236,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</si>
  <si>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0.3272674004547298,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</si>
  <si>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0.3272746508009732,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</si>
  <si>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0.3271915684454143,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</si>
  <si>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0.32754770340397954,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</si>
  <si>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0.32726942701265216,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</si>
  <si>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0.3272638483904302,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</si>
  <si>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0.4736923726310362,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</si>
  <si>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0.47369205521969343,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</si>
  <si>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0.47369153087090815,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</si>
  <si>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0.4736929217600275,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</si>
  <si>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0.47371279806089034,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</si>
  <si>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0.474412696946613,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</si>
  <si>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0.4708795873117345,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</si>
  <si>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0.473691528314066,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</si>
  <si>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0.4736928395864331,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</si>
  <si>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0.4736927588696501,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</si>
  <si>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0.014244329166063588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</si>
  <si>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0.014244330543398426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</si>
  <si>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0.014244332818688551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</si>
  <si>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0.0142443267832391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</si>
  <si>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0.014244240531635354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</si>
  <si>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0.014241199940564485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</si>
  <si>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0.014256480821548585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</si>
  <si>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0.014244332829783372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</si>
  <si>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0.014244327139813601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</si>
  <si>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0.014244327490066492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</si>
  <si>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2458648.749326628,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</si>
  <si>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2458648.749302993,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</si>
  <si>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2458648.749176836,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</si>
  <si>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2458648.748784923,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</si>
  <si>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2458648.7425036035,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</si>
  <si>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2458648.8611824512,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</si>
  <si>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2458648.7491966733,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</si>
  <si>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2458648.7492956263,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</si>
  <si>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2458648.790223494,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</si>
  <si>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2458648.7902291953,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</si>
  <si>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2458648.790101031,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</si>
  <si>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2458648.789700895,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</si>
  <si>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2458648.783439892,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</si>
  <si>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2458648.9020138434,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</si>
  <si>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2458648.7902066517,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</si>
  <si>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2458648.9140376337,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</si>
  <si>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2458648.914047524,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</si>
  <si>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2458648.913915069,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</si>
  <si>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2458648.913526535,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</si>
  <si>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2458648.90720182,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</si>
  <si>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2458649.0260071224,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</si>
  <si>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2458648.914021033,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</si>
  <si>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2458649.0355964024,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</si>
  <si>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2458649.0355813596,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</si>
  <si>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2458649.03545709,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</si>
  <si>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2458649.035070117,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</si>
  <si>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2458649.0286859074,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</si>
  <si>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2458649.1477339393,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</si>
  <si>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2458649.035568632,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</si>
  <si>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2458649.0765041066,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</si>
  <si>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2458649.076496743,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</si>
  <si>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2458649.0763659403,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</si>
  <si>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2458649.075968708,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</si>
  <si>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2458649.0696058096,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</si>
  <si>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2458649.188559721,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</si>
  <si>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2458649.0764689385,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</si>
  <si>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0.040896866004914045,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</si>
  <si>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0.040926202200353146,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</si>
  <si>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0.04092419473454356,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</si>
  <si>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0.04091597208753228,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</si>
  <si>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0.04093628842383623,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</si>
  <si>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0.04083139216527343,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</si>
  <si>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0.04090435756370425,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</si>
  <si>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0.04091102536767721,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</si>
  <si>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0.24537290818989277,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</si>
  <si>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0.24535216437652707,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</si>
  <si>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0.2453560591675341,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</si>
  <si>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0.24536922201514244,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</si>
  <si>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0.2452460154891014,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</si>
  <si>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0.24572009593248367,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</si>
  <si>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0.24536198051646352,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</si>
  <si>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0.04090770427137613,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</si>
  <si>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0.040915383491665125,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</si>
  <si>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0.0409088502638042,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</si>
  <si>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0.04089859081432223,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</si>
  <si>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0.04091990226879716,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</si>
  <si>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0.040825781878083944,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</si>
  <si>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0.040900306310504675,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</si>
  <si>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0.32717747846618295,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</si>
  <si>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0.32719375006854534,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</si>
  <si>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0.32718910416588187,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</si>
  <si>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0.32718378491699696,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</si>
  <si>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0.3271022061817348,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</si>
  <si>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0.32737726997584105,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</si>
  <si>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0.32716926699504256,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</si>
  <si>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0.3271733121946454,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</si>
  <si>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0.47274351321148006,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</si>
  <si>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0.4727448692748419,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</si>
  <si>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0.4727438487894531,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</si>
  <si>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0.472742966601958,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</si>
  <si>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0.4727558209461604,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</si>
  <si>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0.473455588144138,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</si>
  <si>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0.4703190235767694,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</si>
  <si>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0.4727438451792668,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</si>
  <si>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0.47274347901012626,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</si>
  <si>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0.4727442231072471,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</si>
  <si>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0.014248440397151644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</si>
  <si>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0.01424843453032556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</si>
  <si>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0.014248438945320924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</si>
  <si>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0.014248442761977287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</si>
  <si>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0.01424838714847335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</si>
  <si>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0.014245356257271101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</si>
  <si>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0.014258889721689249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</si>
  <si>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0.01424843896093989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</si>
  <si>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0.014248440545118889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</si>
  <si>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0.01424843732588603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</si>
  <si>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2458731.7549828696,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</si>
  <si>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2458731.7549906983,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</si>
  <si>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2458731.754831593,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</si>
  <si>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2458731.7543181493,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</si>
  <si>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2458731.7458272437,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</si>
  <si>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2458731.8706757096,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</si>
  <si>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2458731.754959739,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</si>
  <si>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2458731.795976679,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</si>
  <si>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2458731.7959672683,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</si>
  <si>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2458731.7958078687,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</si>
  <si>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2458731.7952985256,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</si>
  <si>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2458731.7868300877,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</si>
  <si>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2458731.9116067635,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</si>
  <si>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2458731.7959343507,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</si>
  <si>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2458731.9192278828,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</si>
  <si>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2458731.9192179926,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</si>
  <si>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2458731.9190608133,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</si>
  <si>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2458731.9185486548,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</si>
  <si>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2458731.910034021,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</si>
  <si>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2458732.034914582,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</si>
  <si>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2458731.919202098,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</si>
  <si>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2458732.040121916,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</si>
  <si>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2458732.040112159,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</si>
  <si>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2458732.0399601855,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</si>
  <si>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2458732.03945345,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</si>
  <si>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2458732.030882852,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</si>
  <si>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2458732.155878566,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</si>
  <si>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2458732.0400976483,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</si>
  <si>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2458732.08109972,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</si>
  <si>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2458732.0811097603,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</si>
  <si>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2458732.0809419607,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</si>
  <si>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2458732.0804383927,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</si>
  <si>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2458732.078242365,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</si>
  <si>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2458732.071886104,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</si>
  <si>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2458732.1968107736,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</si>
  <si>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2458732.081072551,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</si>
  <si>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0.04099380923435092,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</si>
  <si>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0.0409765699878335,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</si>
  <si>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0.04097627568989992,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</si>
  <si>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0.04098037630319595,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</si>
  <si>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0.041002843994647264,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</si>
  <si>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0.040931053925305605,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</si>
  <si>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0.04097461188212037,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</si>
  <si>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0.24414523737505078,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</si>
  <si>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0.24414489092305303,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</si>
  <si>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0.24415231682360172,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</si>
  <si>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0.24415492452681065,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</si>
  <si>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0.24405276449397206,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</si>
  <si>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0.24427180271595716,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</si>
  <si>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0.24416329758241773,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</si>
  <si>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0.040977803990244865,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</si>
  <si>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0.04099760111421347,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</si>
  <si>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0.040981775149703026,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</si>
  <si>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0.04098494257777929,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</si>
  <si>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0.04097188403829932,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</si>
  <si>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0.041003251913934946,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</si>
  <si>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0.040932207368314266,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</si>
  <si>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0.04097490292042494,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</si>
  <si>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0.32611685059964657,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</si>
  <si>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0.3261190620251,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</si>
  <si>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0.32611036766320467,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</si>
  <si>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0.3261202434077859,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</si>
  <si>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0.3261111034080386,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</si>
  <si>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0.3260588604025543,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</si>
  <si>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0.32613506400957704,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</si>
  <si>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0.32611281238496304,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</si>
  <si>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0.4774604824960737,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</si>
  <si>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0.47746012817912153,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</si>
  <si>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0.47745914766302383,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</si>
  <si>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0.47745412881816657,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</si>
  <si>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0.4774559753165235,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</si>
  <si>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0.47808335878802516,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</si>
  <si>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0.4762838767340353,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</si>
  <si>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0.47745914333149875,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</si>
  <si>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0.4774587052769425,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</si>
  <si>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0.4774612424035312,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</si>
  <si>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0.014227881180654689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</si>
  <si>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0.014227882736427526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</si>
  <si>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0.01422788704177366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</si>
  <si>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0.014227909078801957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</si>
  <si>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0.014227900971132712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</si>
  <si>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0.014225143513994981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</si>
  <si>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0.01423303802700688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</si>
  <si>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0.014227887060792916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</si>
  <si>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0.014227888984241469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</si>
  <si>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0.014227877843965767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</si>
  <si>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2458814.923404315,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</si>
  <si>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2458814.9233808173,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</si>
  <si>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2458814.9231917313,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</si>
  <si>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2458814.922604252,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</si>
  <si>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2458814.9200335545,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</si>
  <si>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2458814.9113686574,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</si>
  <si>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2458815.0445559532,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</si>
  <si>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2458814.9232054586,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</si>
  <si>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2458814.923360149,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</si>
  <si>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2458814.9646391063,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</si>
  <si>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2458814.964638636,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</si>
  <si>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2458814.9644440324,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</si>
  <si>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2458814.9638469885,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</si>
  <si>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2458814.952633321,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</si>
  <si>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2458815.085771994,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</si>
  <si>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2458814.96444786,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</si>
  <si>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2458814.9645931185,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</si>
  <si>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2458815.0871107313,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</si>
  <si>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2458815.087106493,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</si>
  <si>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2458815.0869139917,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</si>
  <si>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2458815.086331191,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</si>
  <si>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2458815.075057083,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</si>
  <si>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2458815.2083132,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</si>
  <si>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2458815.0869316524,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</si>
  <si>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2458815.0870729377,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</si>
  <si>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2458815.2071569175,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</si>
  <si>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2458815.2071546884,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</si>
  <si>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2458815.2069681603,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</si>
  <si>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2458815.2063703295,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</si>
  <si>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2458815.2038051696,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</si>
  <si>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2458815.195036167,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</si>
  <si>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2458815.328444444,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</si>
  <si>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2458815.2069679126,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</si>
  <si>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2458815.2071205773,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</si>
  <si>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2458815.2484028833,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</si>
  <si>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2458815.248398526,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</si>
  <si>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2458815.2482128153,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</si>
  <si>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2458815.247620272,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</si>
  <si>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2458815.236310283,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</si>
  <si>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2458815.3696787115,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</si>
  <si>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2458815.2482237313,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</si>
  <si>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2458815.2483625943,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</si>
  <si>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0.04123479127883911,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</si>
  <si>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0.041257818695157766,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</si>
  <si>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0.04125230107456446,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</si>
  <si>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0.041242736391723156,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</si>
  <si>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0.04125529667362571,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</si>
  <si>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0.0412646634504199,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</si>
  <si>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0.04121604096144438,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</si>
  <si>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0.04124240158125758,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</si>
  <si>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0.04123296961188316,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</si>
  <si>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0.2425178112462163,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</si>
  <si>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0.24251605244353414,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</si>
  <si>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0.24252412794157863,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</si>
  <si>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0.24252334097400308,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</si>
  <si>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0.2425163183361292,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</si>
  <si>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0.24240284599363804,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</si>
  <si>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0.2426724499091506,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</si>
  <si>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0.2425200524739921,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</si>
  <si>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0.24252745881676674,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</si>
  <si>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0.041245965752750635,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</si>
  <si>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0.04124383768066764,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</si>
  <si>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0.041244654916226864,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</si>
  <si>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0.04124994250014424,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</si>
  <si>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0.04125346103683114,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</si>
  <si>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0.04127411637455225,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</si>
  <si>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0.04123426740989089,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</si>
  <si>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0.04125581867992878,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</si>
  <si>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0.041242016945034266,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</si>
  <si>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0.32499856827780604,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</si>
  <si>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0.32501770881935954,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</si>
  <si>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0.32502108393236995,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</si>
  <si>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0.3250160198658705,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</si>
  <si>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0.32502507604658604,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</si>
  <si>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0.3249416258186102,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</si>
  <si>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0.32512275828048587,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</si>
  <si>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0.32501827273517847,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</si>
  <si>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0.32500244537368417,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</si>
  <si>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0.4861505432358741,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</si>
  <si>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0.4861508266328326,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</si>
  <si>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0.4861491680663142,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</si>
  <si>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0.48614575512003694,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</si>
  <si>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0.4861459457047722,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</si>
  <si>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0.4867604924528368,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</si>
  <si>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0.4852536877625782,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</si>
  <si>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0.48614916295867705,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</si>
  <si>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0.48615031204684,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</si>
  <si>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0.48615106905165156,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</si>
  <si>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0.014189199763284085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</si>
  <si>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0.014189198484590694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</si>
  <si>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0.014189205968063712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</si>
  <si>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0.014189221367198242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</si>
  <si>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0.014189220507288665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</si>
  <si>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0.014186445035049677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</si>
  <si>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0.014193240725995445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</si>
  <si>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0.014189205991109377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</si>
  <si>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0.014189200806413322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</si>
  <si>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0.014189197390790676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</si>
  <si>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2458898.2040583696,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</si>
  <si>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2458898.2040545517,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</si>
  <si>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2458898.20384704,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</si>
  <si>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2458898.2032047217,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</si>
  <si>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2458898.2004213138,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</si>
  <si>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2458898.1891976357,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</si>
  <si>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2458898.3284422313,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</si>
  <si>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2458898.204009514,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</si>
  <si>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2458898.2455849117,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</si>
  <si>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2458898.2455739183,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</si>
  <si>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2458898.245369141,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</si>
  <si>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2458898.2447286667,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</si>
  <si>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2458898.2419410353,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</si>
  <si>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2458898.2307329583,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</si>
  <si>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2458898.3699092204,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</si>
  <si>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2458898.245541287,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</si>
  <si>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2458898.367727774,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</si>
  <si>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2458898.3677263614,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</si>
  <si>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2458898.367530328,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</si>
  <si>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2458898.366876885,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</si>
  <si>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2458898.3640865046,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</si>
  <si>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2458898.3528256416,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</si>
  <si>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2458898.4922320754,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</si>
  <si>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2458898.367689274,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</si>
  <si>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2458898.4874004987,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</si>
  <si>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2458898.4874004107,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</si>
  <si>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2458898.487187506,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</si>
  <si>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2458898.486538955,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</si>
  <si>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2458898.4837483745,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</si>
  <si>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2458898.472418955,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</si>
  <si>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2458898.6120625385,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</si>
  <si>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2458898.4873498958,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</si>
  <si>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2458898.528933127,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</si>
  <si>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2458898.5289108236,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</si>
  <si>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2458898.5287090614,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</si>
  <si>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2458898.528059552,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</si>
  <si>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2458898.5252727596,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</si>
  <si>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2458898.513952702,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</si>
  <si>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2458898.653543642,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</si>
  <si>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2458898.528723559,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</si>
  <si>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2458898.5288720517,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</si>
  <si>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0.04152654204517603,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</si>
  <si>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0.041519366670399904,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</si>
  <si>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0.041522101033478975,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</si>
  <si>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0.041523945052176714,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</si>
  <si>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0.04151972150430083,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</si>
  <si>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0.041535322554409504,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</si>
  <si>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0.04146698908880353,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</si>
  <si>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0.041531773284077644,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</si>
  <si>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0.24181558704003692,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</si>
  <si>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0.24182649236172438,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</si>
  <si>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0.241818365175277,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</si>
  <si>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0.24181028828024864,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</si>
  <si>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0.24180733924731612,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</si>
  <si>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0.24168599676340818,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</si>
  <si>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0.24215331813320518,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</si>
  <si>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0.24180860863998532,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</si>
  <si>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0.04153262823820114,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</si>
  <si>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0.04151041293516755,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</si>
  <si>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0.04152155527845025,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</si>
  <si>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0.04152059694752097,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</si>
  <si>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0.04152438510209322,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</si>
  <si>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0.041533746756613255,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</si>
  <si>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0.04148110328242183,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</si>
  <si>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0.041536052711308,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</si>
  <si>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0.04152215598151088,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</si>
  <si>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0.3248747573234141,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</si>
  <si>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0.32485627196729183,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</si>
  <si>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0.3248620214872062,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</si>
  <si>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0.3248548302799463,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</si>
  <si>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0.3248514458537102,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</si>
  <si>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0.32475506607443094,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</si>
  <si>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0.32510141050443053,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</si>
  <si>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0.324876518920064,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</si>
  <si>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0.32486253790557384,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</si>
  <si>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0.4923311079002175,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</si>
  <si>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0.4923317607056082,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</si>
  <si>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0.49233220163685065,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</si>
  <si>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0.49232969270658006,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</si>
  <si>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0.49234135755965114,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</si>
  <si>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0.493039012504609,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</si>
  <si>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0.49061804601465525,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</si>
  <si>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0.49233219576774545,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</si>
  <si>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0.4923316046526881,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</si>
  <si>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0.4923324421450672,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</si>
  <si>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0.014161042012203095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</si>
  <si>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0.014161039009334318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</si>
  <si>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0.014161036981071474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</si>
  <si>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0.014161048521994742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</si>
  <si>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0.014160994863629588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</si>
  <si>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0.014157782095850282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</si>
  <si>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0.014168900974892276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</si>
  <si>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0.014161037008069097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</si>
  <si>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0.014161039727169698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</si>
  <si>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0.014161035874743886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</si>
  <si>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2458981.463893559,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</si>
  <si>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2458981.463888458,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</si>
  <si>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2458981.463713016,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</si>
  <si>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2458981.463107072,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</si>
  <si>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2458981.447918827,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</si>
  <si>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2458981.5736547373,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</si>
  <si>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2458981.463707328,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</si>
  <si>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2458981.4638477596,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</si>
  <si>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2458981.505405069,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</si>
  <si>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2458981.5053966916,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</si>
  <si>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2458981.505193478,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</si>
  <si>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2458981.504602375,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</si>
  <si>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2458981.502006769,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</si>
  <si>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2458981.489447911,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</si>
  <si>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2458981.6150455074,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</si>
  <si>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2458981.5052075856,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</si>
  <si>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2458981.5053390437,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</si>
  <si>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2458981.6279771593,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</si>
  <si>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2458981.6279587923,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</si>
  <si>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2458981.627766291,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</si>
  <si>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2458981.6271658298,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</si>
  <si>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2458981.611931324,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</si>
  <si>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2458981.7379156747,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</si>
  <si>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2458981.627783952,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</si>
  <si>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2458981.627925237,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</si>
  <si>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2458981.7480332935,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</si>
  <si>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2458981.748027137,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</si>
  <si>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2458981.7478351323,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</si>
  <si>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2458981.747232221,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</si>
  <si>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2458981.7446358018,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</si>
  <si>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2458981.7318970426,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</si>
  <si>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2458981.8582913685,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</si>
  <si>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2458981.7478321963,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</si>
  <si>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2458981.747975986,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</si>
  <si>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2458981.78953349,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</si>
  <si>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2458981.7895263443,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</si>
  <si>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2458981.789338552,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</si>
  <si>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2458981.7887308635,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</si>
  <si>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2458981.773424395,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</si>
  <si>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2458981.8996885815,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</si>
  <si>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2458981.789334279,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</si>
  <si>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2458981.789484095,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</si>
  <si>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0.04151151003316045,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</si>
  <si>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0.04150823364034295,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</si>
  <si>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0.041480462066829205,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</si>
  <si>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0.04149530315771699,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</si>
  <si>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0.041485975962132215,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</si>
  <si>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0.041529083624482155,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</si>
  <si>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0.041390770114958286,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</si>
  <si>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0.041500257793813944,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</si>
  <si>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0.041491284035146236,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</si>
  <si>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0.24262822465971112,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</si>
  <si>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0.2426304453983903,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</si>
  <si>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0.24264165433123708,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</si>
  <si>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0.24262984609231353,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</si>
  <si>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0.2426290325820446,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</si>
  <si>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0.24244913179427385,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</si>
  <si>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0.24324586102738976,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</si>
  <si>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0.24262461066246033,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</si>
  <si>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0.2426369423046708,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</si>
  <si>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0.04150019632652402,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</si>
  <si>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0.04149920726194978,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</si>
  <si>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0.04150341963395476,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</si>
  <si>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0.04149864241480827,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</si>
  <si>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0.04150884319096804,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</si>
  <si>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0.041527352295815945,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</si>
  <si>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0.041397213004529476,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</si>
  <si>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0.0415020827203989,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</si>
  <si>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0.04150810884311795,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</si>
  <si>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0.3256399310193956,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</si>
  <si>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0.325637886300683,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</si>
  <si>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0.32562553603202105,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</si>
  <si>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0.3256237916648388,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</si>
  <si>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0.32550556771457195,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</si>
  <si>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0.3260338441468775,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</si>
  <si>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0.3256269511766732,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</si>
  <si>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0.325636335182935,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</si>
  <si>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0.48978201780833736,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</si>
  <si>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0.4897810600864567,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</si>
  <si>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0.48978205802081237,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</si>
  <si>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0.48978528939975885,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</si>
  <si>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0.489821578504758,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</si>
  <si>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0.49068976391588237,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</si>
  <si>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0.4863802864234456,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</si>
  <si>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0.48978205224254096,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</si>
  <si>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0.48978316361046403,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</si>
  <si>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0.489782547700719,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</si>
  <si>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0.014172721168244633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</si>
  <si>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0.014172725538797394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</si>
  <si>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0.014172720984735177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</si>
  <si>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0.014172706238276328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</si>
  <si>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0.014172540622044079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</si>
  <si>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0.014168572798679589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</si>
  <si>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0.014188162785076472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</si>
  <si>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0.014172721011104296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</si>
  <si>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0.014172715939372664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</si>
  <si>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0.014172718750081243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</si>
  <si>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2459064.451170531,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</si>
  <si>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2459064.451160085,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</si>
  <si>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2459064.451025753,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</si>
  <si>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2459064.4506158098,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</si>
  <si>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2459064.43742534,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</si>
  <si>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2459064.52014892,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</si>
  <si>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2459064.4510418563,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</si>
  <si>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2459064.451130023,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</si>
  <si>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2459064.4921989827,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</si>
  <si>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2459064.492194261,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</si>
  <si>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2459064.492057676,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</si>
  <si>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2459064.4916488775,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</si>
  <si>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2459064.489837273,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</si>
  <si>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2459064.4784911224,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</si>
  <si>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2459064.5610184507,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</si>
  <si>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2459064.4920737795,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</si>
  <si>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2459064.4921623156,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</si>
  <si>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2459064.6158289025,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</si>
  <si>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2459064.615835967,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</si>
  <si>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2459064.615692916,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</si>
  <si>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2459064.615286721,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</si>
  <si>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2459064.602021376,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</si>
  <si>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2459064.68501091,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</si>
  <si>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2459064.6157988794,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</si>
  <si>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2459064.736981485,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</si>
  <si>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2459064.7369733276,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</si>
  <si>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2459064.736850845,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</si>
  <si>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2459064.7364250743,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</si>
  <si>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2459064.734610364,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</si>
  <si>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2459064.7230833224,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</si>
  <si>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2459064.806513416,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</si>
  <si>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2459064.7369352453,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</si>
  <si>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2459064.7780172396,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</si>
  <si>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2459064.778010286,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</si>
  <si>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2459064.777880614,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</si>
  <si>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2459064.777457017,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</si>
  <si>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2459064.7641487694,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</si>
  <si>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2459064.847409861,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</si>
  <si>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2459064.777970418,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</si>
  <si>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0.04102845164015889,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</si>
  <si>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0.041034176014363766,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</si>
  <si>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0.04103192314505577,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</si>
  <si>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0.04103306774049997,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</si>
  <si>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0.04102118220180273,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</si>
  <si>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0.04106578230857849,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</si>
  <si>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0.040869530756026506,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</si>
  <si>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0.041032292414456606,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</si>
  <si>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0.24478250229731202,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</si>
  <si>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0.24477906664833426,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</si>
  <si>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0.24479316920042038,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</si>
  <si>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0.2447761967778206,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</si>
  <si>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0.24477309081703424,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</si>
  <si>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0.24459220003336668,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</si>
  <si>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0.24549496546387672,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</si>
  <si>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0.2447770657017827,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</si>
  <si>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0.24477292969822884,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</si>
  <si>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0.04103575460612774,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</si>
  <si>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0.04103695834055543,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</si>
  <si>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0.041029768995940685,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</si>
  <si>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0.04103194270282984,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</si>
  <si>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0.04104142263531685,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</si>
  <si>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0.04106544703245163,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</si>
  <si>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0.04089644504711032,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</si>
  <si>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0.041035172529518604,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</si>
  <si>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0.32684670854359865,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</si>
  <si>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0.32685020100325346,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</si>
  <si>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0.32685486134141684,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</si>
  <si>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0.3268412072211504,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</si>
  <si>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0.3267234293743968,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</si>
  <si>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0.32726094126701355,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</si>
  <si>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0.32683875784277916,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</si>
  <si>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0.32684039464220405,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</si>
  <si>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0.4764813626104211,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</si>
  <si>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0.47648269671700405,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</si>
  <si>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0.4764840375113699,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</si>
  <si>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0.47649225704516146,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</si>
  <si>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0.4765441312092772,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</si>
  <si>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0.47755885858368324,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</si>
  <si>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0.47200440513806186,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</si>
  <si>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0.4764840331991065,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</si>
  <si>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0.476483596768902,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</si>
  <si>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0.4764834081659781,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</si>
  <si>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0.014232173811733563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</si>
  <si>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0.014232167971746383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</si>
  <si>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0.014232162102459124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</si>
  <si>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0.014232126121155944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</si>
  <si>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0.014231899018735804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</si>
  <si>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0.014227449153498484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</si>
  <si>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0.014251634330235633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</si>
  <si>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0.01423216212133597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</si>
  <si>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0.014232164031798831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</si>
  <si>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0.014232164857402842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</si>
  <si>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2459146.9509681985,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</si>
  <si>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2459146.9509558794,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</si>
  <si>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2459146.9509170917,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</si>
  <si>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2459146.9507489107,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</si>
  <si>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2459146.9420422143,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</si>
  <si>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2459146.9691934814,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</si>
  <si>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2459146.9509425024,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</si>
  <si>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2459146.9913600516,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</si>
  <si>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2459146.9913600585,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</si>
  <si>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2459146.9913041135,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</si>
  <si>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2459146.991142963,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</si>
  <si>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2459146.9824707606,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</si>
  <si>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2459147.0094737653,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</si>
  <si>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2459146.9913499,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</si>
  <si>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2459147.1160097476,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</si>
  <si>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2459147.1160111604,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</si>
  <si>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2459147.1159564126,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</si>
  <si>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2459147.1157974666,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</si>
  <si>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2459147.107035584,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</si>
  <si>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2459147.1343587944,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</si>
  <si>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2459147.1159917335,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</si>
  <si>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2459147.238193319,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</si>
  <si>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2459147.2381970906,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</si>
  <si>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2459147.238138742,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</si>
  <si>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2459147.2379791606,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</si>
  <si>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2459147.229124456,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</si>
  <si>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2459147.2568031275,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</si>
  <si>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2459147.2381838523,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</si>
  <si>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2459147.278600384,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</si>
  <si>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2459147.278593836,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</si>
  <si>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2459147.2785448125,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</si>
  <si>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2459147.2783791376,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</si>
  <si>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2459147.277623001,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</si>
  <si>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2459147.269559567,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</si>
  <si>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2459147.297074971,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</si>
  <si>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2459147.2785700453,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</si>
  <si>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0.04039185307919979,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</si>
  <si>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0.04040417913347483,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</si>
  <si>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0.04038702184334397,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</si>
  <si>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0.040394052397459745,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</si>
  <si>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0.040428546257317066,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</si>
  <si>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0.04028028389438987,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</si>
  <si>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0.0404073977842927,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</si>
  <si>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0.246833267621696,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</si>
  <si>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0.2468370320275426,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</si>
  <si>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0.2468346282839775,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</si>
  <si>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0.24683619756251574,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</si>
  <si>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0.2466536955907941,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</si>
  <si>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0.24732936220243573,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</si>
  <si>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0.24683395214378834,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</si>
  <si>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0.04040706483647227,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</si>
  <si>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0.040396745316684246,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</si>
  <si>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0.04040607064962387,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</si>
  <si>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0.04039997700601816,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</si>
  <si>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0.04040040960535407,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</si>
  <si>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0.04043511068448424,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</si>
  <si>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0.04027184331789613,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</si>
  <si>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0.040386192966252565,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</si>
  <si>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0.32763218553736806,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</si>
  <si>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0.32763795647770166,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</si>
  <si>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0.32762772077694535,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</si>
  <si>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0.32763022696599364,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</si>
  <si>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0.3276156969368458,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</si>
  <si>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0.3275173525325954,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</si>
  <si>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0.3278814894147217,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</si>
  <si>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0.3276275428943336,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</si>
  <si>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0.4598513090623963,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</si>
  <si>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0.45985176479442713,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</si>
  <si>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0.45985366563278585,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</si>
  <si>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0.45986085490353756,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</si>
  <si>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0.45991032613450517,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</si>
  <si>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0.4609003133007422,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</si>
  <si>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0.4562102484786195,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</si>
  <si>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0.4598536638577093,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</si>
  <si>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0.45985348014040706,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</si>
  <si>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0.4598526412047282,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</si>
  <si>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0.014303099309853573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</si>
  <si>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0.01430309741674502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</si>
  <si>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0.01430308952064265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</si>
  <si>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0.014303059655907424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</si>
  <si>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0.014302854130517264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</si>
  <si>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0.014298734515435646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</si>
  <si>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0.014318137381718011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</si>
  <si>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0.014303089528016361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</si>
  <si>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0.01430309029118202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</si>
  <si>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0.014303093776133391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</si>
  <si>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2459228.9708091645,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</si>
  <si>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2459228.970806813,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</si>
  <si>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2459228.970825712,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</si>
  <si>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2459228.9708607327,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</si>
  <si>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2459228.966810525,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</si>
  <si>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2459228.9514082335,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</si>
  <si>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2459228.970812522,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</si>
  <si>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2459229.0107273883,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</si>
  <si>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2459229.0107348906,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</si>
  <si>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2459229.010752548,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</si>
  <si>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2459229.010790832,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</si>
  <si>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2459229.0067607816,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</si>
  <si>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2459228.991282345,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</si>
  <si>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2459229.0107393577,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</si>
  <si>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2459229.1359117297,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</si>
  <si>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2459229.135915968,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</si>
  <si>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2459229.1359212664,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</si>
  <si>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2459229.1359565877,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</si>
  <si>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2459229.131874773,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</si>
  <si>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2459229.1165298885,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</si>
  <si>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2459229.25858922,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</si>
  <si>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2459229.2585793016,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</si>
  <si>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2459229.258598045,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</si>
  <si>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2459229.25863402,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</si>
  <si>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2459229.254486089,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</si>
  <si>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2459229.2392888893,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</si>
  <si>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2459229.29850432,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</si>
  <si>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2459229.298506642,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</si>
  <si>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2459229.298529066,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</si>
  <si>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2459229.2985564675,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</si>
  <si>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2459229.294432965,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</si>
  <si>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2459229.2791495724,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</si>
  <si>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2459229.298506935,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</si>
  <si>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0.03991822386160493,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</si>
  <si>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0.03992807772010565,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</si>
  <si>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0.0399268358014524,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</si>
  <si>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0.03993009915575385,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</si>
  <si>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0.03995025670155883,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</si>
  <si>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0.03987411130219698,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</si>
  <si>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0.24786183144897223,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</si>
  <si>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0.24784441106021404,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</si>
  <si>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0.24784549698233604,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</si>
  <si>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0.24784318823367357,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</si>
  <si>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0.24772530747577548,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</si>
  <si>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0.24800654454156756,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</si>
  <si>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0.24785868730396032,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</si>
  <si>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0.03991510020568967,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</si>
  <si>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0.03992734057828784,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</si>
  <si>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0.03993102116510272,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</si>
  <si>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0.03992244740948081,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</si>
  <si>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0.039946876000612974,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</si>
  <si>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0.039860683027654886,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</si>
  <si>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0.03990889014676213,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</si>
  <si>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0.3276951555162668,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</si>
  <si>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0.32769982935860753,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</si>
  <si>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0.32770335394889116,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</si>
  <si>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0.32769573479890823,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</si>
  <si>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0.3276224401779473,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</si>
  <si>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0.32774133887141943,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</si>
  <si>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0.32769441325217485,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</si>
  <si>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0.44813944125314203,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</si>
  <si>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0.44813989667087073,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</si>
  <si>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0.44814041026045964,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</si>
  <si>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0.4481440357900451,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</si>
  <si>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0.44818098230229786,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</si>
  <si>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0.4490074665020597,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</si>
  <si>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0.4465444257418981,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</si>
  <si>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0.44814041068111526,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</si>
  <si>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0.4481404458964347,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</si>
  <si>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0.4481413066988085,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</si>
  <si>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0.014350857721228814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</si>
  <si>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0.014350855898499281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</si>
  <si>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0.014350853842943911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</si>
  <si>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0.014350839332279873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</si>
  <si>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0.014350691449581727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</si>
  <si>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0.014347378794921813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</si>
  <si>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0.014357225278446769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</si>
  <si>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0.014350853841260303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</si>
  <si>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0.014350853700316827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</si>
  <si>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0.014350850255093136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</si>
  <si>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2459310.6895250394,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</si>
  <si>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2459310.689530076,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</si>
  <si>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2459310.689569949,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</si>
  <si>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2459310.6897268235,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</si>
  <si>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2459310.690296056,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</si>
  <si>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2459310.689016249,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</si>
  <si>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2459310.65413167,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</si>
  <si>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2459310.689557553,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</si>
  <si>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2459310.7291896287,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</si>
  <si>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2459310.729192219,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</si>
  <si>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2459310.729244572,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</si>
  <si>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2459310.7293875045,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</si>
  <si>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2459310.7287031524,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</si>
  <si>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2459310.693800067,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</si>
  <si>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2459310.7292140136,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</si>
  <si>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2459310.854571307,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</si>
  <si>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2459310.85457272,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</si>
  <si>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2459310.8546133395,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</si>
  <si>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2459310.854772285,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</si>
  <si>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2459310.8540415764,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</si>
  <si>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2459310.8190978016,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</si>
  <si>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2459310.854595679,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</si>
  <si>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2459310.977368173,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</si>
  <si>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2459310.9773839517,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</si>
  <si>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2459310.9774189917,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</si>
  <si>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2459310.9775610585,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</si>
  <si>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2459310.976791664,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</si>
  <si>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2459310.9418190806,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</si>
  <si>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2459310.9774049236,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</si>
  <si>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2459311.0170475566,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</si>
  <si>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2459311.0170465126,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</si>
  <si>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2459311.0170860193,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</si>
  <si>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2459311.017230861,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</si>
  <si>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2459311.016467378,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</si>
  <si>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2459310.9814779297,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</si>
  <si>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2459311.017073111,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</si>
  <si>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0.0396645893342793,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</si>
  <si>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0.03966214321553707,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</si>
  <si>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0.03967462293803692,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</si>
  <si>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0.039660681039094925,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</si>
  <si>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0.03966318164020777,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</si>
  <si>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0.0396869033575058,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</si>
  <si>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0.039668397046625614,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</si>
  <si>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0.039656460750848055,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</si>
  <si>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0.24817854445427656,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</si>
  <si>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0.2481917324475944,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</si>
  <si>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0.2481744196265936,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</si>
  <si>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0.24817355396226048,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</si>
  <si>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0.24808851163834333,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</si>
  <si>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0.2480190135538578,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</si>
  <si>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0.24819091008976102,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</si>
  <si>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0.039679383393377066,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</si>
  <si>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0.039662560913711786,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</si>
  <si>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0.03966702753677964,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</si>
  <si>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0.03966980241239071,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</si>
  <si>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0.03967571398243308,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</si>
  <si>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0.039658849127590656,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</si>
  <si>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0.039668187499046326,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</si>
  <si>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0.3275225171819329,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</si>
  <si>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0.32751643657684326,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</si>
  <si>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0.32751607010141015,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</si>
  <si>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0.3275040374137461,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</si>
  <si>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0.3275124439969659,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</si>
  <si>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0.3274511289782822,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</si>
  <si>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0.3273462597280741,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</si>
  <si>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0.3275155583396554,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</si>
  <si>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0.4422251025374766,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</si>
  <si>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0.4422250746936175,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</si>
  <si>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0.44222508703164765,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</si>
  <si>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0.44222872622954795,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</si>
  <si>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0.44225461324659565,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</si>
  <si>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0.44288820090876546,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</si>
  <si>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0.44291050460277026,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</si>
  <si>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0.44222508859433607,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</si>
  <si>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0.4422252377081426,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</si>
  <si>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0.4422268707443769,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</si>
  <si>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0.014374306759553094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</si>
  <si>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0.01437430686890756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</si>
  <si>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0.014374306820450962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</si>
  <si>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0.014374292527717094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</si>
  <si>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0.014374190853188591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</si>
  <si>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0.014371699729657865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</si>
  <si>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0.01437161194451268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</si>
  <si>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0.014374306814313632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</si>
  <si>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0.014374306228681273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</si>
  <si>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0.014374299815045836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</si>
  <si>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2459392.3220161563,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</si>
  <si>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2459392.3220120273,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</si>
  <si>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2459392.3220621715,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</si>
  <si>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2459392.322212533,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</si>
  <si>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2459392.323082732,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</si>
  <si>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2459392.292730987,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</si>
  <si>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2459392.32204946,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</si>
  <si>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2459392.3616107795,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</si>
  <si>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2459392.36162616,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</si>
  <si>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2459392.3616757696,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</si>
  <si>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2459392.361818843,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</si>
  <si>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2459392.362685343,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</si>
  <si>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2459392.3324068813,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</si>
  <si>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2459392.361643897,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</si>
  <si>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2459392.487058286,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</si>
  <si>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2459392.4870596994,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</si>
  <si>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2459392.4871038506,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</si>
  <si>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2459392.4872627966,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</si>
  <si>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2459392.4880862236,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</si>
  <si>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2459392.4576105895,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</si>
  <si>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2459392.48708619,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</si>
  <si>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2459392.609810855,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</si>
  <si>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2459392.6098176762,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</si>
  <si>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2459392.6098653404,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</si>
  <si>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2459392.6100073033,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</si>
  <si>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2459392.61080874,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</si>
  <si>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2459392.5801126366,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</si>
  <si>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2459392.6098341453,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</si>
  <si>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2459392.649415753,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</si>
  <si>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2459392.649415717,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</si>
  <si>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2459392.6494702976,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</si>
  <si>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2459392.6496185297,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</si>
  <si>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2459392.650431843,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</si>
  <si>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2459392.6198021886,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</si>
  <si>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2459392.6494403332,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</si>
  <si>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0.039594623260200024,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</si>
  <si>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0.03961413260549307,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</si>
  <si>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0.03961359802633524,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</si>
  <si>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0.039606309961527586,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</si>
  <si>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0.03960261074826121,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</si>
  <si>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0.03967589419335127,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</si>
  <si>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0.0395944369956851,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</si>
  <si>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0.2482000752352178,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</si>
  <si>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0.2481915163807571,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</si>
  <si>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0.24818957084789872,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</si>
  <si>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0.2481884602457285,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</si>
  <si>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0.24812339711934328,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</si>
  <si>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0.247705755289644,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</si>
  <si>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0.24819024838507175,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</si>
  <si>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0.03960489807650447,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</si>
  <si>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0.039598040748387575,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</si>
  <si>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0.03960495721548796,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</si>
  <si>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0.03961122641339898,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</si>
  <si>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0.039623103104531765,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</si>
  <si>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0.039689552038908005,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</si>
  <si>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0.03960618795827031,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</si>
  <si>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0.3273995965719223,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</si>
  <si>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0.32740368973463774,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</si>
  <si>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0.3274081260897219,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</si>
  <si>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0.32740599662065506,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</si>
  <si>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0.32734911097213626,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</si>
  <si>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0.3270712015219033,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</si>
  <si>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0.32739087333902717,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</si>
  <si>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0.4409148732321282,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</si>
  <si>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0.4409148084064086,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</si>
  <si>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0.4409143823141498,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</si>
  <si>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0.440915521956784,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</si>
  <si>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0.4409330043125597,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</si>
  <si>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0.44138488318786584,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</si>
  <si>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0.44393153995135487,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</si>
  <si>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0.4409143840571961,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</si>
  <si>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0.44091455090404075,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</si>
  <si>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0.440916504830086,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</si>
  <si>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0.014379441798355054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</si>
  <si>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0.01437944205188665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</si>
  <si>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0.01437944371832037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</si>
  <si>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0.014379439261207981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</si>
  <si>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0.014379370886134224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</si>
  <si>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0.014377602217577843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</si>
  <si>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0.014367586536635064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</si>
  <si>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0.014379443711503376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</si>
  <si>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0.014379443058970766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</si>
  <si>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0.014379435417203263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</si>
  <si>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2459474.0788311022,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</si>
  <si>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2459474.078831142,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</si>
  <si>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2459474.0788522176,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</si>
  <si>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2459474.0789164193,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</si>
  <si>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2459474.0791578447,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</si>
  <si>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2459474.079015997,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</si>
  <si>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2459474.0788314883,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</si>
  <si>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2459474.1185826594,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</si>
  <si>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2459474.118566648,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</si>
  <si>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2459474.1185906166,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</si>
  <si>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2459474.1186506115,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</si>
  <si>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2459474.11890044,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</si>
  <si>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2459474.1189243523,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</si>
  <si>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2459474.243876139,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</si>
  <si>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2459474.243877552,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</si>
  <si>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2459474.243889915,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</si>
  <si>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2459474.243960557,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</si>
  <si>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2459474.2441746923,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</si>
  <si>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2459474.243819272,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</si>
  <si>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2459474.366364585,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</si>
  <si>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2459474.3663618914,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</si>
  <si>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2459474.3663828257,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</si>
  <si>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2459474.366443831,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</si>
  <si>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2459474.3666425985,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</si>
  <si>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2459474.365828783,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</si>
  <si>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2459474.4061085107,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</si>
  <si>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2459474.406103517,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</si>
  <si>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2459474.406126107,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</si>
  <si>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2459474.4061942003,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</si>
  <si>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2459474.4064043746,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</si>
  <si>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2459474.4057415365,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</si>
  <si>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0.03975155716761947,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</si>
  <si>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0.039735506288707256,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</si>
  <si>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0.03973839897662401,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</si>
  <si>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0.039734192192554474,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</si>
  <si>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0.03974259551614523,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</si>
  <si>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0.0399083555676043,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</si>
  <si>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0.0397591283544898,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</si>
  <si>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0.24778192536905408,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</si>
  <si>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0.24779524328187108,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</si>
  <si>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0.24779220903292298,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</si>
  <si>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0.24779321951791644,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</si>
  <si>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0.24774215836077929,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</si>
  <si>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0.24690443044528365,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</si>
  <si>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0.03974392591044307,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</si>
  <si>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0.03974162554368377,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</si>
  <si>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0.039743281435221434,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</si>
  <si>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0.039750369265675545,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</si>
  <si>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0.039761776104569435,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</si>
  <si>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0.039912753738462925,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</si>
  <si>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0.3272774084471166,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</si>
  <si>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0.3272723751142621,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</si>
  <si>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0.32727388944476843,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</si>
  <si>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0.32727778097614646,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</si>
  <si>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0.32724652998149395,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</si>
  <si>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0.3267255397513509,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</si>
  <si>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0.3272946188226342,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</si>
  <si>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0.4449732214812508,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</si>
  <si>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0.44497326889907246,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</si>
  <si>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0.4449717171494406,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</si>
  <si>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0.4449707710538408,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</si>
  <si>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0.44497611047568714,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</si>
  <si>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0.4452407541656104,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</si>
  <si>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0.4506409962386624,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</si>
  <si>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0.4449717182534118,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</si>
  <si>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0.4449718210460867,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</si>
  <si>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0.4449742990349174,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</si>
  <si>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0.014363466167655659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</si>
  <si>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0.01436346597978221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</si>
  <si>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0.014363472127931593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</si>
  <si>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0.014363475876418943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</si>
  <si>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0.014363454721161777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</si>
  <si>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0.014362405727375162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</si>
  <si>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0.014340805689440465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</si>
  <si>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0.014363472123557586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</si>
  <si>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0.014363471716286179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</si>
  <si>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0.014363461898289262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</si>
  <si>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2459556.1722764033,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</si>
  <si>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2459556.172283017,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</si>
  <si>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2459556.1722321142,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</si>
  <si>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2459556.17210552,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</si>
  <si>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2459556.169097802,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</si>
  <si>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2459556.2253503436,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</si>
  <si>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2459556.172265721,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</si>
  <si>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2459556.2124598776,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</si>
  <si>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2459556.2124553253,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</si>
  <si>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2459556.212402886,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</si>
  <si>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2459556.2122840406,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</si>
  <si>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2459556.209266123,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</si>
  <si>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2459556.2657909566,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</si>
  <si>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2459556.212437558,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</si>
  <si>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2459556.3371559423,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</si>
  <si>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2459556.337151704,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</si>
  <si>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2459556.3371110847,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</si>
  <si>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2459556.33698746,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</si>
  <si>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2459556.333969699,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</si>
  <si>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2459556.3897927604,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</si>
  <si>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2459556.3371287454,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</si>
  <si>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2459556.458847486,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</si>
  <si>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2459556.458850671,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</si>
  <si>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2459556.4588165632,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</si>
  <si>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2459556.458695136,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</si>
  <si>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2459556.4556665206,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</si>
  <si>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2459556.5106981625,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</si>
  <si>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2459556.4588298514,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</si>
  <si>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2459556.499017871,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</si>
  <si>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2459556.4990211567,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</si>
  <si>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2459556.498977496,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</si>
  <si>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2459556.4988587503,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</si>
  <si>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2459556.4958249857,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</si>
  <si>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2459556.55111642,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</si>
  <si>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2459556.498992498,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</si>
  <si>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2459556.499004343,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</si>
  <si>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0.04018347430974245,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</si>
  <si>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0.0401723082177341,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</si>
  <si>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0.04017077153548598,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</si>
  <si>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0.04017852060496807,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</si>
  <si>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0.04016832076013088,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</si>
  <si>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0.04044061293825507,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</si>
  <si>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0.04017183696851134,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</si>
  <si>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0.24638760834932327,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</si>
  <si>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0.24639534577727318,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</si>
  <si>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0.24641367746517062,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</si>
  <si>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0.2464110953733325,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</si>
  <si>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0.24640039773657918,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</si>
  <si>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0.24490720592439175,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</si>
  <si>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0.24639229336753488,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</si>
  <si>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0.04017038503661752,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</si>
  <si>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0.040170485619455576,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</si>
  <si>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0.04016093257814646,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</si>
  <si>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0.04016361432150006,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</si>
  <si>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0.040158465038985014,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</si>
  <si>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0.040418257471174,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</si>
  <si>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0.04017593478783965,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</si>
  <si>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0.040174491703510284,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</si>
  <si>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0.32674146769568324,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</si>
  <si>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0.32673813961446285,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</si>
  <si>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0.32674538157880306,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</si>
  <si>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0.32675323029980063,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</si>
  <si>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0.3267271835356951,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</si>
  <si>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0.3257660763338208,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</si>
  <si>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0.32676038378849626,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</si>
  <si>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0.3267386220395565,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</si>
  <si>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0.45703248837811916,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</si>
  <si>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0.4570320914893831,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</si>
  <si>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0.45703026642786243,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</si>
  <si>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0.457024981087685,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</si>
  <si>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0.4570159086579181,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</si>
  <si>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0.4570394631306317,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</si>
  <si>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0.46605489167813086,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</si>
  <si>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0.45703026624634757,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</si>
  <si>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0.4570302404638905,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</si>
  <si>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0.4570318266262966,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</si>
  <si>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0.014314756569477559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</si>
  <si>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0.014314758203495922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</si>
  <si>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0.014314765717373907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</si>
  <si>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0.014314787477162947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</si>
  <si>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0.014314824827581068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</si>
  <si>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0.014314727853603807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</si>
  <si>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0.014277075364997957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</si>
  <si>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0.014314765718121214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</si>
  <si>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0.014314765824268685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</si>
  <si>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0.014314759293954416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</si>
  <si>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2459638.7717723907,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</si>
  <si>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2459638.771771351,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</si>
  <si>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2459638.771656179,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</si>
  <si>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2459638.771280279,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</si>
  <si>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2459638.7696757577,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</si>
  <si>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2459638.7628877773,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</si>
  <si>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2459638.886370087,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</si>
  <si>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2459638.7717076708,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</si>
  <si>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2459638.8127039075,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</si>
  <si>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2459638.8127097934,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</si>
  <si>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2459638.812584717,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</si>
  <si>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2459638.8122101286,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</si>
  <si>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2459638.8106018617,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</si>
  <si>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2459638.803812743,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</si>
  <si>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2459638.927688634,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</si>
  <si>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2459638.812640463,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</si>
  <si>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2459638.9358068397,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</si>
  <si>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2459638.935802601,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</si>
  <si>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2459638.9356736783,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</si>
  <si>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2459638.935302805,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</si>
  <si>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2459638.926920626,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</si>
  <si>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2459639.049637759,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</si>
  <si>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2459638.9357266603,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</si>
  <si>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2459639.055625597,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</si>
  <si>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2459639.0556297107,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</si>
  <si>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2459639.055499016,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</si>
  <si>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2459639.05513743,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</si>
  <si>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2459639.0535251424,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</si>
  <si>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2459639.046782852,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</si>
  <si>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2459639.168201532,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</si>
  <si>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2459639.055561959,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</si>
  <si>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2459639.0965424334,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</si>
  <si>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2459639.096544636,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</si>
  <si>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2459639.0964323394,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</si>
  <si>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2459639.0960546406,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</si>
  <si>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2459639.087688454,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</si>
  <si>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2459639.209501128,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</si>
  <si>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2459639.096491934,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</si>
  <si>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0.04093151679262519,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</si>
  <si>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0.04093844257295132,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</si>
  <si>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0.04092853795737028,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</si>
  <si>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0.04092984972521663,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</si>
  <si>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0.040926103945821524,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</si>
  <si>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0.040924965869635344,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</si>
  <si>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0.04131854698061943,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</si>
  <si>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0.040932792238891125,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</si>
  <si>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0.24292168952524662,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</si>
  <si>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0.24291991721838713,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</si>
  <si>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0.24291429901495576,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</si>
  <si>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0.24292730120941997,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</si>
  <si>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0.24292328068986535,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</si>
  <si>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0.24297010898590088,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</si>
  <si>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0.24051289819180965,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</si>
  <si>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0.2429214958101511,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</si>
  <si>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0.040916836354881525,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</si>
  <si>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0.040914925280958414,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</si>
  <si>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0.04093332355841994,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</si>
  <si>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0.04091721074655652,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</si>
  <si>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0.04093219246715307,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</si>
  <si>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0.04090560181066394,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</si>
  <si>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0.04129959596320987,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</si>
  <si>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0.04092997498810291,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</si>
  <si>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0.32477004267275333,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</si>
  <si>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0.32477328507229686,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</si>
  <si>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0.324776160530746,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</si>
  <si>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0.3247743616811931,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</si>
  <si>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0.32478157710283995,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</si>
  <si>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0.32480067666620016,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</si>
  <si>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0.32313104113563895,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</si>
  <si>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0.32478426303714514,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</si>
  <si>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0.47998506887400816,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</si>
  <si>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0.4799850264222605,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</si>
  <si>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0.47998056146486,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</si>
  <si>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0.47997076369752734,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</si>
  <si>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0.47994355037090064,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</si>
  <si>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0.47969216315753915,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</si>
  <si>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0.4924419470817662,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</si>
  <si>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0.47998055971717674,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</si>
  <si>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0.4799803776934119,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</si>
  <si>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0.47998279708267083,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</si>
  <si>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0.014216751960439944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</si>
  <si>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0.014216752148322808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</si>
  <si>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0.014216771909183397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</si>
  <si>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0.014216815270848672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</si>
  <si>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0.014216935701014238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</si>
  <si>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0.014218047707404131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</si>
  <si>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0.014160532070457432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</si>
  <si>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0.014216771916918183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</si>
  <si>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0.014216772722507062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</si>
  <si>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0.014216762014894687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</si>
  <si>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2459721.8631880158,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</si>
  <si>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2459721.8631753814,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</si>
  <si>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2459721.86298937,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</si>
  <si>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2459721.86242885,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</si>
  <si>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2459721.8491576286,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</si>
  <si>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2459722.0148764392,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</si>
  <si>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2459721.8630725173,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</si>
  <si>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2459721.9050613744,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</si>
  <si>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2459721.9050545846,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</si>
  <si>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2459721.9048805316,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</si>
  <si>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2459721.904311899,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</si>
  <si>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2459721.8910269197,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</si>
  <si>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2459722.057201713,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</si>
  <si>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2459721.9049451356,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</si>
  <si>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2459722.0252708155,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</si>
  <si>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2459722.025263751,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</si>
  <si>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2459722.0250783144,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</si>
  <si>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2459722.024513174,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</si>
  <si>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2459722.0112787355,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</si>
  <si>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2459722.1759354626,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</si>
  <si>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2459722.0251666177,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</si>
  <si>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2459722.1419213195,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</si>
  <si>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2459722.141913319,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</si>
  <si>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2459722.1417321153,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</si>
  <si>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2459722.1411713366,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</si>
  <si>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2459722.1279819906,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</si>
  <si>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2459722.290984918,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</si>
  <si>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2459722.1418065876,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</si>
  <si>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2459722.183806672,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</si>
  <si>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2459722.1837958456,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</si>
  <si>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2459722.183611756,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</si>
  <si>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2459722.1830454846,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</si>
  <si>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2459722.1806440484,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</si>
  <si>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2459722.169841815,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</si>
  <si>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2459722.333314776,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</si>
  <si>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2459722.1836935007,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</si>
  <si>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0.04187335865572095,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</si>
  <si>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0.04187920317053795,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</si>
  <si>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0.0418911618180573,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</si>
  <si>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0.04188304906710982,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</si>
  <si>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0.041869291104376316,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</si>
  <si>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0.042325273621827364,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</si>
  <si>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0.04187261825427413,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</si>
  <si>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0.236859945114702,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</si>
  <si>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0.236858734395355,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</si>
  <si>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0.2368515837006271,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</si>
  <si>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0.23685943754389882,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</si>
  <si>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0.2369550708681345,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</si>
  <si>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0.2337832050397992,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</si>
  <si>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0.23686145199462771,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</si>
  <si>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0.041885352693498135,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</si>
  <si>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0.041882526595145464,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</si>
  <si>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0.04187964089214802,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</si>
  <si>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0.041874147951602936,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</si>
  <si>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0.041877749375998974,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</si>
  <si>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0.04185982421040535,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</si>
  <si>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0.04232985805720091,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</si>
  <si>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0.0418869131244719,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</si>
  <si>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0.32061865646392107,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</si>
  <si>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0.3206204641610384,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</si>
  <si>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0.3206223864108324,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</si>
  <si>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0.3206166345626116,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</si>
  <si>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0.32062536431476474,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</si>
  <si>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0.32068418618291616,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</si>
  <si>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0.3184383367188275,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</si>
  <si>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0.32062098337337375,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</si>
  <si>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0.5105389715566165,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</si>
  <si>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0.5105388805733625,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</si>
  <si>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0.51053475810512,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</si>
  <si>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0.5105237902616901,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</si>
  <si>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0.5104913060700567,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</si>
  <si>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0.5101021505332908,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</si>
  <si>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0.5242789627465319,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</si>
  <si>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0.5105347550698823,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</si>
  <si>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0.5105344449666945,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</si>
  <si>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0.5105385512652223,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</si>
  <si>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0.014074867016758115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</si>
  <si>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0.014074867459672263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</si>
  <si>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0.014074887528063797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</si>
  <si>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0.014074940918849588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</si>
  <si>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0.014075099039223394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</si>
  <si>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0.0140769920568828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</si>
  <si>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0.014006532988169278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</si>
  <si>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0.014074887542839401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</si>
  <si>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0.014074889052427575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</si>
  <si>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0.014074869062770995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</si>
  <si>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2459805.201363029,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</si>
  <si>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2459805.201363939,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</si>
  <si>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2459805.2011684645,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</si>
  <si>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2459805.200542552,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</si>
  <si>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2459805.185153403,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</si>
  <si>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2459805.3492046697,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</si>
  <si>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2459805.201253342,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</si>
  <si>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2459805.244042544,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</si>
  <si>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2459805.2440316463,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</si>
  <si>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2459805.2438259027,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</si>
  <si>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2459805.243199736,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</si>
  <si>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2459805.2278108713,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</si>
  <si>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2459805.3923001043,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</si>
  <si>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2459805.2439084398,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</si>
  <si>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2459805.3610907663,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</si>
  <si>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2459805.3610837017,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</si>
  <si>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2459805.3608841365,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</si>
  <si>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2459805.3602660145,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</si>
  <si>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2459805.344903469,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</si>
  <si>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2459805.5078912666,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</si>
  <si>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2459805.36097244,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</si>
  <si>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2459805.47437778,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</si>
  <si>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2459805.47437329,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</si>
  <si>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2459805.4741720706,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</si>
  <si>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2459805.4735531425,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</si>
  <si>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2459805.4582407903,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</si>
  <si>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2459805.619618559,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</si>
  <si>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2459805.4742470873,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</si>
  <si>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2459805.5170406173,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</si>
  <si>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2459805.517032704,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</si>
  <si>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2459805.5168385855,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</si>
  <si>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2459805.5162097616,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</si>
  <si>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2459805.500888161,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</si>
  <si>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2459805.662703745,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</si>
  <si>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2459805.5169204054,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</si>
  <si>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0.042679515201598406,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</si>
  <si>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0.042667707428336143,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</si>
  <si>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0.042657438199967146,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</si>
  <si>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0.042657183948904276,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</si>
  <si>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0.04265746846795082,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</si>
  <si>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0.04309543455019593,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</si>
  <si>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0.04265509778633714,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</si>
  <si>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0.2303352360613644,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</si>
  <si>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0.23034164356067777,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</si>
  <si>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0.23034616792574525,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</si>
  <si>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0.23035340663045645,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</si>
  <si>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0.2304299189709127,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</si>
  <si>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0.22731845453381538,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</si>
  <si>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0.23033864749595523,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</si>
  <si>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0.04266283707693219,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</si>
  <si>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0.04265941400080919,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</si>
  <si>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0.04266651486977935,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</si>
  <si>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0.04265661910176277,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</si>
  <si>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0.04264737060293555,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</si>
  <si>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0.043085186276584864,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</si>
  <si>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0.042673318181186914,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</si>
  <si>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0.315677588339895,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</si>
  <si>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0.3156687649898231,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</si>
  <si>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0.31567012099549174,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</si>
  <si>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0.3156672096811235,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</si>
  <si>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0.31573475804179907,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</si>
  <si>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0.3134990753605962,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</si>
  <si>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0.3156670634634793,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</si>
  <si>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0.5369773782280465,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</si>
  <si>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0.5369774514078246,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</si>
  <si>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0.5369754129004547,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</si>
  <si>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0.5369698087371105,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</si>
  <si>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0.5369539311459393,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</si>
  <si>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0.5366468558547541,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</si>
  <si>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0.5492644604933952,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</si>
  <si>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0.5369754092293947,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</si>
  <si>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0.5369750363176801,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</si>
  <si>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0.5369777554410562,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</si>
  <si>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0.01394073723221915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</si>
  <si>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0.013940736845532688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</si>
  <si>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0.013940747617098596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</si>
  <si>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0.013940777229402488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</si>
  <si>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0.013940861123531089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</si>
  <si>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0.013942482838209655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</si>
  <si>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0.013874558898176929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</si>
  <si>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0.013940747636496581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</si>
  <si>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0.013940749606971703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</si>
  <si>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0.013940735239001394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</si>
  <si>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2459888.500933256,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</si>
  <si>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2459888.5009203064,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</si>
  <si>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2459888.5007327073,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</si>
  <si>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2459888.5001484873,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</si>
  <si>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2459888.4848681604,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</si>
  <si>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2459888.6200978397,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</si>
  <si>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2459888.500812275,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</si>
  <si>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2459888.5439511933,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</si>
  <si>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2459888.5439370614,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</si>
  <si>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2459888.54376171,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</si>
  <si>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2459888.5431832513,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</si>
  <si>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2459888.5278860177,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</si>
  <si>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2459888.663486523,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</si>
  <si>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2459888.54384011,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</si>
  <si>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2459888.659001103,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</si>
  <si>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2459888.6590109933,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</si>
  <si>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2459888.6588255563,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</si>
  <si>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2459888.6582427556,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</si>
  <si>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2459888.642964098,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</si>
  <si>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2459888.7773284204,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</si>
  <si>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2459888.658896199,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</si>
  <si>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2459888.7702150485,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</si>
  <si>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2459888.7702013697,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</si>
  <si>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2459888.7700236007,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</si>
  <si>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2459888.7694396707,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</si>
  <si>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2459888.754175215,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</si>
  <si>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2459888.8872116227,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</si>
  <si>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2459888.7700926294,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</si>
  <si>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2459888.81322609,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</si>
  <si>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2459888.813228699,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</si>
  <si>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2459888.813038048,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</si>
  <si>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2459888.812464513,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</si>
  <si>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2459888.8099812823,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</si>
  <si>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2459888.7971932045,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</si>
  <si>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2459888.9306076607,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</si>
  <si>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2459888.813119391,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</si>
  <si>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0.04301793733611703,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</si>
  <si>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0.043016755022108555,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</si>
  <si>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0.04302900284528732,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</si>
  <si>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0.043034764006733894,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</si>
  <si>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0.04301785724237561,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</si>
  <si>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0.04338868334889412,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</si>
  <si>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0.043027834966778755,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</si>
  <si>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0.2262638551183045,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</si>
  <si>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0.22626430820673704,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</si>
  <si>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0.22626189049333334,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</si>
  <si>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0.22625641943886876,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</si>
  <si>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0.22628919733688235,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</si>
  <si>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0.22372509958222508,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</si>
  <si>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0.22625251952558756,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</si>
  <si>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0.04301104135811329,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</si>
  <si>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0.04302732925862074,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</si>
  <si>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0.04301444720476866,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</si>
  <si>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0.04302484216168523,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</si>
  <si>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0.04301269678398967,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</si>
  <si>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0.04301798949018121,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</si>
  <si>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0.04339603800326586,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</si>
  <si>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0.04302676161751151,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</si>
  <si>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0.3122928338125348,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</si>
  <si>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0.31230839248746634,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</si>
  <si>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0.3123053405433893,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</si>
  <si>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0.3123160256072879,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</si>
  <si>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0.31230615731328726,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</si>
  <si>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0.3123250440694392,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</si>
  <si>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0.31050982093438506,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</si>
  <si>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0.3123071161098778,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</si>
  <si>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0.5507690495846538,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</si>
  <si>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0.550771385334846,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</si>
  <si>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0.5507712306934944,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</si>
  <si>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0.5507703411212923,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</si>
  <si>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0.5507807086530164,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</si>
  <si>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0.5506532493917253,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</si>
  <si>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0.5608046764378662,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</si>
  <si>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0.5507712269938311,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</si>
  <si>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0.5507708518613681,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</si>
  <si>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0.5507712452454209,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</si>
  <si>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0.013866280454001212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</si>
  <si>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0.013866267572325806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</si>
  <si>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0.01386626842517661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</si>
  <si>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0.01386627333118095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</si>
  <si>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0.01386621615324349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</si>
  <si>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0.013866918975648089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</si>
  <si>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0.013810062670157455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</si>
  <si>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0.01386626844558034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</si>
  <si>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0.013866270514443255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</si>
  <si>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0.0138662683449224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</si>
  <si>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2459971.599337953,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</si>
  <si>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2459971.5993353296,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</si>
  <si>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2459971.5991812437,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</si>
  <si>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2459971.5986840716,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</si>
  <si>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2459971.596595673,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</si>
  <si>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2459971.5839640126,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</si>
  <si>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2459971.687564252,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</si>
  <si>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2459971.599250151,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</si>
  <si>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2459971.6423907857,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</si>
  <si>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2459971.6423915597,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</si>
  <si>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2459971.642231746,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</si>
  <si>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2459971.6417370066,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</si>
  <si>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2459971.6396466275,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</si>
  <si>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2459971.627025179,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</si>
  <si>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2459971.730961222,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</si>
  <si>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2459971.6423059306,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</si>
  <si>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2459971.7569647897,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</si>
  <si>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2459971.7569633764,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</si>
  <si>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2459971.756813261,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</si>
  <si>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2459971.7563187634,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</si>
  <si>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2459971.754217148,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</si>
  <si>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2459971.7416008315,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</si>
  <si>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2459971.8444983163,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</si>
  <si>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2459971.756883904,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</si>
  <si>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2459971.867658821,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</si>
  <si>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2459971.867658733,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</si>
  <si>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2459971.8675080203,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</si>
  <si>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2459971.867004721,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</si>
  <si>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2459971.8649161924,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</si>
  <si>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2459971.852292191,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</si>
  <si>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2459971.954053238,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</si>
  <si>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2459971.867565207,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</si>
  <si>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2459971.9107146473,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</si>
  <si>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2459971.910715085,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</si>
  <si>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2459971.9105515485,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</si>
  <si>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2459971.9100645063,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</si>
  <si>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2459971.9079604126,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</si>
  <si>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2459971.895342317,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</si>
  <si>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2459971.997446547,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</si>
  <si>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2459971.910621236,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</si>
  <si>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0.04305283259600401,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</si>
  <si>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0.043056230060756207,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</si>
  <si>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0.04305050242692232,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</si>
  <si>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0.04305293504148722,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</si>
  <si>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0.0430509545840323,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</si>
  <si>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0.043061166536062956,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</si>
  <si>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0.04339697025716305,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</si>
  <si>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0.04305577976629138,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</si>
  <si>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0.22526803519576788,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</si>
  <si>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0.22526717325672507,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</si>
  <si>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0.22527627414092422,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</si>
  <si>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0.22526771435514092,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</si>
  <si>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0.22526956489309669,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</si>
  <si>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0.22526701167225838,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</si>
  <si>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0.22309201583266258,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</si>
  <si>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0.2252592765726149,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</si>
  <si>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0.04305582633242011,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</si>
  <si>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0.04305635206401348,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</si>
  <si>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0.04304352821782231,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</si>
  <si>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0.0430597853846848,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</si>
  <si>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0.04304422019049525,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</si>
  <si>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0.04305012617260218,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</si>
  <si>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0.04339330876246095,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</si>
  <si>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0.04305602889508009,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</si>
  <si>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0.311376694124192,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</si>
  <si>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0.31137975538149476,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</si>
  <si>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0.31137030478566885,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</si>
  <si>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0.31138043478131294,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</si>
  <si>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0.31136473966762424,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</si>
  <si>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0.3113783043809235,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</si>
  <si>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0.3098822948522866,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</si>
  <si>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0.3113710852339864,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</si>
  <si>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0.5534118874025876,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</si>
  <si>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0.5534126009479983,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</si>
  <si>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0.5534143505138167,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</si>
  <si>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0.5534164465732792,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</si>
  <si>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0.5534401132564132,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</si>
  <si>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0.553420596758161,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</si>
  <si>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0.5623990246827805,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</si>
  <si>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0.5534143472334891,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</si>
  <si>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0.5534140145910912,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</si>
  <si>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0.5534154694862484,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</si>
  <si>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0.013851645292753808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</si>
  <si>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0.013851641325138898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</si>
  <si>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0.013851631596774215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</si>
  <si>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0.01385161994168106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</si>
  <si>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0.013851488338339567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</si>
  <si>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0.013851596864444309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</si>
  <si>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0.013800968916454173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</si>
  <si>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0.013851631615014346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</si>
  <si>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0.013851633464658187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</si>
  <si>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0.01385162537476173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</si>
  <si>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2460054.441640568,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</si>
  <si>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2460054.4416319192,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</si>
  <si>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2460054.441513512,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</si>
  <si>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2460054.4411294614,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</si>
  <si>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2460054.426704929,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</si>
  <si>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2460054.5063219275,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</si>
  <si>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2460054.441574176,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</si>
  <si>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2460054.484749935,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</si>
  <si>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2460054.484753377,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</si>
  <si>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2460054.484638917,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</si>
  <si>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2460054.484251036,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</si>
  <si>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2460054.4698208026,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</si>
  <si>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2460054.5498514655,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</si>
  <si>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2460054.484682754,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</si>
  <si>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2460054.5993720163,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</si>
  <si>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2460054.599373429,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</si>
  <si>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2460054.5992515706,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</si>
  <si>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2460054.598880697,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</si>
  <si>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2460054.584454166,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</si>
  <si>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2460054.663271374,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</si>
  <si>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2460054.5993045527,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</si>
  <si>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2460054.710043682,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</si>
  <si>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2460054.710038469,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</si>
  <si>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2460054.709917561,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</si>
  <si>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2460054.7095394805,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</si>
  <si>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2460054.6951267077,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</si>
  <si>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2460054.772631074,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</si>
  <si>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2460054.709973712,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</si>
  <si>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2460054.7531647836,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</si>
  <si>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2460054.753158695,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</si>
  <si>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2460054.753036723,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</si>
  <si>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2460054.7526609236,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</si>
  <si>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2460054.751000972,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</si>
  <si>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2460054.7382292124,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</si>
  <si>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2460054.8161572185,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</si>
  <si>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2460054.753088243,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</si>
  <si>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0.04310936713591218,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</si>
  <si>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0.04312145756557584,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</si>
  <si>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0.043125404976308346,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</si>
  <si>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0.04312157444655895,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</si>
  <si>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0.043115873355418444,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</si>
  <si>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0.043529537972062826,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</si>
  <si>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0.04310857830569148,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</si>
  <si>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0.22529374668374658,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</si>
  <si>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0.22528509236872196,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</si>
  <si>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0.2252786443568766,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</si>
  <si>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0.2252884446643293,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</si>
  <si>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0.22530590509995818,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</si>
  <si>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0.2227796083316207,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</si>
  <si>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0.2252909578382969,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</si>
  <si>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0.043121101800352335,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</si>
  <si>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0.04312022589147091,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</si>
  <si>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0.04311916185542941,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</si>
  <si>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0.04312144313007593,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</si>
  <si>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0.04311372572556138,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</si>
  <si>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0.043102504685521126,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</si>
  <si>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0.043526144698262215,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</si>
  <si>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0.043114530853927135,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</si>
  <si>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0.3115242156200111,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</si>
  <si>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0.3115267758257687,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</si>
  <si>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0.31152321118861437,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</si>
  <si>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0.3115314622409642,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</si>
  <si>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0.31150379637256265,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</si>
  <si>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0.31152428314089775,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</si>
  <si>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0.30983529100194573,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</si>
  <si>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0.3115140669979155,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</si>
  <si>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0.5541063483904017,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</si>
  <si>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0.5541072347079424,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</si>
  <si>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0.5541074343048704,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</si>
  <si>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0.554109450842824,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</si>
  <si>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0.5541250579793793,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</si>
  <si>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0.5539951332364262,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</si>
  <si>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0.5645003552964447,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</si>
  <si>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0.5541074318121934,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</si>
  <si>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0.5541071783090834,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</si>
  <si>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0.5541082669012379,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</si>
  <si>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0.013847779633253359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</si>
  <si>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0.013847774694312072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</si>
  <si>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0.013847773582070554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</si>
  <si>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0.013847762344999012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</si>
  <si>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0.01384767537251791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</si>
  <si>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0.013848399263912228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</si>
  <si>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0.013788914367605805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</si>
  <si>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0.013847773595960844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</si>
  <si>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0.0138477750085911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</si>
  <si>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0.01384776894247142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</si>
  <si>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2460137.0098608145,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</si>
  <si>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2460137.0098524503,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</si>
  <si>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2460137.0097657493,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</si>
  <si>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2460137.0095218355,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</si>
  <si>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2460136.9955111006,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</si>
  <si>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2460137.057080431,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</si>
  <si>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2460137.009777594,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</si>
  <si>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2460137.009815844,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</si>
  <si>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2460137.0533850077,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</si>
  <si>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2460137.053378182,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</si>
  <si>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2460137.053294508,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</si>
  <si>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2460137.0530391713,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</si>
  <si>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2460137.039025071,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</si>
  <si>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2460137.1011662013,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</si>
  <si>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2460137.0532934056,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</si>
  <si>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2460137.0533348774,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</si>
  <si>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2460137.1669401946,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</si>
  <si>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2460137.1669416074,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</si>
  <si>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2460137.1668550703,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</si>
  <si>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2460137.1666078214,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</si>
  <si>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2460137.1526492964,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</si>
  <si>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2460137.2130199713,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</si>
  <si>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2460137.166872731,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</si>
  <si>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2460137.1669080523,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</si>
  <si>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2460137.276356298,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</si>
  <si>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2460137.2763631144,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</si>
  <si>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2460137.276287293,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</si>
  <si>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2460137.2760314504,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</si>
  <si>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2460137.262127623,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</si>
  <si>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2460137.320589994,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</si>
  <si>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2460137.2762813503,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</si>
  <si>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2460137.2763109915,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</si>
  <si>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2460137.319878197,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</si>
  <si>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2460137.319882354,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</si>
  <si>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2460137.3198068715,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</si>
  <si>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2460137.3195549413,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</si>
  <si>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2460137.305633366,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</si>
  <si>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2460137.364662281,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</si>
  <si>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2460137.3197997995,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</si>
  <si>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2460137.319847943,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</si>
  <si>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0.04352419311180711,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</si>
  <si>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0.04352573165670037,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</si>
  <si>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0.04352875845506787,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</si>
  <si>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0.043517335783690214,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</si>
  <si>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0.04351397044956684,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</si>
  <si>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0.04408577037975192,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</si>
  <si>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0.043515811674296856,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</si>
  <si>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0.04351903358474374,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</si>
  <si>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0.22297129034996033,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</si>
  <si>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0.2229849323630333,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</si>
  <si>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0.22299278527498245,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</si>
  <si>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0.22299227910116315,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</si>
  <si>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0.2231025518849492,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</si>
  <si>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0.21942379279062152,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</si>
  <si>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0.2229879447259009,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</si>
  <si>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0.22297611413523555,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</si>
  <si>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0.04352189879864454,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</si>
  <si>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0.04351923940703273,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</si>
  <si>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0.04351957840844989,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</si>
  <si>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0.04352349089458585,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</si>
  <si>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0.04350574314594269,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</si>
  <si>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0.04407228669151664,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</si>
  <si>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0.04351844917982817,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</si>
  <si>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0.043536951299756765,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</si>
  <si>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0.310017382260412,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</si>
  <si>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0.3100299034267664,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</si>
  <si>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0.3100411221385002,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</si>
  <si>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0.3100331057794392,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</si>
  <si>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0.31012226548045874,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</si>
  <si>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0.3075818498618901,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</si>
  <si>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0.3100222055800259,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</si>
  <si>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0.31003209901973605,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</si>
  <si>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0.5639647190347016,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</si>
  <si>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0.5639653205623415,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</si>
  <si>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0.5639629872113521,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</si>
  <si>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0.5639589666087782,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</si>
  <si>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0.563947396735028,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</si>
  <si>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0.5634599524487304,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</si>
  <si>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0.5776199575168048,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</si>
  <si>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0.5639629857562064,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</si>
  <si>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0.5639653108155352,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</si>
  <si>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0.5639666057301881,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</si>
  <si>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0.013791994601043533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</si>
  <si>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0.013791991144773435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</si>
  <si>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0.013792004551754234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</si>
  <si>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0.013792027653125993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</si>
  <si>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0.01379209412909989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</si>
  <si>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0.013794892620381709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</si>
  <si>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0.013711841264324117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</si>
  <si>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0.01379200456011519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</si>
  <si>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0.013791991200776892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</si>
  <si>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0.013791983760407465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</si>
  <si>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2460219.3085191282,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</si>
  <si>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2460219.3085207636,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</si>
  <si>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2460219.30847877,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</si>
  <si>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2460219.3083397313,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</si>
  <si>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2460219.307721378,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</si>
  <si>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2460219.2953038514,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</si>
  <si>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2460219.3438575934,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</si>
  <si>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2460219.3084918465,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</si>
  <si>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2460219.3529101345,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</si>
  <si>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2460219.35290726,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</si>
  <si>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2460219.352857498,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</si>
  <si>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2460219.35273522,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</si>
  <si>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2460219.339648671,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</si>
  <si>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2460219.388979484,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</si>
  <si>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2460219.3528901334,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</si>
  <si>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2460219.46371573,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</si>
  <si>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2460219.4637227943,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</si>
  <si>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2460219.4636857067,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</si>
  <si>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2460219.463544422,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</si>
  <si>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2460219.450596968,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</si>
  <si>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2460219.497488163,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</si>
  <si>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2460219.4637033674,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</si>
  <si>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2460219.5701040514,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</si>
  <si>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2460219.570102825,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</si>
  <si>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2460219.570061767,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</si>
  <si>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2460219.569922044,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</si>
  <si>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2460219.5693135764,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</si>
  <si>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2460219.5571068423,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</si>
  <si>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2460219.601391175,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</si>
  <si>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2460219.57007607,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</si>
  <si>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2460219.6144853164,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</si>
  <si>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2460219.614488819,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</si>
  <si>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2460219.6144356346,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</si>
  <si>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2460219.614317701,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</si>
  <si>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2460219.601453453,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</si>
  <si>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2460219.6465208535,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</si>
  <si>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2460219.6144527076,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</si>
  <si>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2460219.614465609,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</si>
  <si>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0.04439100623130798,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</si>
  <si>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0.04438649630174041,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</si>
  <si>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0.04437872814014554,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</si>
  <si>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0.04439548868685961,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</si>
  <si>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0.04439762840047479,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</si>
  <si>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0.044344819616526365,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</si>
  <si>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0.04512189049273729,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</si>
  <si>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0.04439828684553504,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</si>
  <si>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0.21719391690567136,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</si>
  <si>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0.21719556488096714,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</si>
  <si>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0.2172042690217495,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</si>
  <si>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0.2171868239529431,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</si>
  <si>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0.21719457022845745,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</si>
  <si>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0.21745817130431533,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</si>
  <si>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0.21241169096902013,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</si>
  <si>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0.21718593640252948,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</si>
  <si>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0.04438126506283879,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</si>
  <si>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0.04438599431887269,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</si>
  <si>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0.04437386756762862,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</si>
  <si>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0.04439565725624561,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</si>
  <si>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0.044394401367753744,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</si>
  <si>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0.04434661054983735,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</si>
  <si>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0.045129678677767515,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</si>
  <si>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0.04439094057306647,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</si>
  <si>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0.044389539398252964,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</si>
  <si>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0.30596618819981813,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</si>
  <si>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0.30596805550158024,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</si>
  <si>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0.30595686472952366,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</si>
  <si>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0.3059779698960483,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</si>
  <si>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0.305986599996686,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</si>
  <si>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0.30614960147067904,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</si>
  <si>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0.30266326013952494,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</si>
  <si>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0.3059739377349615,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</si>
  <si>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0.3059737626463175,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</si>
  <si>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0.5854409578593819,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</si>
  <si>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0.5854420910077323,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</si>
  <si>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0.5854395326560076,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</si>
  <si>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0.5854278936894388,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</si>
  <si>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0.5853950343417099,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</si>
  <si>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0.5844911572574752,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</si>
  <si>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0.6022960432243498,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</si>
  <si>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0.5854395321391549,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</si>
  <si>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0.5854394764512475,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</si>
  <si>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0.5854406634803235,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</si>
  <si>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0.013664370740836498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</si>
  <si>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0.013664363778504673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</si>
  <si>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0.01366437949758845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</si>
  <si>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0.013664451008405036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</si>
  <si>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0.013664652885002517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</si>
  <si>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0.013670197855554456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</si>
  <si>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0.01355801843615647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</si>
  <si>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0.013664379500764094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</si>
  <si>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0.013664379842921619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</si>
  <si>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0.013664372549567103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</si>
  <si>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2460301.3885227237,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</si>
  <si>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2460301.3885206557,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</si>
  <si>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2460301.388509016,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</si>
  <si>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2460301.388464729,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</si>
  <si>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2460301.3766150596,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</si>
  <si>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2460301.419214531,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</si>
  <si>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2460301.4342071135,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</si>
  <si>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2460301.4342108755,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</si>
  <si>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2460301.434194072,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</si>
  <si>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2460301.434169535,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</si>
  <si>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2460301.4222486173,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</si>
  <si>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2460301.465912261,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</si>
  <si>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2460301.434209306,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</si>
  <si>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2460301.5408325195,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</si>
  <si>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2460301.5408339323,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</si>
  <si>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2460301.5408356986,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</si>
  <si>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2460301.5408003773,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</si>
  <si>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2460301.529080338,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</si>
  <si>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2460301.5694812494,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</si>
  <si>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2460301.642672412,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</si>
  <si>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2460301.642673889,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</si>
  <si>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2460301.6426710086,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</si>
  <si>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2460301.642639238,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</si>
  <si>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2460301.6311410046,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</si>
  <si>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2460301.6680923025,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</si>
  <si>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2460301.6883690027,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</si>
  <si>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2460301.6883704653,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</si>
  <si>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2460301.688370847,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</si>
  <si>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2460301.688335073,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</si>
  <si>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2460301.676774402,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</si>
  <si>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2460301.71481202,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</si>
  <si>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0.045684389770030975,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</si>
  <si>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0.04569021984934807,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</si>
  <si>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0.04568505613133311,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</si>
  <si>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0.045704806223511696,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</si>
  <si>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0.045633557718247175,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</si>
  <si>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0.04669773019850254,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</si>
  <si>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0.0457002897746861,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</si>
  <si>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0.20846529863774776,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</si>
  <si>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0.20846301363781095,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</si>
  <si>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0.20847693644464016,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</si>
  <si>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0.20846970286220312,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</si>
  <si>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0.20889238733798265,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</si>
  <si>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0.2021800414659083,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</si>
  <si>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0.20846170280128717,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</si>
  <si>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0.045696590561419725,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</si>
  <si>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0.04569657612591982,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</si>
  <si>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0.0456998385488987,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</si>
  <si>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0.04569583525881171,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</si>
  <si>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0.04563339753076434,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</si>
  <si>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0.04671971732750535,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</si>
  <si>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0.29984627896919847,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</si>
  <si>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0.29984980961307883,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</si>
  <si>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0.29986183112487197,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</si>
  <si>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0.29987034434452653,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</si>
  <si>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0.30015934258699417,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</si>
  <si>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0.2955974889919162,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</si>
  <si>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0.6150428452263811,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</si>
  <si>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0.6150429414687533,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</si>
  <si>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0.615040463719454,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</si>
  <si>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0.6150266791155304,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</si>
  <si>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0.6149746735129347,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</si>
  <si>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0.6136517054632519,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</si>
  <si>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0.6349430684646324,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</si>
  <si>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0.6150404639054955,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</si>
  <si>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0.6150404791616944,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</si>
  <si>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0.6150408420313066,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</si>
  <si>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0.013473745044220505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</si>
  <si>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0.013473744394967322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</si>
  <si>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0.01347376110985581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</si>
  <si>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0.01347385409834077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</si>
  <si>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0.013474204882146328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</si>
  <si>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0.013483108959049202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</si>
  <si>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0.013335133428763518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</si>
  <si>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0.013473761108600782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</si>
  <si>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0.013473761005682917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</si>
  <si>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0.013473758557773845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</si>
  <si>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2460383.3413346424,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</si>
  <si>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2460383.34133457,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</si>
  <si>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2460383.3413349427,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</si>
  <si>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2460383.3413557895,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</si>
  <si>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2460383.330435923,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</si>
  <si>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2460383.3757848814,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</si>
  <si>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2460383.3888212764,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</si>
  <si>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2460383.3888257816,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</si>
  <si>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2460383.388830327,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</si>
  <si>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2460383.388847936,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</si>
  <si>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2460383.3778303512,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</si>
  <si>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2460383.4246635023,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</si>
  <si>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2460383.489956326,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</si>
  <si>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2460383.489954913,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</si>
  <si>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2460383.4899637434,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</si>
  <si>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2460383.489981404,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</si>
  <si>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2460383.479268021,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</si>
  <si>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2460383.5218058694,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</si>
  <si>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2460383.5858992245,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</si>
  <si>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2460383.5859008846,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</si>
  <si>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2460383.5859076823,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</si>
  <si>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2460383.5859198114,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</si>
  <si>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2460383.575538557,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</si>
  <si>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2460383.613537428,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</si>
  <si>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2460383.633387312,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</si>
  <si>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2460383.6333881784,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</si>
  <si>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2460383.6333982027,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</si>
  <si>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2460383.63342629,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</si>
  <si>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2460383.6229258687,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</si>
  <si>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2460383.6624306357,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</si>
  <si>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0.047486633993685246,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</si>
  <si>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0.04749121144413948,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</si>
  <si>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0.047495384234935045,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</si>
  <si>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0.047492146492004395,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</si>
  <si>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0.04739442840218544,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</si>
  <si>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0.048878620844334364,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</si>
  <si>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0.1970779481343925,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</si>
  <si>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0.19707510294392705,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</si>
  <si>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0.19707735534757376,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</si>
  <si>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0.19707187544554472,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</si>
  <si>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0.19770820578560233,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</si>
  <si>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0.1888739257119596,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</si>
  <si>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0.04748808732256293,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</si>
  <si>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0.04748729383572936,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</si>
  <si>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0.047490520402789116,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</si>
  <si>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0.04750647861510515,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</si>
  <si>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0.047387311700731516,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</si>
  <si>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0.04889320768415928,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</si>
  <si>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0.2920526694506407,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</si>
  <si>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0.2920536082237959,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</si>
  <si>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0.2920632599852979,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</si>
  <si>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0.29207050055265427,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</si>
  <si>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0.2924899458885193,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</si>
  <si>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0.28664575424045324,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</si>
  <si>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0.6497980023754698,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</si>
  <si>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0.6497975438558726,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</si>
  <si>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0.6497929594869347,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</si>
  <si>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0.6497771282944843,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</si>
  <si>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0.6497150098116944,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</si>
  <si>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0.647977157234037,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</si>
  <si>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0.6727193834790023,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</si>
  <si>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0.6497929600862278,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</si>
  <si>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0.6497930177446415,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</si>
  <si>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0.6497944320605068,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</si>
  <si>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0.013225703795620228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</si>
  <si>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0.013225707255743792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</si>
  <si>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0.01322574185045286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</si>
  <si>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0.013225861312303022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</si>
  <si>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0.013226329997283638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</si>
  <si>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0.013239403588587688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</si>
  <si>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0.013046023295621528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</si>
  <si>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0.013225741845930488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</si>
  <si>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0.013225741410829977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</si>
  <si>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0.013225730738128457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</si>
  <si>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2460465.2788856206,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</si>
  <si>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2460465.2788856095,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</si>
  <si>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2460465.2788904994,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</si>
  <si>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2460465.268173352,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</si>
  <si>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2460465.32611063,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</si>
  <si>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2460465.278895583,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</si>
  <si>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2460465.328776928,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</si>
  <si>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2460465.328782359,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</si>
  <si>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2460465.328780932,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</si>
  <si>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2460465.317904011,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</si>
  <si>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2460465.3779735765,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</si>
  <si>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2460465.3287660074,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</si>
  <si>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2460465.422984936,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</si>
  <si>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2460465.422983523,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</si>
  <si>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2460465.4230029495,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</si>
  <si>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2460465.412554476,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</si>
  <si>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2460465.4669426107,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</si>
  <si>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2460465.422985289,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</si>
  <si>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2460465.5115824076,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</si>
  <si>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2460465.5115815084,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</si>
  <si>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2460465.5115923802,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</si>
  <si>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2460465.511607192,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</si>
  <si>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2460465.5015995135,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</si>
  <si>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2460465.5500828745,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</si>
  <si>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2460465.511575619,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</si>
  <si>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2460465.511577568,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</si>
  <si>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2460465.561472584,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</si>
  <si>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2460465.5614691223,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</si>
  <si>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2460465.561472646,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</si>
  <si>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2460465.561485854,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</si>
  <si>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2460465.5513356123,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</si>
  <si>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2460465.601928897,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</si>
  <si>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2460465.561459438,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</si>
  <si>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0.04989130748435855,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</si>
  <si>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0.049896749667823315,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</si>
  <si>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0.0498904325067997,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</si>
  <si>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0.04973065899685025,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</si>
  <si>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0.05186294671148062,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</si>
  <si>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0.049870424438267946,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</si>
  <si>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0.18280547950416803,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</si>
  <si>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0.18279914930462837,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</si>
  <si>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0.18281144835054874,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</si>
  <si>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0.18281133519485593,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</si>
  <si>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0.1836955025792122,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</si>
  <si>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0.17210929794237018,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</si>
  <si>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0.1827946873381734,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</si>
  <si>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0.18281156057491899,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</si>
  <si>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0.04989017639309168,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</si>
  <si>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0.049887613859027624,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</si>
  <si>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0.04988026572391391,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</si>
  <si>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0.04987866198644042,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</si>
  <si>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0.04973609885200858,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</si>
  <si>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0.051846022717654705,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</si>
  <si>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0.04989702673628926,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</si>
  <si>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0.04988186992704868,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</si>
  <si>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0.28258696338161826,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</si>
  <si>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0.2825835128314793,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</si>
  <si>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0.28258214658126235,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</si>
  <si>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0.28258187882602215,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</si>
  <si>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0.283162260428071,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</si>
  <si>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0.2758182673715055,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</si>
  <si>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0.2825638549402356,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</si>
  <si>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0.6882203341935363,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</si>
  <si>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0.6882198539314279,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</si>
  <si>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0.6882165431470785,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</si>
  <si>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0.6881994952328299,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</si>
  <si>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0.6881265593983137,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</si>
  <si>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0.6859893698643856,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</si>
  <si>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0.714114561757501,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</si>
  <si>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0.6882165439021991,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</si>
  <si>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0.68821661807532,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</si>
  <si>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0.6882157161055477,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</si>
  <si>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0.01291645900575432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</si>
  <si>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0.012916463126673376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</si>
  <si>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0.012916491534881318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</si>
  <si>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0.012916637809532804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</si>
  <si>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0.012917263517852103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</si>
  <si>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0.012935529150701112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</si>
  <si>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0.012684002786261792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</si>
  <si>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0.012916491528402038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</si>
  <si>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0.012916490891962583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</si>
  <si>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0.012916498631266645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</si>
  <si>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2460547.317533128,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</si>
  <si>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2460547.317524545,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</si>
  <si>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2460547.317511246,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</si>
  <si>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2460547.317472245,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</si>
  <si>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2460547.305717136,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</si>
  <si>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2460547.386774502,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</si>
  <si>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2460547.3707048986,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</si>
  <si>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2460547.370704026,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</si>
  <si>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2460547.3706910843,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</si>
  <si>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2460547.370648048,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</si>
  <si>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2460547.358667801,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</si>
  <si>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2460547.442860637,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</si>
  <si>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2460547.456201624,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</si>
  <si>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2460547.456197385,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</si>
  <si>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2460547.4561779588,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</si>
  <si>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2460547.4561426374,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</si>
  <si>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2460547.444744905,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</si>
  <si>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2460547.521416346,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</si>
  <si>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2460547.535595354,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</si>
  <si>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2460547.535596126,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</si>
  <si>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2460547.535576493,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</si>
  <si>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2460547.5355370077,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</si>
  <si>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2460547.5247513014,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</si>
  <si>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2460547.593666083,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</si>
  <si>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2460547.588771581,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</si>
  <si>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2460547.5887696375,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</si>
  <si>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2460547.58876264,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</si>
  <si>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2460547.588712968,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</si>
  <si>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2460547.577705584,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</si>
  <si>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2460547.6497445027,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</si>
  <si>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0.05317177064716816,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</si>
  <si>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0.0531794810667634,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</si>
  <si>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0.053179838228970766,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</si>
  <si>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0.05317580280825496,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</si>
  <si>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0.0529506653547287,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</si>
  <si>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0.056086134631186724,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</si>
  <si>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0.1648904555477202,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</si>
  <si>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0.16489210026338696,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</si>
  <si>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0.16488540871068835,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</si>
  <si>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0.16488895984366536,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</si>
  <si>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0.16608350025489926,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</si>
  <si>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0.15080544631928205,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</si>
  <si>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0.053176227025687695,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</si>
  <si>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0.053173511289060116,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</si>
  <si>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0.05318614700809121,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</si>
  <si>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0.05317596020177007,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</si>
  <si>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0.052954282611608505,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</si>
  <si>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0.05607841955497861,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</si>
  <si>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0.27123845322057605,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</si>
  <si>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0.2712450926192105,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</si>
  <si>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0.27125139394775033,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</si>
  <si>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0.2712407228536904,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</si>
  <si>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0.27198844822123647,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</si>
  <si>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0.2629700005054474,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</si>
  <si>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0.7298944640247611,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</si>
  <si>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0.7298936354118336,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</si>
  <si>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0.7298868073369488,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</si>
  <si>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0.729869506251404,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</si>
  <si>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0.7297913287408871,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</si>
  <si>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0.727289190944641,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</si>
  <si>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0.7584253409669094,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</si>
  <si>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0.7298868080530829,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</si>
  <si>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0.729886879356246,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</si>
  <si>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0.7298886865246635,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</si>
  <si>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0.012531536682116273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</si>
  <si>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0.012531544919091446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</si>
  <si>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0.012531612793842744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</si>
  <si>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0.012531784768392085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</si>
  <si>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0.012532561725234866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</si>
  <si>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0.012557312191382097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</si>
  <si>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0.012232304902474537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</si>
  <si>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0.012531612786724072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</si>
  <si>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0.012531612077940879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</si>
  <si>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0.012531594113871091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</si>
  <si>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2460629.5662767845,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</si>
  <si>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2460629.5662779864,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</si>
  <si>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2460629.566231442,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</si>
  <si>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2460629.5660633566,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</si>
  <si>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2460629.55172495,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</si>
  <si>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2460629.666557696,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</si>
  <si>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2460629.5662152106,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</si>
  <si>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2460629.6241817554,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</si>
  <si>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2460629.624179946,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</si>
  <si>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2460629.6241295007,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</si>
  <si>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2460629.6239603395,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</si>
  <si>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2460629.6092786514,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</si>
  <si>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2460629.7289403514,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</si>
  <si>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2460629.624113269,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</si>
  <si>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2460629.698610659,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</si>
  <si>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2460629.6985979434,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</si>
  <si>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2460629.698543195,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</si>
  <si>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2460629.6983842496,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</si>
  <si>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2460629.6844919524,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</si>
  <si>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2460629.7941402155,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</si>
  <si>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2460629.766444836,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</si>
  <si>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2460629.7664539358,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</si>
  <si>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2460629.7663974892,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</si>
  <si>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2460629.7662557852,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</si>
  <si>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2460629.753183394,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</si>
  <si>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2460629.8525274857,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</si>
  <si>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2460629.824353359,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</si>
  <si>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2460629.8243413167,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</si>
  <si>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2460629.8242965117,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</si>
  <si>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2460629.824150425,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</si>
  <si>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2460629.810706137,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</si>
  <si>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2460629.914899071,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</si>
  <si>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0.057904970832169056,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</si>
  <si>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0.05790195940062404,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</si>
  <si>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0.05789805855602026,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</si>
  <si>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0.05789698287844658,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</si>
  <si>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0.0575537015683949,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</si>
  <si>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0.0623826552182436,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</si>
  <si>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0.1422630804590881,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</si>
  <si>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0.14227398997172713,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</si>
  <si>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0.1422679885290563,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</si>
  <si>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0.14229544578120112,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</si>
  <si>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0.14390474278479815,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</si>
  <si>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0.12358713429421186,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</si>
  <si>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0.142284220084548,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</si>
  <si>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0.05790852336212993,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</si>
  <si>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0.05788738094270229,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</si>
  <si>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0.05789902247488499,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</si>
  <si>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0.057894639670848846,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</si>
  <si>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0.05752274300903082,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</si>
  <si>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0.06237158551812172,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</si>
  <si>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0.25807657465338707,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</si>
  <si>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0.25806333031505346,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</si>
  <si>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0.25806506955996156,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</si>
  <si>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0.25808706833049655,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</si>
  <si>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0.25898118736222386,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</si>
  <si>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0.24834137503057718,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</si>
  <si>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0.25808130111545324,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</si>
  <si>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0.7738395943729215,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</si>
  <si>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0.7738376196104869,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</si>
  <si>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0.7738308213582855,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</si>
  <si>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0.7738115461063952,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</si>
  <si>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0.7737294032755286,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</si>
  <si>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0.7709634069685853,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</si>
  <si>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0.8039402040332582,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</si>
  <si>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0.7738308219171878,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</si>
  <si>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0.7738308781854946,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</si>
  <si>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0.7738323571234249,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</si>
  <si>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0.012056463066744396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</si>
  <si>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0.012056486290664805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</si>
  <si>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0.012056566239159192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</si>
  <si>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0.012056792907212514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</si>
  <si>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0.01205775867202978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</si>
  <si>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0.01209009383295372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</si>
  <si>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0.011679507746161303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</si>
  <si>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0.012056566232586505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</si>
  <si>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0.012056565570871508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</si>
  <si>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0.012056548178515371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</si>
  <si>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2460712.113721948,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</si>
  <si>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2460712.113714923,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</si>
  <si>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2460712.113612011,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</si>
  <si>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2460712.1132996166,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</si>
  <si>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2460712.0946187736,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</si>
  <si>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2460712.2527051247,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</si>
  <si>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2460712.1136013283,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</si>
  <si>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2460712.178332738,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</si>
  <si>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2460712.1783332424,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</si>
  <si>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2460712.178212083,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</si>
  <si>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2460712.177895045,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</si>
  <si>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2460712.1586618964,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</si>
  <si>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2460712.3245494794,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</si>
  <si>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2460712.178217216,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</si>
  <si>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2460712.2393233688,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</si>
  <si>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2460712.239321956,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</si>
  <si>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2460712.239231887,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</si>
  <si>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2460712.238913995,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</si>
  <si>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2460712.220725748,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</si>
  <si>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2460712.3730995036,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</si>
  <si>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2460712.239214226,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</si>
  <si>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2460712.293323873,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</si>
  <si>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2460712.2933107475,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</si>
  <si>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2460712.2932110773,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</si>
  <si>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2460712.292911183,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</si>
  <si>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2460712.2758084354,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</si>
  <si>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2460712.4144088887,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</si>
  <si>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2460712.2932129893,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</si>
  <si>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2460712.357922211,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</si>
  <si>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2460712.3579239105,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</si>
  <si>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2460712.3578301286,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</si>
  <si>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2460712.3575133965,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</si>
  <si>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2460712.3398485575,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</si>
  <si>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2460712.4862602064,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</si>
  <si>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2460712.3578205,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</si>
  <si>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0.06461078999564052,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</si>
  <si>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0.064618319272995,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</si>
  <si>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0.06460007186979055,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</si>
  <si>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0.06459542829543352,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</si>
  <si>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0.06404312280938029,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</si>
  <si>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0.07184435473755002,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</si>
  <si>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0.06461588758975267,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</si>
  <si>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0.11499113496392965,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</si>
  <si>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0.11497750505805016,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</si>
  <si>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0.11499899439513683,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</si>
  <si>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0.11501613818109035,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</si>
  <si>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0.11714653903618455,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</si>
  <si>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0.08985940925776958,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</si>
  <si>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0.11499577341601253,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</si>
  <si>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0.06459833774715662,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</si>
  <si>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0.06461316300556064,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</si>
  <si>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0.06461905129253864,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</si>
  <si>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0.06460221344605088,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</si>
  <si>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0.06404012208804488,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</si>
  <si>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0.07185131777077913,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</si>
  <si>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0.0646075108088553,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</si>
  <si>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0.2442002627067268,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</si>
  <si>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0.2442089873366058,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</si>
  <si>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0.24421811755746603,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</si>
  <si>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0.24421377992257476,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</si>
  <si>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0.24522978393360972,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</si>
  <si>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0.23355508176609874,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</si>
  <si>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0.2442191718146205,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</si>
  <si>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0.8160292264276123,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</si>
  <si>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0.8160294517753143,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</si>
  <si>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0.8160257934812393,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</si>
  <si>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0.8160084169975035,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</si>
  <si>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0.815932551643878,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</si>
  <si>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0.8131064440815852,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</si>
  <si>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0.8456068019935143,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</si>
  <si>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0.8160257938403082,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</si>
  <si>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0.8160258311896922,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</si>
  <si>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0.8160240058683511,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</si>
  <si>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0.011513814238031163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</si>
  <si>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0.01151381106465187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</si>
  <si>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0.011513862580880786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</si>
  <si>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0.011514107265416474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</si>
  <si>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0.011515175325794021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</si>
  <si>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0.011554701129832258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</si>
  <si>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0.01106673421451117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</si>
  <si>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0.011513862575824407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</si>
  <si>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0.011513862049873376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</si>
  <si>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0.011513887753797311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</si>
  <si>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2460795.0061047073,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</si>
  <si>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2460795.006106108,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</si>
  <si>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2460795.005948129,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</si>
  <si>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2460795.0054620323,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</si>
  <si>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2460794.9810048393,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</si>
  <si>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2460795.1856778264,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</si>
  <si>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2460795.0790554658,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</si>
  <si>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2460795.079054414,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</si>
  <si>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2460795.078889635,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</si>
  <si>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2460795.0783919855,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</si>
  <si>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2460795.0531155546,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</si>
  <si>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2460795.270923918,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</si>
  <si>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2460795.12612802,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</si>
  <si>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2460795.126123782,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</si>
  <si>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2460795.12596307,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</si>
  <si>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2460795.125468572,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</si>
  <si>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2460795.101527373,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</si>
  <si>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2460795.300556112,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</si>
  <si>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2460795.1658383054,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</si>
  <si>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2460795.165834787,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</si>
  <si>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2460795.1656766194,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</si>
  <si>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2460795.165184434,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</si>
  <si>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2460795.1426088265,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</si>
  <si>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2460795.3226399845,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</si>
  <si>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2460795.238780678,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</si>
  <si>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2460795.2387781697,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</si>
  <si>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2460795.238632695,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</si>
  <si>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2460795.238135462,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</si>
  <si>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2460795.2147219074,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</si>
  <si>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2460795.407890466,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</si>
  <si>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2460795.2386169885,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</si>
  <si>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0.07295075850561261,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</si>
  <si>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0.07294830586761236,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</si>
  <si>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0.07294150581583381,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</si>
  <si>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0.07292995322495699,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</si>
  <si>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0.07211071532219648,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</si>
  <si>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0.08524609170854092,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</si>
  <si>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0.08678283961489797,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</si>
  <si>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0.0867803730070591,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</si>
  <si>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0.08678698446601629,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</si>
  <si>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0.08679244853556156,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</si>
  <si>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0.08949327189475298,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</si>
  <si>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0.05171606643125415,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</si>
  <si>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0.07294237241148949,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</si>
  <si>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0.07294338289648294,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</si>
  <si>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0.07295607542619109,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</si>
  <si>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0.07295102812349796,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</si>
  <si>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0.072113080881536,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</si>
  <si>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0.08525048149749637,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</si>
  <si>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0.07294036913663149,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</si>
  <si>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0.23267597053200006,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</si>
  <si>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0.2326720617711544,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</si>
  <si>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0.2326845657080412,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</si>
  <si>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0.2326734298840165,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</si>
  <si>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0.23371706809848547,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</si>
  <si>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0.22221263963729143,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</si>
  <si>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0.2326688594184816,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</si>
  <si>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0.848780714051504,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</si>
  <si>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0.8487809324222476,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</si>
  <si>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0.8487766910912029,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</si>
  <si>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0.8487647431532694,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</si>
  <si>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0.8487151570699815,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</si>
  <si>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0.8460949941407756,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</si>
  <si>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0.8755214812916045,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</si>
  <si>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0.848776691268845,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</si>
  <si>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0.8487767117270701,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</si>
  <si>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0.8487774269889363,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</si>
  <si>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0.011014759559579328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</si>
  <si>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0.011014755954194802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</si>
  <si>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0.011014825979460977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</si>
  <si>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0.011015023234126313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</si>
  <si>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0.011015841745449917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</si>
  <si>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0.011058794986216884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</si>
  <si>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0.010539570536531413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</si>
  <si>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0.0110148259765281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</si>
  <si>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0.011014825638762212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</si>
  <si>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0.01101481382974555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</si>
  <si>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2460878.2071358263,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</si>
  <si>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2460878.207126117,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</si>
  <si>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2460878.2069242042,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</si>
  <si>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2460878.2062867256,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</si>
  <si>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2460878.1761854845,</t>
    </r>
  </si>
  <si>
    <r>
      <t xml:space="preserve">                        </t>
    </r>
    <r>
      <rPr>
        <i/>
        <sz val="10"/>
        <rFont val="Consolas"/>
        <family val="3"/>
      </rPr>
      <t>"T1"</t>
    </r>
    <r>
      <rPr>
        <sz val="10"/>
        <rFont val="Consolas"/>
        <family val="3"/>
      </rPr>
      <t>: 2460878.4143274156,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</si>
  <si>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2460878.2871909523,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</si>
  <si>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2460878.287183632,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</si>
  <si>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2460878.2869696245,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</si>
  <si>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2460878.2863474023,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</si>
  <si>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2460878.2551301867,</t>
    </r>
  </si>
  <si>
    <r>
      <t xml:space="preserve">                        </t>
    </r>
    <r>
      <rPr>
        <i/>
        <sz val="10"/>
        <rFont val="Consolas"/>
        <family val="3"/>
      </rPr>
      <t>"T2"</t>
    </r>
    <r>
      <rPr>
        <sz val="10"/>
        <rFont val="Consolas"/>
        <family val="3"/>
      </rPr>
      <t>: null,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</si>
  <si>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2460878.324121546,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</si>
  <si>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2460878.324120133,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</si>
  <si>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2460878.3239099714,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</si>
  <si>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2460878.3232918493,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</si>
  <si>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2460878.29365068,</t>
    </r>
  </si>
  <si>
    <r>
      <t xml:space="preserve">                        </t>
    </r>
    <r>
      <rPr>
        <i/>
        <sz val="10"/>
        <rFont val="Consolas"/>
        <family val="3"/>
      </rPr>
      <t>"TT"</t>
    </r>
    <r>
      <rPr>
        <sz val="10"/>
        <rFont val="Consolas"/>
        <family val="3"/>
      </rPr>
      <t>: 2460878.5265127816,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</si>
  <si>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2460878.35350304,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</si>
  <si>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2460878.353487109,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</si>
  <si>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2460878.353298438,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</si>
  <si>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2460878.3526650644,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</si>
  <si>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2460878.3246157323,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</si>
  <si>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null,</t>
    </r>
  </si>
  <si>
    <r>
      <t xml:space="preserve">                        </t>
    </r>
    <r>
      <rPr>
        <i/>
        <sz val="10"/>
        <rFont val="Consolas"/>
        <family val="3"/>
      </rPr>
      <t>"T3"</t>
    </r>
    <r>
      <rPr>
        <sz val="10"/>
        <rFont val="Consolas"/>
        <family val="3"/>
      </rPr>
      <t>: 2460878.3532823212,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</si>
  <si>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2460878.4335624794,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</si>
  <si>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2460878.4335605623,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</si>
  <si>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2460878.4333491707,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</si>
  <si>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2460878.432722357,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</si>
  <si>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2460878.403570288,</t>
    </r>
  </si>
  <si>
    <r>
      <t xml:space="preserve">                        </t>
    </r>
    <r>
      <rPr>
        <i/>
        <sz val="10"/>
        <rFont val="Consolas"/>
        <family val="3"/>
      </rPr>
      <t>"T4"</t>
    </r>
    <r>
      <rPr>
        <sz val="10"/>
        <rFont val="Consolas"/>
        <family val="3"/>
      </rPr>
      <t>: 2460878.6309507433,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</si>
  <si>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0.08005512598901987,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</si>
  <si>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0.08005751529708505,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</si>
  <si>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0.08004542021080852,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</si>
  <si>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0.08006067667156458,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</si>
  <si>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0.07894470216706395,</t>
    </r>
  </si>
  <si>
    <r>
      <t xml:space="preserve">                        </t>
    </r>
    <r>
      <rPr>
        <i/>
        <sz val="10"/>
        <rFont val="Consolas"/>
        <family val="3"/>
      </rPr>
      <t>"T12"</t>
    </r>
    <r>
      <rPr>
        <sz val="10"/>
        <rFont val="Consolas"/>
        <family val="3"/>
      </rPr>
      <t>: null,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</si>
  <si>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0.06631208769977093,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</si>
  <si>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0.06630347669124603,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</si>
  <si>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0.06632881332188845,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</si>
  <si>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0.06631766213104129,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</si>
  <si>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0.06948554562404752,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</si>
  <si>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null,</t>
    </r>
  </si>
  <si>
    <r>
      <t xml:space="preserve">                        </t>
    </r>
    <r>
      <rPr>
        <i/>
        <sz val="10"/>
        <rFont val="Consolas"/>
        <family val="3"/>
      </rPr>
      <t>"T23"</t>
    </r>
    <r>
      <rPr>
        <sz val="10"/>
        <rFont val="Consolas"/>
        <family val="3"/>
      </rPr>
      <t>: 0.06631269678473473,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</si>
  <si>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0.0800594394095242,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</si>
  <si>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0.08007345348596573,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</si>
  <si>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0.08005073294043541,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</si>
  <si>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0.08005729271098971,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</si>
  <si>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0.07895455555990338,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</si>
  <si>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null,</t>
    </r>
  </si>
  <si>
    <r>
      <t xml:space="preserve">                        </t>
    </r>
    <r>
      <rPr>
        <i/>
        <sz val="10"/>
        <rFont val="Consolas"/>
        <family val="3"/>
      </rPr>
      <t>"T34"</t>
    </r>
    <r>
      <rPr>
        <sz val="10"/>
        <rFont val="Consolas"/>
        <family val="3"/>
      </rPr>
      <t>: 0.08006684947758913,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</si>
  <si>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0.226426653098315,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</si>
  <si>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0.2264344454742968,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</si>
  <si>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0.22642496647313237,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</si>
  <si>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0.22643563151359558,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</si>
  <si>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0.22738480335101485,</t>
    </r>
  </si>
  <si>
    <r>
      <t xml:space="preserve">                        </t>
    </r>
    <r>
      <rPr>
        <i/>
        <sz val="10"/>
        <rFont val="Consolas"/>
        <family val="3"/>
      </rPr>
      <t>"T14"</t>
    </r>
    <r>
      <rPr>
        <sz val="10"/>
        <rFont val="Consolas"/>
        <family val="3"/>
      </rPr>
      <t>: 0.21662332769483328,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</si>
  <si>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0.8662572604463453,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</si>
  <si>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0.8662583316928755,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</si>
  <si>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0.8662553541189617,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</si>
  <si>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0.8662524612988086,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</si>
  <si>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0.866229086792738,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</si>
  <si>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0.8639090332574998,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</si>
  <si>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0.8900538952107901,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</si>
  <si>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0.8662553541550126,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</si>
  <si>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0.8662553615706465,</t>
    </r>
  </si>
  <si>
    <r>
      <t xml:space="preserve">                        </t>
    </r>
    <r>
      <rPr>
        <i/>
        <sz val="10"/>
        <rFont val="Consolas"/>
        <family val="3"/>
      </rPr>
      <t>"b"</t>
    </r>
    <r>
      <rPr>
        <sz val="10"/>
        <rFont val="Consolas"/>
        <family val="3"/>
      </rPr>
      <t>: 0.8662557908492681,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</si>
  <si>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0.010712305801699828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</si>
  <si>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0.010712286356584496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</si>
  <si>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0.01071234040479255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</si>
  <si>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0.010712392913696992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</si>
  <si>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0.010712817163485922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</si>
  <si>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0.010754649097971112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</si>
  <si>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0.010251600252226408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</si>
  <si>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0.010712340404138166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</si>
  <si>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0.01071234026953249</t>
    </r>
  </si>
  <si>
    <r>
      <t xml:space="preserve">                        </t>
    </r>
    <r>
      <rPr>
        <i/>
        <sz val="10"/>
        <rFont val="Consolas"/>
        <family val="3"/>
      </rPr>
      <t>"depth"</t>
    </r>
    <r>
      <rPr>
        <sz val="10"/>
        <rFont val="Consolas"/>
        <family val="3"/>
      </rPr>
      <t>: 0.010712332477425786</t>
    </r>
  </si>
  <si>
    <t>100_10000_10000</t>
  </si>
  <si>
    <t>100_50000_50000</t>
  </si>
  <si>
    <t>100_100000_100000</t>
  </si>
  <si>
    <t>100_200000_200000</t>
  </si>
  <si>
    <t>100_300000_300000</t>
  </si>
  <si>
    <t>100_400000_400000</t>
  </si>
  <si>
    <t>1000_50000_50000</t>
  </si>
  <si>
    <t>10000_50000_50000</t>
  </si>
  <si>
    <t>50000_50000_50000</t>
  </si>
  <si>
    <t>TT Messgenauigkeit bestenfalls 0.002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</si>
</sst>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0.0"/>
    <numFmt numFmtId="165" formatCode="0.000"/>
    <numFmt numFmtId="166" formatCode="0.0000"/>
    <numFmt numFmtId="167" formatCode="#,##0.0000"/>
    <numFmt numFmtId="168" formatCode="dd/mm/yy;@"/>
    <numFmt numFmtId="169" formatCode="0E+00"/>
    <numFmt numFmtId="170" formatCode="0.000000E+00"/>
    <numFmt numFmtId="171" formatCode="0.000%"/>
    <numFmt numFmtId="172" formatCode="#,##0.000"/>
    <numFmt numFmtId="173" formatCode="0.00000000000"/>
    <numFmt numFmtId="174" formatCode="0.000000"/>
    <numFmt numFmtId="175" formatCode="#,##0\ \ "/>
    <numFmt numFmtId="176" formatCode="#,##0.00\ \ "/>
    <numFmt numFmtId="177" formatCode="0.00000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sz val="11"/>
      <color rgb="FFEE000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i/>
      <sz val="10"/>
      <name val="Consolas"/>
      <family val="3"/>
    </font>
    <font>
      <sz val="8"/>
      <name val="Consolas"/>
      <family val="3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31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4" fillId="0" borderId="0" xfId="2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7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5" fillId="7" borderId="0" xfId="0" applyFont="1" applyFill="1"/>
    <xf numFmtId="164" fontId="15" fillId="7" borderId="0" xfId="0" applyNumberFormat="1" applyFont="1" applyFill="1"/>
    <xf numFmtId="2" fontId="15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68" fontId="6" fillId="0" borderId="0" xfId="0" applyNumberFormat="1" applyFont="1"/>
    <xf numFmtId="0" fontId="5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/>
    <xf numFmtId="0" fontId="4" fillId="3" borderId="0" xfId="0" applyFont="1" applyFill="1" applyAlignment="1">
      <alignment horizontal="centerContinuous"/>
    </xf>
    <xf numFmtId="0" fontId="4" fillId="0" borderId="7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68" fontId="4" fillId="14" borderId="0" xfId="0" applyNumberFormat="1" applyFont="1" applyFill="1"/>
    <xf numFmtId="168" fontId="4" fillId="9" borderId="0" xfId="0" applyNumberFormat="1" applyFont="1" applyFill="1"/>
    <xf numFmtId="0" fontId="5" fillId="0" borderId="0" xfId="0" applyFont="1" applyAlignment="1">
      <alignment horizontal="centerContinuous"/>
    </xf>
    <xf numFmtId="168" fontId="5" fillId="0" borderId="0" xfId="0" applyNumberFormat="1" applyFont="1" applyAlignment="1">
      <alignment horizontal="center"/>
    </xf>
    <xf numFmtId="168" fontId="4" fillId="0" borderId="0" xfId="0" applyNumberFormat="1" applyFont="1"/>
    <xf numFmtId="168" fontId="4" fillId="15" borderId="0" xfId="0" applyNumberFormat="1" applyFont="1" applyFill="1"/>
    <xf numFmtId="168" fontId="4" fillId="15" borderId="6" xfId="0" applyNumberFormat="1" applyFont="1" applyFill="1" applyBorder="1"/>
    <xf numFmtId="168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1" xfId="0" applyBorder="1"/>
    <xf numFmtId="0" fontId="18" fillId="0" borderId="0" xfId="0" applyFont="1"/>
    <xf numFmtId="0" fontId="19" fillId="0" borderId="0" xfId="0" applyFont="1" applyAlignment="1">
      <alignment horizontal="right" vertical="center" wrapText="1"/>
    </xf>
    <xf numFmtId="0" fontId="20" fillId="0" borderId="0" xfId="2" applyFont="1" applyAlignment="1">
      <alignment horizontal="right" vertical="center" wrapText="1"/>
    </xf>
    <xf numFmtId="0" fontId="17" fillId="16" borderId="0" xfId="0" applyFont="1" applyFill="1" applyAlignment="1">
      <alignment horizontal="center" vertical="center" wrapText="1"/>
    </xf>
    <xf numFmtId="0" fontId="20" fillId="0" borderId="0" xfId="2" applyFont="1" applyFill="1" applyAlignment="1">
      <alignment horizontal="right" vertical="center" wrapText="1"/>
    </xf>
    <xf numFmtId="0" fontId="20" fillId="17" borderId="0" xfId="2" applyFont="1" applyFill="1" applyAlignment="1">
      <alignment horizontal="right" vertical="center" wrapText="1"/>
    </xf>
    <xf numFmtId="0" fontId="19" fillId="18" borderId="0" xfId="0" applyFont="1" applyFill="1" applyAlignment="1">
      <alignment horizontal="right" vertical="center" wrapText="1"/>
    </xf>
    <xf numFmtId="0" fontId="20" fillId="18" borderId="0" xfId="2" applyFont="1" applyFill="1" applyAlignment="1">
      <alignment horizontal="right" vertical="center" wrapText="1"/>
    </xf>
    <xf numFmtId="0" fontId="19" fillId="19" borderId="0" xfId="0" applyFont="1" applyFill="1" applyAlignment="1">
      <alignment horizontal="right" vertical="center" wrapText="1"/>
    </xf>
    <xf numFmtId="0" fontId="20" fillId="20" borderId="0" xfId="2" applyFont="1" applyFill="1" applyAlignment="1">
      <alignment horizontal="right" vertical="center" wrapText="1"/>
    </xf>
    <xf numFmtId="0" fontId="20" fillId="14" borderId="0" xfId="2" applyFont="1" applyFill="1" applyAlignment="1">
      <alignment horizontal="right" vertical="center" wrapText="1"/>
    </xf>
    <xf numFmtId="0" fontId="19" fillId="3" borderId="0" xfId="0" applyFont="1" applyFill="1" applyAlignment="1">
      <alignment horizontal="right" vertical="center" wrapText="1"/>
    </xf>
    <xf numFmtId="0" fontId="19" fillId="7" borderId="0" xfId="0" applyFont="1" applyFill="1" applyAlignment="1">
      <alignment horizontal="right" vertical="center" wrapText="1"/>
    </xf>
    <xf numFmtId="0" fontId="19" fillId="16" borderId="0" xfId="0" applyFont="1" applyFill="1" applyAlignment="1">
      <alignment horizontal="right" vertical="center" wrapText="1"/>
    </xf>
    <xf numFmtId="0" fontId="19" fillId="21" borderId="0" xfId="0" applyFont="1" applyFill="1" applyAlignment="1">
      <alignment horizontal="right" vertical="center" wrapText="1"/>
    </xf>
    <xf numFmtId="0" fontId="21" fillId="0" borderId="0" xfId="0" applyFont="1" applyAlignment="1">
      <alignment horizontal="right" vertical="center" wrapText="1"/>
    </xf>
    <xf numFmtId="0" fontId="22" fillId="20" borderId="0" xfId="2" applyFont="1" applyFill="1" applyAlignment="1">
      <alignment horizontal="right" vertical="center" wrapText="1"/>
    </xf>
    <xf numFmtId="0" fontId="21" fillId="21" borderId="0" xfId="0" applyFont="1" applyFill="1" applyAlignment="1">
      <alignment horizontal="right" vertical="center" wrapText="1"/>
    </xf>
    <xf numFmtId="0" fontId="18" fillId="5" borderId="9" xfId="0" applyFont="1" applyFill="1" applyBorder="1"/>
    <xf numFmtId="0" fontId="18" fillId="5" borderId="10" xfId="0" applyFont="1" applyFill="1" applyBorder="1"/>
    <xf numFmtId="0" fontId="23" fillId="5" borderId="8" xfId="0" applyFont="1" applyFill="1" applyBorder="1"/>
    <xf numFmtId="0" fontId="18" fillId="5" borderId="11" xfId="0" applyFont="1" applyFill="1" applyBorder="1" applyAlignment="1">
      <alignment horizontal="center"/>
    </xf>
    <xf numFmtId="0" fontId="18" fillId="5" borderId="12" xfId="0" applyFont="1" applyFill="1" applyBorder="1" applyAlignment="1">
      <alignment horizontal="center"/>
    </xf>
    <xf numFmtId="0" fontId="18" fillId="5" borderId="13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0" fontId="18" fillId="5" borderId="16" xfId="0" quotePrefix="1" applyFont="1" applyFill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18" fillId="5" borderId="18" xfId="0" applyFont="1" applyFill="1" applyBorder="1" applyAlignment="1">
      <alignment horizontal="center"/>
    </xf>
    <xf numFmtId="0" fontId="18" fillId="5" borderId="1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69" fontId="0" fillId="0" borderId="0" xfId="0" applyNumberFormat="1"/>
    <xf numFmtId="171" fontId="0" fillId="0" borderId="0" xfId="1" applyNumberFormat="1" applyFont="1"/>
    <xf numFmtId="0" fontId="13" fillId="0" borderId="0" xfId="0" applyFont="1"/>
    <xf numFmtId="169" fontId="13" fillId="0" borderId="0" xfId="0" applyNumberFormat="1" applyFont="1"/>
    <xf numFmtId="170" fontId="0" fillId="0" borderId="0" xfId="0" applyNumberFormat="1" applyAlignment="1">
      <alignment horizontal="center"/>
    </xf>
    <xf numFmtId="0" fontId="0" fillId="3" borderId="0" xfId="0" applyFill="1"/>
    <xf numFmtId="3" fontId="13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1" fontId="0" fillId="0" borderId="4" xfId="1" applyNumberFormat="1" applyFont="1" applyBorder="1"/>
    <xf numFmtId="0" fontId="24" fillId="0" borderId="0" xfId="0" applyFont="1" applyAlignment="1">
      <alignment horizontal="right"/>
    </xf>
    <xf numFmtId="0" fontId="24" fillId="0" borderId="4" xfId="0" applyFont="1" applyBorder="1" applyAlignment="1">
      <alignment horizontal="right"/>
    </xf>
    <xf numFmtId="165" fontId="0" fillId="0" borderId="4" xfId="0" applyNumberFormat="1" applyBorder="1"/>
    <xf numFmtId="169" fontId="0" fillId="0" borderId="4" xfId="0" applyNumberFormat="1" applyBorder="1"/>
    <xf numFmtId="0" fontId="24" fillId="3" borderId="0" xfId="0" applyFont="1" applyFill="1" applyAlignment="1">
      <alignment horizontal="right"/>
    </xf>
    <xf numFmtId="171" fontId="0" fillId="3" borderId="0" xfId="1" applyNumberFormat="1" applyFont="1" applyFill="1"/>
    <xf numFmtId="169" fontId="0" fillId="3" borderId="0" xfId="0" applyNumberFormat="1" applyFill="1"/>
    <xf numFmtId="173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0" borderId="0" xfId="0" applyFill="1"/>
    <xf numFmtId="0" fontId="0" fillId="20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4" fontId="0" fillId="0" borderId="0" xfId="0" applyNumberFormat="1"/>
    <xf numFmtId="174" fontId="0" fillId="3" borderId="0" xfId="0" applyNumberFormat="1" applyFill="1"/>
    <xf numFmtId="172" fontId="25" fillId="0" borderId="0" xfId="0" applyNumberFormat="1" applyFont="1"/>
    <xf numFmtId="0" fontId="0" fillId="0" borderId="21" xfId="0" applyBorder="1"/>
    <xf numFmtId="0" fontId="0" fillId="0" borderId="23" xfId="0" applyBorder="1"/>
    <xf numFmtId="0" fontId="0" fillId="0" borderId="24" xfId="0" applyBorder="1"/>
    <xf numFmtId="0" fontId="0" fillId="0" borderId="5" xfId="0" applyBorder="1"/>
    <xf numFmtId="0" fontId="26" fillId="0" borderId="0" xfId="0" applyFont="1"/>
    <xf numFmtId="0" fontId="4" fillId="13" borderId="0" xfId="0" applyFont="1" applyFill="1" applyAlignment="1">
      <alignment horizontal="center"/>
    </xf>
    <xf numFmtId="0" fontId="0" fillId="0" borderId="6" xfId="0" applyBorder="1"/>
    <xf numFmtId="0" fontId="5" fillId="3" borderId="6" xfId="0" applyFont="1" applyFill="1" applyBorder="1" applyAlignment="1">
      <alignment horizontal="center"/>
    </xf>
    <xf numFmtId="0" fontId="23" fillId="0" borderId="0" xfId="0" applyFont="1" applyAlignment="1">
      <alignment horizontal="right"/>
    </xf>
    <xf numFmtId="2" fontId="23" fillId="0" borderId="0" xfId="0" applyNumberFormat="1" applyFont="1"/>
    <xf numFmtId="0" fontId="1" fillId="0" borderId="0" xfId="0" applyFont="1" applyAlignment="1">
      <alignment horizontal="right"/>
    </xf>
    <xf numFmtId="171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5" xfId="0" applyNumberFormat="1" applyBorder="1"/>
    <xf numFmtId="2" fontId="0" fillId="0" borderId="26" xfId="0" applyNumberFormat="1" applyBorder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0" fontId="1" fillId="23" borderId="34" xfId="0" applyFont="1" applyFill="1" applyBorder="1" applyAlignment="1">
      <alignment horizontal="center" vertical="center" wrapText="1"/>
    </xf>
    <xf numFmtId="0" fontId="1" fillId="23" borderId="35" xfId="0" applyFont="1" applyFill="1" applyBorder="1" applyAlignment="1">
      <alignment horizontal="center" vertical="center" wrapText="1"/>
    </xf>
    <xf numFmtId="0" fontId="1" fillId="23" borderId="36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4" borderId="0" xfId="0" applyNumberFormat="1" applyFill="1"/>
    <xf numFmtId="164" fontId="0" fillId="24" borderId="0" xfId="0" applyNumberFormat="1" applyFill="1"/>
    <xf numFmtId="0" fontId="1" fillId="13" borderId="0" xfId="0" applyFont="1" applyFill="1"/>
    <xf numFmtId="0" fontId="5" fillId="25" borderId="0" xfId="0" applyFont="1" applyFill="1" applyAlignment="1">
      <alignment horizontal="center"/>
    </xf>
    <xf numFmtId="10" fontId="15" fillId="0" borderId="0" xfId="0" applyNumberFormat="1" applyFont="1"/>
    <xf numFmtId="10" fontId="15" fillId="0" borderId="6" xfId="0" applyNumberFormat="1" applyFont="1" applyBorder="1"/>
    <xf numFmtId="2" fontId="18" fillId="0" borderId="0" xfId="0" applyNumberFormat="1" applyFont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165" fontId="0" fillId="0" borderId="5" xfId="0" applyNumberFormat="1" applyBorder="1"/>
    <xf numFmtId="0" fontId="5" fillId="12" borderId="6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1" fillId="0" borderId="37" xfId="0" applyFont="1" applyBorder="1"/>
    <xf numFmtId="0" fontId="0" fillId="0" borderId="37" xfId="0" applyBorder="1" applyAlignment="1">
      <alignment horizontal="center"/>
    </xf>
    <xf numFmtId="0" fontId="0" fillId="26" borderId="37" xfId="0" applyFill="1" applyBorder="1" applyAlignment="1">
      <alignment horizontal="center"/>
    </xf>
    <xf numFmtId="0" fontId="0" fillId="26" borderId="37" xfId="0" applyFill="1" applyBorder="1" applyAlignment="1">
      <alignment horizontal="center" wrapText="1"/>
    </xf>
    <xf numFmtId="0" fontId="0" fillId="10" borderId="37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37" xfId="0" applyFill="1" applyBorder="1" applyAlignment="1">
      <alignment horizontal="center"/>
    </xf>
    <xf numFmtId="0" fontId="27" fillId="7" borderId="37" xfId="0" applyFont="1" applyFill="1" applyBorder="1" applyAlignment="1">
      <alignment horizontal="center"/>
    </xf>
    <xf numFmtId="0" fontId="0" fillId="22" borderId="37" xfId="0" applyFill="1" applyBorder="1" applyAlignment="1">
      <alignment horizontal="center"/>
    </xf>
    <xf numFmtId="0" fontId="0" fillId="0" borderId="6" xfId="0" applyBorder="1" applyAlignment="1">
      <alignment horizontal="right"/>
    </xf>
    <xf numFmtId="165" fontId="0" fillId="0" borderId="6" xfId="0" applyNumberFormat="1" applyBorder="1"/>
    <xf numFmtId="0" fontId="0" fillId="15" borderId="6" xfId="0" applyFill="1" applyBorder="1"/>
    <xf numFmtId="0" fontId="0" fillId="15" borderId="4" xfId="0" applyFill="1" applyBorder="1"/>
    <xf numFmtId="164" fontId="1" fillId="0" borderId="0" xfId="0" applyNumberFormat="1" applyFont="1"/>
    <xf numFmtId="0" fontId="27" fillId="0" borderId="0" xfId="0" applyFont="1"/>
    <xf numFmtId="164" fontId="0" fillId="0" borderId="0" xfId="0" applyNumberFormat="1" applyAlignment="1">
      <alignment horizontal="center"/>
    </xf>
    <xf numFmtId="0" fontId="28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28" fillId="0" borderId="0" xfId="0" applyNumberFormat="1" applyFont="1"/>
    <xf numFmtId="4" fontId="27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27" fillId="0" borderId="1" xfId="0" applyFont="1" applyBorder="1"/>
    <xf numFmtId="4" fontId="0" fillId="0" borderId="1" xfId="0" applyNumberFormat="1" applyBorder="1"/>
    <xf numFmtId="4" fontId="28" fillId="0" borderId="1" xfId="0" applyNumberFormat="1" applyFont="1" applyBorder="1"/>
    <xf numFmtId="4" fontId="27" fillId="0" borderId="1" xfId="0" applyNumberFormat="1" applyFont="1" applyBorder="1"/>
    <xf numFmtId="4" fontId="18" fillId="0" borderId="0" xfId="0" applyNumberFormat="1" applyFont="1"/>
    <xf numFmtId="0" fontId="0" fillId="11" borderId="24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8" borderId="4" xfId="0" applyFill="1" applyBorder="1" applyAlignment="1">
      <alignment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2" borderId="4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164" fontId="29" fillId="0" borderId="0" xfId="0" applyNumberFormat="1" applyFont="1" applyAlignment="1">
      <alignment horizontal="center"/>
    </xf>
    <xf numFmtId="0" fontId="29" fillId="0" borderId="1" xfId="0" applyFont="1" applyBorder="1"/>
    <xf numFmtId="0" fontId="27" fillId="0" borderId="0" xfId="0" applyFont="1" applyAlignment="1">
      <alignment horizontal="center"/>
    </xf>
    <xf numFmtId="0" fontId="29" fillId="0" borderId="0" xfId="0" applyFont="1"/>
    <xf numFmtId="0" fontId="30" fillId="0" borderId="0" xfId="0" applyFont="1" applyAlignment="1">
      <alignment vertical="center"/>
    </xf>
    <xf numFmtId="2" fontId="30" fillId="0" borderId="0" xfId="0" applyNumberFormat="1" applyFont="1" applyAlignment="1">
      <alignment vertical="center"/>
    </xf>
    <xf numFmtId="164" fontId="4" fillId="0" borderId="7" xfId="0" applyNumberFormat="1" applyFont="1" applyBorder="1"/>
    <xf numFmtId="164" fontId="31" fillId="27" borderId="1" xfId="0" applyNumberFormat="1" applyFont="1" applyFill="1" applyBorder="1"/>
    <xf numFmtId="0" fontId="0" fillId="27" borderId="0" xfId="0" applyFill="1" applyAlignment="1">
      <alignment horizontal="center"/>
    </xf>
    <xf numFmtId="175" fontId="0" fillId="0" borderId="0" xfId="0" applyNumberFormat="1" applyAlignment="1">
      <alignment horizontal="right"/>
    </xf>
    <xf numFmtId="175" fontId="29" fillId="0" borderId="0" xfId="0" applyNumberFormat="1" applyFont="1" applyAlignment="1">
      <alignment horizontal="right"/>
    </xf>
    <xf numFmtId="176" fontId="29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8" borderId="4" xfId="0" applyFont="1" applyFill="1" applyBorder="1" applyAlignment="1">
      <alignment horizontal="center" vertical="center" wrapText="1"/>
    </xf>
    <xf numFmtId="0" fontId="32" fillId="0" borderId="0" xfId="0" applyFont="1" applyAlignment="1">
      <alignment vertical="center"/>
    </xf>
    <xf numFmtId="0" fontId="0" fillId="2" borderId="0" xfId="0" applyFill="1"/>
    <xf numFmtId="2" fontId="33" fillId="2" borderId="0" xfId="0" applyNumberFormat="1" applyFont="1" applyFill="1"/>
    <xf numFmtId="0" fontId="0" fillId="0" borderId="0" xfId="0" applyAlignment="1">
      <alignment horizontal="right" vertical="top"/>
    </xf>
    <xf numFmtId="0" fontId="0" fillId="3" borderId="0" xfId="0" applyFill="1" applyAlignment="1">
      <alignment vertical="top"/>
    </xf>
    <xf numFmtId="0" fontId="0" fillId="13" borderId="0" xfId="0" applyFill="1" applyAlignment="1">
      <alignment vertical="top"/>
    </xf>
    <xf numFmtId="0" fontId="0" fillId="2" borderId="0" xfId="0" applyFill="1" applyAlignment="1">
      <alignment vertical="top"/>
    </xf>
    <xf numFmtId="0" fontId="0" fillId="14" borderId="0" xfId="0" applyFill="1" applyAlignment="1">
      <alignment horizontal="right" vertical="top"/>
    </xf>
    <xf numFmtId="165" fontId="4" fillId="0" borderId="6" xfId="0" applyNumberFormat="1" applyFont="1" applyBorder="1"/>
    <xf numFmtId="166" fontId="4" fillId="0" borderId="4" xfId="0" applyNumberFormat="1" applyFont="1" applyBorder="1"/>
    <xf numFmtId="166" fontId="4" fillId="0" borderId="6" xfId="0" applyNumberFormat="1" applyFont="1" applyBorder="1"/>
    <xf numFmtId="166" fontId="4" fillId="3" borderId="0" xfId="0" applyNumberFormat="1" applyFont="1" applyFill="1"/>
    <xf numFmtId="166" fontId="4" fillId="3" borderId="4" xfId="0" applyNumberFormat="1" applyFont="1" applyFill="1" applyBorder="1"/>
    <xf numFmtId="166" fontId="4" fillId="3" borderId="6" xfId="0" applyNumberFormat="1" applyFont="1" applyFill="1" applyBorder="1"/>
    <xf numFmtId="165" fontId="1" fillId="0" borderId="0" xfId="0" applyNumberFormat="1" applyFont="1"/>
    <xf numFmtId="1" fontId="1" fillId="0" borderId="0" xfId="0" applyNumberFormat="1" applyFont="1"/>
    <xf numFmtId="2" fontId="34" fillId="2" borderId="0" xfId="0" applyNumberFormat="1" applyFont="1" applyFill="1"/>
    <xf numFmtId="177" fontId="4" fillId="0" borderId="0" xfId="0" applyNumberFormat="1" applyFont="1"/>
    <xf numFmtId="177" fontId="4" fillId="0" borderId="4" xfId="0" applyNumberFormat="1" applyFont="1" applyBorder="1"/>
    <xf numFmtId="177" fontId="4" fillId="0" borderId="6" xfId="0" applyNumberFormat="1" applyFont="1" applyBorder="1"/>
    <xf numFmtId="0" fontId="0" fillId="0" borderId="20" xfId="0" applyBorder="1"/>
    <xf numFmtId="165" fontId="0" fillId="0" borderId="22" xfId="0" applyNumberFormat="1" applyBorder="1"/>
    <xf numFmtId="0" fontId="0" fillId="0" borderId="22" xfId="0" applyBorder="1"/>
    <xf numFmtId="177" fontId="0" fillId="0" borderId="1" xfId="0" applyNumberFormat="1" applyBorder="1"/>
    <xf numFmtId="177" fontId="0" fillId="0" borderId="5" xfId="0" applyNumberFormat="1" applyBorder="1"/>
    <xf numFmtId="0" fontId="5" fillId="6" borderId="7" xfId="0" applyFont="1" applyFill="1" applyBorder="1" applyAlignment="1">
      <alignment horizontal="center"/>
    </xf>
    <xf numFmtId="166" fontId="4" fillId="0" borderId="1" xfId="0" applyNumberFormat="1" applyFont="1" applyBorder="1"/>
    <xf numFmtId="166" fontId="4" fillId="0" borderId="5" xfId="0" applyNumberFormat="1" applyFont="1" applyBorder="1"/>
    <xf numFmtId="166" fontId="4" fillId="0" borderId="7" xfId="0" applyNumberFormat="1" applyFont="1" applyBorder="1"/>
    <xf numFmtId="0" fontId="35" fillId="0" borderId="0" xfId="0" applyFont="1" applyAlignment="1">
      <alignment vertical="center"/>
    </xf>
    <xf numFmtId="0" fontId="4" fillId="0" borderId="0" xfId="0" applyFont="1" applyBorder="1"/>
    <xf numFmtId="0" fontId="6" fillId="0" borderId="0" xfId="0" applyFont="1" applyBorder="1" applyAlignment="1">
      <alignment horizontal="center" vertical="center"/>
    </xf>
    <xf numFmtId="166" fontId="4" fillId="0" borderId="0" xfId="0" applyNumberFormat="1" applyFont="1" applyBorder="1"/>
    <xf numFmtId="0" fontId="4" fillId="0" borderId="0" xfId="0" applyFont="1" applyBorder="1" applyAlignment="1">
      <alignment horizontal="center"/>
    </xf>
    <xf numFmtId="166" fontId="6" fillId="0" borderId="0" xfId="0" applyNumberFormat="1" applyFont="1" applyBorder="1" applyAlignment="1">
      <alignment vertical="center"/>
    </xf>
    <xf numFmtId="0" fontId="4" fillId="15" borderId="4" xfId="0" applyFont="1" applyFill="1" applyBorder="1" applyAlignment="1">
      <alignment horizontal="center" vertical="center" wrapText="1"/>
    </xf>
    <xf numFmtId="0" fontId="6" fillId="15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29" borderId="0" xfId="0" applyFont="1" applyFill="1" applyBorder="1"/>
    <xf numFmtId="0" fontId="4" fillId="29" borderId="0" xfId="0" applyFont="1" applyFill="1" applyBorder="1" applyAlignment="1">
      <alignment horizontal="center"/>
    </xf>
    <xf numFmtId="0" fontId="4" fillId="29" borderId="0" xfId="0" applyFont="1" applyFill="1" applyBorder="1"/>
    <xf numFmtId="3" fontId="4" fillId="29" borderId="0" xfId="0" applyNumberFormat="1" applyFont="1" applyFill="1" applyBorder="1" applyAlignment="1">
      <alignment horizontal="center"/>
    </xf>
    <xf numFmtId="0" fontId="36" fillId="0" borderId="0" xfId="0" applyFont="1" applyAlignment="1">
      <alignment vertical="center"/>
    </xf>
    <xf numFmtId="0" fontId="16" fillId="0" borderId="0" xfId="0" applyFont="1"/>
    <xf numFmtId="177" fontId="18" fillId="0" borderId="0" xfId="0" applyNumberFormat="1" applyFont="1"/>
    <xf numFmtId="166" fontId="18" fillId="0" borderId="0" xfId="0" applyNumberFormat="1" applyFont="1"/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best'!$D$2:$D$89</c:f>
              <c:numCache>
                <c:formatCode>0.0</c:formatCode>
                <c:ptCount val="88"/>
                <c:pt idx="0">
                  <c:v>2.6120724673327902</c:v>
                </c:pt>
                <c:pt idx="1">
                  <c:v>2.6588940946608899</c:v>
                </c:pt>
                <c:pt idx="2">
                  <c:v>2.4664530799404201</c:v>
                </c:pt>
                <c:pt idx="3">
                  <c:v>2.66224089765866</c:v>
                </c:pt>
                <c:pt idx="4">
                  <c:v>2.5985292099525399</c:v>
                </c:pt>
                <c:pt idx="5">
                  <c:v>2.3320422988145002</c:v>
                </c:pt>
                <c:pt idx="6">
                  <c:v>2.3828245106426298</c:v>
                </c:pt>
                <c:pt idx="7">
                  <c:v>2.3239498288423999</c:v>
                </c:pt>
                <c:pt idx="8">
                  <c:v>2.6024319934309998</c:v>
                </c:pt>
                <c:pt idx="9">
                  <c:v>2.4023646701408898</c:v>
                </c:pt>
                <c:pt idx="10">
                  <c:v>2.7520460570632301</c:v>
                </c:pt>
                <c:pt idx="11">
                  <c:v>2.6804408642347601</c:v>
                </c:pt>
                <c:pt idx="12">
                  <c:v>2.3788515798282401</c:v>
                </c:pt>
                <c:pt idx="13">
                  <c:v>2.3835485668578702</c:v>
                </c:pt>
                <c:pt idx="14">
                  <c:v>2.4655720618541999</c:v>
                </c:pt>
                <c:pt idx="15">
                  <c:v>2.5551945267210998</c:v>
                </c:pt>
                <c:pt idx="16">
                  <c:v>2.3736952557127098</c:v>
                </c:pt>
                <c:pt idx="17">
                  <c:v>2.7313560968528301</c:v>
                </c:pt>
                <c:pt idx="18">
                  <c:v>2.08261227690712</c:v>
                </c:pt>
                <c:pt idx="19">
                  <c:v>1.3493780783226801</c:v>
                </c:pt>
                <c:pt idx="20">
                  <c:v>2.3674054937062499</c:v>
                </c:pt>
                <c:pt idx="21">
                  <c:v>2.3795178534434198</c:v>
                </c:pt>
                <c:pt idx="22">
                  <c:v>2.09293397606206</c:v>
                </c:pt>
                <c:pt idx="23">
                  <c:v>2.3504856014603499</c:v>
                </c:pt>
                <c:pt idx="24">
                  <c:v>1.96987422086389</c:v>
                </c:pt>
                <c:pt idx="25">
                  <c:v>2.5952260791327602</c:v>
                </c:pt>
                <c:pt idx="26">
                  <c:v>2.53608247767718</c:v>
                </c:pt>
                <c:pt idx="27">
                  <c:v>2.6704420315595798</c:v>
                </c:pt>
                <c:pt idx="28">
                  <c:v>1.36686367520816</c:v>
                </c:pt>
                <c:pt idx="29">
                  <c:v>2.14851402207904</c:v>
                </c:pt>
                <c:pt idx="30">
                  <c:v>2.1732990427932402</c:v>
                </c:pt>
                <c:pt idx="31">
                  <c:v>2.25660831471167</c:v>
                </c:pt>
                <c:pt idx="32">
                  <c:v>1.97063214878834</c:v>
                </c:pt>
                <c:pt idx="33">
                  <c:v>2.46290842224266</c:v>
                </c:pt>
                <c:pt idx="34">
                  <c:v>2.6647425335691199</c:v>
                </c:pt>
                <c:pt idx="35">
                  <c:v>2.3802535041734001</c:v>
                </c:pt>
                <c:pt idx="36">
                  <c:v>2.6289582940194101</c:v>
                </c:pt>
                <c:pt idx="37">
                  <c:v>2.0221169792728499</c:v>
                </c:pt>
                <c:pt idx="38">
                  <c:v>2.59091276178393</c:v>
                </c:pt>
                <c:pt idx="39">
                  <c:v>2.7771082914585001</c:v>
                </c:pt>
                <c:pt idx="40">
                  <c:v>1.6681036932164599</c:v>
                </c:pt>
                <c:pt idx="41">
                  <c:v>1.8256766320197</c:v>
                </c:pt>
                <c:pt idx="42">
                  <c:v>2.2292891018819101</c:v>
                </c:pt>
                <c:pt idx="43">
                  <c:v>1.9622348140864401</c:v>
                </c:pt>
                <c:pt idx="44">
                  <c:v>1.6996542389176501</c:v>
                </c:pt>
                <c:pt idx="45">
                  <c:v>2.9721989328731202</c:v>
                </c:pt>
                <c:pt idx="46">
                  <c:v>1.85045684442699</c:v>
                </c:pt>
                <c:pt idx="47">
                  <c:v>1.5735080537145301</c:v>
                </c:pt>
                <c:pt idx="48">
                  <c:v>1.8959658653342499</c:v>
                </c:pt>
                <c:pt idx="49">
                  <c:v>2.3554867250599898</c:v>
                </c:pt>
                <c:pt idx="50">
                  <c:v>1.8768046656233499</c:v>
                </c:pt>
                <c:pt idx="51">
                  <c:v>2.36627435511843</c:v>
                </c:pt>
                <c:pt idx="52">
                  <c:v>1.42174595642854</c:v>
                </c:pt>
                <c:pt idx="53">
                  <c:v>2.69679106287894</c:v>
                </c:pt>
                <c:pt idx="54">
                  <c:v>2.2319201706006502</c:v>
                </c:pt>
                <c:pt idx="55">
                  <c:v>2.28532227247132</c:v>
                </c:pt>
                <c:pt idx="56">
                  <c:v>1.6417483690232999</c:v>
                </c:pt>
                <c:pt idx="57">
                  <c:v>2.3713857682639299</c:v>
                </c:pt>
                <c:pt idx="58">
                  <c:v>2.03654137697202</c:v>
                </c:pt>
                <c:pt idx="59">
                  <c:v>2.8710665477977702</c:v>
                </c:pt>
                <c:pt idx="60">
                  <c:v>2.5548019763293799</c:v>
                </c:pt>
                <c:pt idx="61">
                  <c:v>1.52330100366319</c:v>
                </c:pt>
                <c:pt idx="62">
                  <c:v>1.66631738566915</c:v>
                </c:pt>
                <c:pt idx="63">
                  <c:v>1.79984778063323</c:v>
                </c:pt>
                <c:pt idx="64">
                  <c:v>1.95825682662161</c:v>
                </c:pt>
                <c:pt idx="65">
                  <c:v>1.78974079805413</c:v>
                </c:pt>
                <c:pt idx="66">
                  <c:v>1.6003208113848699</c:v>
                </c:pt>
                <c:pt idx="67">
                  <c:v>1.6620075993237799</c:v>
                </c:pt>
                <c:pt idx="68">
                  <c:v>2.6020880123654999</c:v>
                </c:pt>
                <c:pt idx="69">
                  <c:v>2.0832591442238702</c:v>
                </c:pt>
                <c:pt idx="70">
                  <c:v>1.7765654307679799</c:v>
                </c:pt>
                <c:pt idx="71">
                  <c:v>1.8603439422019401</c:v>
                </c:pt>
                <c:pt idx="72">
                  <c:v>1.4270567546019</c:v>
                </c:pt>
                <c:pt idx="73">
                  <c:v>2.3352490489263298</c:v>
                </c:pt>
                <c:pt idx="74">
                  <c:v>1.47266585977358</c:v>
                </c:pt>
                <c:pt idx="75">
                  <c:v>1.58874543123219</c:v>
                </c:pt>
                <c:pt idx="76">
                  <c:v>1.6643204437885499</c:v>
                </c:pt>
                <c:pt idx="77">
                  <c:v>2.9599452229490599</c:v>
                </c:pt>
                <c:pt idx="78">
                  <c:v>2.0950076177853498</c:v>
                </c:pt>
                <c:pt idx="79">
                  <c:v>2.3418768930396698</c:v>
                </c:pt>
                <c:pt idx="80">
                  <c:v>1.5672929072169099</c:v>
                </c:pt>
                <c:pt idx="81">
                  <c:v>1.76829472166336</c:v>
                </c:pt>
                <c:pt idx="82">
                  <c:v>2.8398471927397799</c:v>
                </c:pt>
                <c:pt idx="83">
                  <c:v>2.3197242368273101</c:v>
                </c:pt>
                <c:pt idx="84">
                  <c:v>2.7450562837918202</c:v>
                </c:pt>
                <c:pt idx="85">
                  <c:v>2.0671912626021198</c:v>
                </c:pt>
                <c:pt idx="86">
                  <c:v>1.9176071699594801</c:v>
                </c:pt>
                <c:pt idx="87">
                  <c:v>2.5588851788743399</c:v>
                </c:pt>
              </c:numCache>
            </c:numRef>
          </c:xVal>
          <c:yVal>
            <c:numRef>
              <c:f>'LMfit very best'!$E$2:$E$89</c:f>
              <c:numCache>
                <c:formatCode>0.00</c:formatCode>
                <c:ptCount val="88"/>
                <c:pt idx="0">
                  <c:v>0.23758437142390601</c:v>
                </c:pt>
                <c:pt idx="1">
                  <c:v>0.21767358983575899</c:v>
                </c:pt>
                <c:pt idx="2">
                  <c:v>0.209975633443507</c:v>
                </c:pt>
                <c:pt idx="3">
                  <c:v>0.22028397761395799</c:v>
                </c:pt>
                <c:pt idx="4">
                  <c:v>0.24046280044898499</c:v>
                </c:pt>
                <c:pt idx="5">
                  <c:v>0.25683280542117498</c:v>
                </c:pt>
                <c:pt idx="6">
                  <c:v>0.23756784067211401</c:v>
                </c:pt>
                <c:pt idx="7">
                  <c:v>0.23812959086744501</c:v>
                </c:pt>
                <c:pt idx="8">
                  <c:v>0.195834923103158</c:v>
                </c:pt>
                <c:pt idx="9">
                  <c:v>0.217019188814398</c:v>
                </c:pt>
                <c:pt idx="10">
                  <c:v>0.211385793477643</c:v>
                </c:pt>
                <c:pt idx="11">
                  <c:v>0.23248073497027599</c:v>
                </c:pt>
                <c:pt idx="12">
                  <c:v>0.24128550110654501</c:v>
                </c:pt>
                <c:pt idx="13">
                  <c:v>0.19437585921949299</c:v>
                </c:pt>
                <c:pt idx="14">
                  <c:v>0.23343505329404801</c:v>
                </c:pt>
                <c:pt idx="15">
                  <c:v>0.222872481657166</c:v>
                </c:pt>
                <c:pt idx="16">
                  <c:v>0.23359766008185101</c:v>
                </c:pt>
                <c:pt idx="17">
                  <c:v>0.23257097157989701</c:v>
                </c:pt>
                <c:pt idx="18">
                  <c:v>0.18841391562971099</c:v>
                </c:pt>
                <c:pt idx="19">
                  <c:v>0.26565849369811501</c:v>
                </c:pt>
                <c:pt idx="20">
                  <c:v>0.18552467513767401</c:v>
                </c:pt>
                <c:pt idx="21">
                  <c:v>0.23915685503550399</c:v>
                </c:pt>
                <c:pt idx="22">
                  <c:v>0.20292219999620201</c:v>
                </c:pt>
                <c:pt idx="23">
                  <c:v>0.22523198766654901</c:v>
                </c:pt>
                <c:pt idx="24">
                  <c:v>0.18866106282432801</c:v>
                </c:pt>
                <c:pt idx="25">
                  <c:v>0.24209557884011801</c:v>
                </c:pt>
                <c:pt idx="26">
                  <c:v>0.29100758916618402</c:v>
                </c:pt>
                <c:pt idx="27">
                  <c:v>0.185551402728339</c:v>
                </c:pt>
                <c:pt idx="28">
                  <c:v>0.25678519529621702</c:v>
                </c:pt>
                <c:pt idx="29">
                  <c:v>0.18194621715005299</c:v>
                </c:pt>
                <c:pt idx="30">
                  <c:v>0.280831743649399</c:v>
                </c:pt>
                <c:pt idx="31">
                  <c:v>0.21584590114792701</c:v>
                </c:pt>
                <c:pt idx="32">
                  <c:v>0.20420727365001101</c:v>
                </c:pt>
                <c:pt idx="33">
                  <c:v>0.22015131652484801</c:v>
                </c:pt>
                <c:pt idx="34">
                  <c:v>0.21471481944439699</c:v>
                </c:pt>
                <c:pt idx="35">
                  <c:v>0.28707673689946001</c:v>
                </c:pt>
                <c:pt idx="36">
                  <c:v>0.205600034105753</c:v>
                </c:pt>
                <c:pt idx="37">
                  <c:v>0.183083048755738</c:v>
                </c:pt>
                <c:pt idx="38">
                  <c:v>0.20753804792618599</c:v>
                </c:pt>
                <c:pt idx="39">
                  <c:v>0.229859309800066</c:v>
                </c:pt>
                <c:pt idx="40">
                  <c:v>0.21745889836730301</c:v>
                </c:pt>
                <c:pt idx="41">
                  <c:v>0.22514928952538399</c:v>
                </c:pt>
                <c:pt idx="42">
                  <c:v>0.192850320487192</c:v>
                </c:pt>
                <c:pt idx="43">
                  <c:v>0.174021032718015</c:v>
                </c:pt>
                <c:pt idx="44">
                  <c:v>0.196946055107802</c:v>
                </c:pt>
                <c:pt idx="45">
                  <c:v>0.155375228812382</c:v>
                </c:pt>
                <c:pt idx="46">
                  <c:v>0.21595858881496799</c:v>
                </c:pt>
                <c:pt idx="47">
                  <c:v>0.22232301988395201</c:v>
                </c:pt>
                <c:pt idx="48">
                  <c:v>0.281200290320885</c:v>
                </c:pt>
                <c:pt idx="49">
                  <c:v>0.21605804918537</c:v>
                </c:pt>
                <c:pt idx="50">
                  <c:v>0.17773270429177401</c:v>
                </c:pt>
                <c:pt idx="51">
                  <c:v>0.19651215035141301</c:v>
                </c:pt>
                <c:pt idx="52">
                  <c:v>0.269990666279532</c:v>
                </c:pt>
                <c:pt idx="53">
                  <c:v>0.20054778202697299</c:v>
                </c:pt>
                <c:pt idx="54">
                  <c:v>0.225042480664011</c:v>
                </c:pt>
                <c:pt idx="55">
                  <c:v>0.29232211204312403</c:v>
                </c:pt>
                <c:pt idx="56">
                  <c:v>0.26998351754119798</c:v>
                </c:pt>
                <c:pt idx="57">
                  <c:v>0.226735107644779</c:v>
                </c:pt>
                <c:pt idx="58">
                  <c:v>0.29988213681987202</c:v>
                </c:pt>
                <c:pt idx="59">
                  <c:v>0.16823788465951001</c:v>
                </c:pt>
                <c:pt idx="60">
                  <c:v>0.21255612974188601</c:v>
                </c:pt>
                <c:pt idx="61">
                  <c:v>0.21224988335220299</c:v>
                </c:pt>
                <c:pt idx="62">
                  <c:v>0.29599090811506901</c:v>
                </c:pt>
                <c:pt idx="63">
                  <c:v>0.14358099647059</c:v>
                </c:pt>
                <c:pt idx="64">
                  <c:v>0.16522656926033499</c:v>
                </c:pt>
                <c:pt idx="65">
                  <c:v>0.19314138398326999</c:v>
                </c:pt>
                <c:pt idx="66">
                  <c:v>0.18218641385814499</c:v>
                </c:pt>
                <c:pt idx="67">
                  <c:v>0.190286031332875</c:v>
                </c:pt>
                <c:pt idx="68">
                  <c:v>0.23147474408730301</c:v>
                </c:pt>
                <c:pt idx="69">
                  <c:v>0.29999989639298802</c:v>
                </c:pt>
                <c:pt idx="70">
                  <c:v>0.27940757765780599</c:v>
                </c:pt>
                <c:pt idx="71">
                  <c:v>0.19484627908261301</c:v>
                </c:pt>
                <c:pt idx="72">
                  <c:v>0.26997338370686802</c:v>
                </c:pt>
                <c:pt idx="73">
                  <c:v>0.200033997820734</c:v>
                </c:pt>
                <c:pt idx="74">
                  <c:v>0.24941931618899299</c:v>
                </c:pt>
                <c:pt idx="75">
                  <c:v>0.20070140408619</c:v>
                </c:pt>
                <c:pt idx="76">
                  <c:v>0.21888371638978399</c:v>
                </c:pt>
                <c:pt idx="77">
                  <c:v>0.146761198301359</c:v>
                </c:pt>
                <c:pt idx="78">
                  <c:v>0.29772694820040801</c:v>
                </c:pt>
                <c:pt idx="79">
                  <c:v>0.201667956487799</c:v>
                </c:pt>
                <c:pt idx="80">
                  <c:v>0.17446451146126299</c:v>
                </c:pt>
                <c:pt idx="81">
                  <c:v>0.26387403033595402</c:v>
                </c:pt>
                <c:pt idx="82">
                  <c:v>0.162139891872427</c:v>
                </c:pt>
                <c:pt idx="83">
                  <c:v>0.26663467910841199</c:v>
                </c:pt>
                <c:pt idx="84">
                  <c:v>0.25671733258277002</c:v>
                </c:pt>
                <c:pt idx="85">
                  <c:v>0.28962014933588098</c:v>
                </c:pt>
                <c:pt idx="86">
                  <c:v>0.19260547321520299</c:v>
                </c:pt>
                <c:pt idx="87">
                  <c:v>0.18692871938258501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0-4114-965C-D12C149E9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best'!$K$2:$K$89</c:f>
              <c:numCache>
                <c:formatCode>0.0</c:formatCode>
                <c:ptCount val="88"/>
                <c:pt idx="0">
                  <c:v>2.92635829087983</c:v>
                </c:pt>
                <c:pt idx="1">
                  <c:v>2.9105028024567901</c:v>
                </c:pt>
                <c:pt idx="2">
                  <c:v>2.7854423233249999</c:v>
                </c:pt>
                <c:pt idx="3">
                  <c:v>2.90223568249966</c:v>
                </c:pt>
                <c:pt idx="4">
                  <c:v>2.9253412494870701</c:v>
                </c:pt>
                <c:pt idx="5">
                  <c:v>2.6240034516584698</c:v>
                </c:pt>
                <c:pt idx="6">
                  <c:v>2.66853005032418</c:v>
                </c:pt>
                <c:pt idx="7">
                  <c:v>2.7038218826462299</c:v>
                </c:pt>
                <c:pt idx="8">
                  <c:v>2.67108443146495</c:v>
                </c:pt>
                <c:pt idx="9">
                  <c:v>2.60358551140046</c:v>
                </c:pt>
                <c:pt idx="10">
                  <c:v>2.8741287181577699</c:v>
                </c:pt>
                <c:pt idx="11">
                  <c:v>2.9160831373405198</c:v>
                </c:pt>
                <c:pt idx="12">
                  <c:v>2.6886761339272098</c:v>
                </c:pt>
                <c:pt idx="13">
                  <c:v>2.5795388191719102</c:v>
                </c:pt>
                <c:pt idx="14">
                  <c:v>2.6399580892264898</c:v>
                </c:pt>
                <c:pt idx="15">
                  <c:v>2.8562791127656801</c:v>
                </c:pt>
                <c:pt idx="16">
                  <c:v>2.9160827029388199</c:v>
                </c:pt>
                <c:pt idx="17">
                  <c:v>2.9848264474202799</c:v>
                </c:pt>
                <c:pt idx="18">
                  <c:v>2.40733047241253</c:v>
                </c:pt>
                <c:pt idx="19">
                  <c:v>2.0233805456138199</c:v>
                </c:pt>
                <c:pt idx="20">
                  <c:v>2.7184623234548102</c:v>
                </c:pt>
                <c:pt idx="21">
                  <c:v>2.7314109188856399</c:v>
                </c:pt>
                <c:pt idx="22">
                  <c:v>2.4538086661840102</c:v>
                </c:pt>
                <c:pt idx="23">
                  <c:v>2.6188607150570902</c:v>
                </c:pt>
                <c:pt idx="24">
                  <c:v>2.3408713409517401</c:v>
                </c:pt>
                <c:pt idx="25">
                  <c:v>3.0463349408204201</c:v>
                </c:pt>
                <c:pt idx="26">
                  <c:v>2.91144273709868</c:v>
                </c:pt>
                <c:pt idx="27">
                  <c:v>2.4619087567997702</c:v>
                </c:pt>
                <c:pt idx="28">
                  <c:v>2.0608724957454401</c:v>
                </c:pt>
                <c:pt idx="29">
                  <c:v>2.523689061277</c:v>
                </c:pt>
                <c:pt idx="30">
                  <c:v>2.5931331717114698</c:v>
                </c:pt>
                <c:pt idx="31">
                  <c:v>2.69259375760786</c:v>
                </c:pt>
                <c:pt idx="32">
                  <c:v>2.5527019656097099</c:v>
                </c:pt>
                <c:pt idx="33">
                  <c:v>2.72729421530358</c:v>
                </c:pt>
                <c:pt idx="34">
                  <c:v>2.7019508158684502</c:v>
                </c:pt>
                <c:pt idx="35">
                  <c:v>2.6183279431728601</c:v>
                </c:pt>
                <c:pt idx="36">
                  <c:v>2.6255707259382</c:v>
                </c:pt>
                <c:pt idx="37">
                  <c:v>2.3857930351160301</c:v>
                </c:pt>
                <c:pt idx="38">
                  <c:v>2.55714920522892</c:v>
                </c:pt>
                <c:pt idx="39">
                  <c:v>2.7861127364838998</c:v>
                </c:pt>
                <c:pt idx="40">
                  <c:v>2.1936173958757998</c:v>
                </c:pt>
                <c:pt idx="41">
                  <c:v>2.5212492446635202</c:v>
                </c:pt>
                <c:pt idx="42">
                  <c:v>2.6337258105385501</c:v>
                </c:pt>
                <c:pt idx="43">
                  <c:v>2.3541024963245198</c:v>
                </c:pt>
                <c:pt idx="44">
                  <c:v>2.2136085673924502</c:v>
                </c:pt>
                <c:pt idx="45">
                  <c:v>2.44041216717868</c:v>
                </c:pt>
                <c:pt idx="46">
                  <c:v>2.4592274126018001</c:v>
                </c:pt>
                <c:pt idx="47">
                  <c:v>2.1530022386618399</c:v>
                </c:pt>
                <c:pt idx="48">
                  <c:v>2.7543920972300402</c:v>
                </c:pt>
                <c:pt idx="49">
                  <c:v>2.6758828825827599</c:v>
                </c:pt>
                <c:pt idx="50">
                  <c:v>2.3202258680290599</c:v>
                </c:pt>
                <c:pt idx="51">
                  <c:v>2.5024088874980901</c:v>
                </c:pt>
                <c:pt idx="52">
                  <c:v>2.2152138595837099</c:v>
                </c:pt>
                <c:pt idx="53">
                  <c:v>3.1372805867934201</c:v>
                </c:pt>
                <c:pt idx="54">
                  <c:v>2.6463083141841102</c:v>
                </c:pt>
                <c:pt idx="55">
                  <c:v>2.5541655296655899</c:v>
                </c:pt>
                <c:pt idx="56">
                  <c:v>2.4602028525291799</c:v>
                </c:pt>
                <c:pt idx="57">
                  <c:v>2.89302041318687</c:v>
                </c:pt>
                <c:pt idx="58">
                  <c:v>2.5450442295639899</c:v>
                </c:pt>
                <c:pt idx="59">
                  <c:v>2.51771609221352</c:v>
                </c:pt>
                <c:pt idx="60">
                  <c:v>2.8877786962360998</c:v>
                </c:pt>
                <c:pt idx="61">
                  <c:v>2.0057271832774202</c:v>
                </c:pt>
                <c:pt idx="62">
                  <c:v>2.2845722362579499</c:v>
                </c:pt>
                <c:pt idx="63">
                  <c:v>2.06814182959693</c:v>
                </c:pt>
                <c:pt idx="64">
                  <c:v>2.35592932932629</c:v>
                </c:pt>
                <c:pt idx="65">
                  <c:v>2.3718136443620499</c:v>
                </c:pt>
                <c:pt idx="66">
                  <c:v>2.0342470640514798</c:v>
                </c:pt>
                <c:pt idx="67">
                  <c:v>2.14975249100711</c:v>
                </c:pt>
                <c:pt idx="68">
                  <c:v>2.8582408899841898</c:v>
                </c:pt>
                <c:pt idx="69">
                  <c:v>2.6030359297331498</c:v>
                </c:pt>
                <c:pt idx="70">
                  <c:v>2.2019268703982799</c:v>
                </c:pt>
                <c:pt idx="71">
                  <c:v>2.57502919477218</c:v>
                </c:pt>
                <c:pt idx="72">
                  <c:v>2.20678254116828</c:v>
                </c:pt>
                <c:pt idx="73">
                  <c:v>2.45601225584161</c:v>
                </c:pt>
                <c:pt idx="74">
                  <c:v>2.2853336131742399</c:v>
                </c:pt>
                <c:pt idx="75">
                  <c:v>2.0245936008795602</c:v>
                </c:pt>
                <c:pt idx="76">
                  <c:v>2.0699221859943502</c:v>
                </c:pt>
                <c:pt idx="77">
                  <c:v>3.02579881839528</c:v>
                </c:pt>
                <c:pt idx="78">
                  <c:v>2.5585007925116798</c:v>
                </c:pt>
                <c:pt idx="79">
                  <c:v>2.7279256399413301</c:v>
                </c:pt>
                <c:pt idx="80">
                  <c:v>2.0021934671226602</c:v>
                </c:pt>
                <c:pt idx="81">
                  <c:v>2.1954333705615001</c:v>
                </c:pt>
                <c:pt idx="82">
                  <c:v>2.4433329536567099</c:v>
                </c:pt>
                <c:pt idx="83">
                  <c:v>2.95104215550441</c:v>
                </c:pt>
                <c:pt idx="84">
                  <c:v>2.9156921827428599</c:v>
                </c:pt>
                <c:pt idx="85">
                  <c:v>2.4928376983017002</c:v>
                </c:pt>
                <c:pt idx="86">
                  <c:v>2.5158968186786099</c:v>
                </c:pt>
                <c:pt idx="87">
                  <c:v>2.5244621104957998</c:v>
                </c:pt>
              </c:numCache>
            </c:numRef>
          </c:xVal>
          <c:yVal>
            <c:numRef>
              <c:f>'LMfit very best'!$L$2:$L$89</c:f>
              <c:numCache>
                <c:formatCode>0.00</c:formatCode>
                <c:ptCount val="88"/>
                <c:pt idx="0">
                  <c:v>2.6884778985825301E-2</c:v>
                </c:pt>
                <c:pt idx="1">
                  <c:v>2.12895524994226E-2</c:v>
                </c:pt>
                <c:pt idx="2">
                  <c:v>2.8586970583907901E-2</c:v>
                </c:pt>
                <c:pt idx="3">
                  <c:v>2.167225937516E-2</c:v>
                </c:pt>
                <c:pt idx="4">
                  <c:v>2.6292127799875699E-2</c:v>
                </c:pt>
                <c:pt idx="5">
                  <c:v>3.0848454757178501E-2</c:v>
                </c:pt>
                <c:pt idx="6">
                  <c:v>2.56982273502286E-2</c:v>
                </c:pt>
                <c:pt idx="7">
                  <c:v>2.5565372162517499E-2</c:v>
                </c:pt>
                <c:pt idx="8">
                  <c:v>1.4731003311207301E-2</c:v>
                </c:pt>
                <c:pt idx="9">
                  <c:v>1.9083883633788799E-2</c:v>
                </c:pt>
                <c:pt idx="10">
                  <c:v>1.7977655029101099E-2</c:v>
                </c:pt>
                <c:pt idx="11">
                  <c:v>2.4582818844701801E-2</c:v>
                </c:pt>
                <c:pt idx="12">
                  <c:v>2.5524858893958099E-2</c:v>
                </c:pt>
                <c:pt idx="13">
                  <c:v>2.6208944729704701E-2</c:v>
                </c:pt>
                <c:pt idx="14">
                  <c:v>2.5593600690342101E-2</c:v>
                </c:pt>
                <c:pt idx="15">
                  <c:v>2.3795078155421999E-2</c:v>
                </c:pt>
                <c:pt idx="16">
                  <c:v>3.4033283219632803E-2</c:v>
                </c:pt>
                <c:pt idx="17">
                  <c:v>2.4736701131418602E-2</c:v>
                </c:pt>
                <c:pt idx="18">
                  <c:v>4.3369942553104598E-2</c:v>
                </c:pt>
                <c:pt idx="19">
                  <c:v>9.1671804736473003E-2</c:v>
                </c:pt>
                <c:pt idx="20">
                  <c:v>4.6727987023495801E-2</c:v>
                </c:pt>
                <c:pt idx="21">
                  <c:v>2.4238226422883102E-2</c:v>
                </c:pt>
                <c:pt idx="22">
                  <c:v>3.77981580906551E-2</c:v>
                </c:pt>
                <c:pt idx="23">
                  <c:v>2.0096378547370002E-2</c:v>
                </c:pt>
                <c:pt idx="24">
                  <c:v>5.5008639677972301E-2</c:v>
                </c:pt>
                <c:pt idx="25">
                  <c:v>2.54818517076358E-2</c:v>
                </c:pt>
                <c:pt idx="26">
                  <c:v>4.1586618374463903E-2</c:v>
                </c:pt>
                <c:pt idx="27">
                  <c:v>1.25065313288225E-2</c:v>
                </c:pt>
                <c:pt idx="28">
                  <c:v>9.2829416547170293E-2</c:v>
                </c:pt>
                <c:pt idx="29">
                  <c:v>5.5605431765932099E-2</c:v>
                </c:pt>
                <c:pt idx="30">
                  <c:v>3.5414820356052298E-2</c:v>
                </c:pt>
                <c:pt idx="31">
                  <c:v>2.79376584164206E-2</c:v>
                </c:pt>
                <c:pt idx="32">
                  <c:v>6.5536392078163502E-2</c:v>
                </c:pt>
                <c:pt idx="33">
                  <c:v>1.73608354423954E-2</c:v>
                </c:pt>
                <c:pt idx="34">
                  <c:v>2.26497438976219E-2</c:v>
                </c:pt>
                <c:pt idx="35">
                  <c:v>4.1040974295098502E-2</c:v>
                </c:pt>
                <c:pt idx="36">
                  <c:v>2.17871155953357E-2</c:v>
                </c:pt>
                <c:pt idx="37">
                  <c:v>4.6988189115404498E-2</c:v>
                </c:pt>
                <c:pt idx="38">
                  <c:v>1.9200801440630699E-2</c:v>
                </c:pt>
                <c:pt idx="39">
                  <c:v>2.4459468436778899E-2</c:v>
                </c:pt>
                <c:pt idx="40">
                  <c:v>8.0389451645070803E-2</c:v>
                </c:pt>
                <c:pt idx="41">
                  <c:v>7.0861819696137099E-2</c:v>
                </c:pt>
                <c:pt idx="42">
                  <c:v>5.4256828523844197E-2</c:v>
                </c:pt>
                <c:pt idx="43">
                  <c:v>5.3932942275349303E-2</c:v>
                </c:pt>
                <c:pt idx="44">
                  <c:v>6.8054799330634699E-2</c:v>
                </c:pt>
                <c:pt idx="45">
                  <c:v>7.5448467987904999E-3</c:v>
                </c:pt>
                <c:pt idx="46">
                  <c:v>7.1802029934222703E-2</c:v>
                </c:pt>
                <c:pt idx="47">
                  <c:v>9.8296218096510193E-2</c:v>
                </c:pt>
                <c:pt idx="48">
                  <c:v>6.0244222004521203E-2</c:v>
                </c:pt>
                <c:pt idx="49">
                  <c:v>2.1519365072288899E-2</c:v>
                </c:pt>
                <c:pt idx="50">
                  <c:v>7.8981642368634003E-2</c:v>
                </c:pt>
                <c:pt idx="51">
                  <c:v>2.2119820828702098E-2</c:v>
                </c:pt>
                <c:pt idx="52">
                  <c:v>8.8230603981060196E-2</c:v>
                </c:pt>
                <c:pt idx="53">
                  <c:v>1.6660146704548E-2</c:v>
                </c:pt>
                <c:pt idx="54">
                  <c:v>2.9468210150202699E-2</c:v>
                </c:pt>
                <c:pt idx="55">
                  <c:v>4.3670954144995201E-2</c:v>
                </c:pt>
                <c:pt idx="56">
                  <c:v>6.7241329079880299E-2</c:v>
                </c:pt>
                <c:pt idx="57">
                  <c:v>2.40427742737215E-2</c:v>
                </c:pt>
                <c:pt idx="58">
                  <c:v>5.9845558915414099E-2</c:v>
                </c:pt>
                <c:pt idx="59">
                  <c:v>5.3737760991670099E-3</c:v>
                </c:pt>
                <c:pt idx="60">
                  <c:v>2.29135352207421E-2</c:v>
                </c:pt>
                <c:pt idx="61">
                  <c:v>9.9858377703836099E-2</c:v>
                </c:pt>
                <c:pt idx="62">
                  <c:v>8.0686153278372003E-2</c:v>
                </c:pt>
                <c:pt idx="63">
                  <c:v>9.3231016561733104E-2</c:v>
                </c:pt>
                <c:pt idx="64">
                  <c:v>6.0920477505621802E-2</c:v>
                </c:pt>
                <c:pt idx="65">
                  <c:v>8.1905593805839505E-2</c:v>
                </c:pt>
                <c:pt idx="66">
                  <c:v>9.1987295359918897E-2</c:v>
                </c:pt>
                <c:pt idx="67">
                  <c:v>9.7834301745356206E-2</c:v>
                </c:pt>
                <c:pt idx="68">
                  <c:v>2.1904382204062999E-2</c:v>
                </c:pt>
                <c:pt idx="69">
                  <c:v>6.1299801004979497E-2</c:v>
                </c:pt>
                <c:pt idx="70">
                  <c:v>6.38378817971791E-2</c:v>
                </c:pt>
                <c:pt idx="71">
                  <c:v>7.4090131744165399E-2</c:v>
                </c:pt>
                <c:pt idx="72">
                  <c:v>8.4622341941009593E-2</c:v>
                </c:pt>
                <c:pt idx="73">
                  <c:v>3.6897501862317203E-2</c:v>
                </c:pt>
                <c:pt idx="74">
                  <c:v>8.7278633163976896E-2</c:v>
                </c:pt>
                <c:pt idx="75">
                  <c:v>8.6794582730551198E-2</c:v>
                </c:pt>
                <c:pt idx="76">
                  <c:v>8.4628128131300398E-2</c:v>
                </c:pt>
                <c:pt idx="77">
                  <c:v>2.5474780846635198E-2</c:v>
                </c:pt>
                <c:pt idx="78">
                  <c:v>6.0486140404832703E-2</c:v>
                </c:pt>
                <c:pt idx="79">
                  <c:v>1.85484921832536E-2</c:v>
                </c:pt>
                <c:pt idx="80">
                  <c:v>9.6188688082674695E-2</c:v>
                </c:pt>
                <c:pt idx="81">
                  <c:v>7.5095307783287199E-2</c:v>
                </c:pt>
                <c:pt idx="82">
                  <c:v>3.1071838725332101E-3</c:v>
                </c:pt>
                <c:pt idx="83">
                  <c:v>2.9056869079707899E-2</c:v>
                </c:pt>
                <c:pt idx="84">
                  <c:v>3.7229976536092203E-2</c:v>
                </c:pt>
                <c:pt idx="85">
                  <c:v>5.9317232742203199E-2</c:v>
                </c:pt>
                <c:pt idx="86">
                  <c:v>5.3447178328193901E-2</c:v>
                </c:pt>
                <c:pt idx="87">
                  <c:v>1.7500340088567899E-2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AB-4AF9-85A3-47DF295A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best'!$B$2:$B$20070</c:f>
              <c:numCache>
                <c:formatCode>0.000</c:formatCode>
                <c:ptCount val="20069"/>
                <c:pt idx="0">
                  <c:v>6.9593889364863099E-3</c:v>
                </c:pt>
                <c:pt idx="1">
                  <c:v>7.41878768210025E-3</c:v>
                </c:pt>
                <c:pt idx="2">
                  <c:v>7.6224891852368299E-3</c:v>
                </c:pt>
                <c:pt idx="3">
                  <c:v>8.4389491171082999E-3</c:v>
                </c:pt>
                <c:pt idx="4">
                  <c:v>8.6057308568235694E-3</c:v>
                </c:pt>
                <c:pt idx="5">
                  <c:v>9.8287065184729898E-3</c:v>
                </c:pt>
                <c:pt idx="6">
                  <c:v>1.0629950748646901E-2</c:v>
                </c:pt>
                <c:pt idx="7">
                  <c:v>1.11111089148942E-2</c:v>
                </c:pt>
                <c:pt idx="8">
                  <c:v>1.1648327906561199E-2</c:v>
                </c:pt>
                <c:pt idx="9">
                  <c:v>1.2974733979824699E-2</c:v>
                </c:pt>
                <c:pt idx="10">
                  <c:v>1.37736328384455E-2</c:v>
                </c:pt>
                <c:pt idx="11">
                  <c:v>1.44140022149419E-2</c:v>
                </c:pt>
                <c:pt idx="12">
                  <c:v>1.45146388505749E-2</c:v>
                </c:pt>
                <c:pt idx="13">
                  <c:v>1.5406662598252199E-2</c:v>
                </c:pt>
                <c:pt idx="14">
                  <c:v>1.6139746397076202E-2</c:v>
                </c:pt>
                <c:pt idx="15">
                  <c:v>1.6270530327935399E-2</c:v>
                </c:pt>
                <c:pt idx="16">
                  <c:v>1.6707289635258499E-2</c:v>
                </c:pt>
                <c:pt idx="17">
                  <c:v>1.73297948477899E-2</c:v>
                </c:pt>
                <c:pt idx="18">
                  <c:v>1.8948200076599302E-2</c:v>
                </c:pt>
                <c:pt idx="19">
                  <c:v>1.9127635148298999E-2</c:v>
                </c:pt>
                <c:pt idx="20">
                  <c:v>1.9449108636335401E-2</c:v>
                </c:pt>
                <c:pt idx="21">
                  <c:v>2.01540751766194E-2</c:v>
                </c:pt>
                <c:pt idx="22">
                  <c:v>2.0180624416645799E-2</c:v>
                </c:pt>
                <c:pt idx="23">
                  <c:v>2.0489157752736499E-2</c:v>
                </c:pt>
                <c:pt idx="24">
                  <c:v>2.0575004711966299E-2</c:v>
                </c:pt>
                <c:pt idx="25">
                  <c:v>2.1219040458912299E-2</c:v>
                </c:pt>
                <c:pt idx="26">
                  <c:v>2.1275034585200601E-2</c:v>
                </c:pt>
                <c:pt idx="27">
                  <c:v>2.13737546411507E-2</c:v>
                </c:pt>
                <c:pt idx="28">
                  <c:v>2.1692398305544001E-2</c:v>
                </c:pt>
                <c:pt idx="29">
                  <c:v>2.1718790535541099E-2</c:v>
                </c:pt>
                <c:pt idx="30">
                  <c:v>2.1768597940749899E-2</c:v>
                </c:pt>
                <c:pt idx="31">
                  <c:v>2.23637252552982E-2</c:v>
                </c:pt>
                <c:pt idx="32">
                  <c:v>2.2368290132897699E-2</c:v>
                </c:pt>
                <c:pt idx="33">
                  <c:v>2.2694124867591699E-2</c:v>
                </c:pt>
                <c:pt idx="34">
                  <c:v>2.2697608808384201E-2</c:v>
                </c:pt>
                <c:pt idx="35">
                  <c:v>2.3077626383918099E-2</c:v>
                </c:pt>
                <c:pt idx="36">
                  <c:v>2.3165562765344101E-2</c:v>
                </c:pt>
                <c:pt idx="37">
                  <c:v>2.3307260509361199E-2</c:v>
                </c:pt>
                <c:pt idx="38">
                  <c:v>2.3430855533875E-2</c:v>
                </c:pt>
                <c:pt idx="39">
                  <c:v>2.44958208435598E-2</c:v>
                </c:pt>
                <c:pt idx="40">
                  <c:v>2.53283661954543E-2</c:v>
                </c:pt>
                <c:pt idx="41">
                  <c:v>2.5359417366630801E-2</c:v>
                </c:pt>
                <c:pt idx="42">
                  <c:v>2.54622392137261E-2</c:v>
                </c:pt>
                <c:pt idx="43">
                  <c:v>2.5513960925095201E-2</c:v>
                </c:pt>
                <c:pt idx="44">
                  <c:v>2.5740432607776899E-2</c:v>
                </c:pt>
                <c:pt idx="45">
                  <c:v>2.6919394704129702E-2</c:v>
                </c:pt>
                <c:pt idx="46">
                  <c:v>2.7085142922313701E-2</c:v>
                </c:pt>
                <c:pt idx="47">
                  <c:v>2.80513900660854E-2</c:v>
                </c:pt>
                <c:pt idx="48">
                  <c:v>2.8346965911195499E-2</c:v>
                </c:pt>
                <c:pt idx="49">
                  <c:v>2.8587576494935599E-2</c:v>
                </c:pt>
                <c:pt idx="50">
                  <c:v>2.8975901522618801E-2</c:v>
                </c:pt>
                <c:pt idx="51">
                  <c:v>2.9132341829073701E-2</c:v>
                </c:pt>
                <c:pt idx="52">
                  <c:v>3.0143757405526401E-2</c:v>
                </c:pt>
                <c:pt idx="53">
                  <c:v>3.0173256390673201E-2</c:v>
                </c:pt>
                <c:pt idx="54">
                  <c:v>3.02419180653112E-2</c:v>
                </c:pt>
                <c:pt idx="55">
                  <c:v>3.05445135899764E-2</c:v>
                </c:pt>
                <c:pt idx="56">
                  <c:v>3.0912358587717299E-2</c:v>
                </c:pt>
                <c:pt idx="57">
                  <c:v>3.1557272955336897E-2</c:v>
                </c:pt>
                <c:pt idx="58">
                  <c:v>3.1910647090305298E-2</c:v>
                </c:pt>
                <c:pt idx="59">
                  <c:v>3.2073444632046297E-2</c:v>
                </c:pt>
                <c:pt idx="60">
                  <c:v>3.2228220144615398E-2</c:v>
                </c:pt>
                <c:pt idx="61">
                  <c:v>3.2413176041753797E-2</c:v>
                </c:pt>
                <c:pt idx="62">
                  <c:v>3.25075470404151E-2</c:v>
                </c:pt>
                <c:pt idx="63">
                  <c:v>3.25565190492745E-2</c:v>
                </c:pt>
                <c:pt idx="64">
                  <c:v>3.2750294735545603E-2</c:v>
                </c:pt>
                <c:pt idx="65">
                  <c:v>3.2816915361977603E-2</c:v>
                </c:pt>
                <c:pt idx="66">
                  <c:v>3.31154656322563E-2</c:v>
                </c:pt>
                <c:pt idx="67">
                  <c:v>3.3288955496733601E-2</c:v>
                </c:pt>
                <c:pt idx="68">
                  <c:v>3.3394562354420898E-2</c:v>
                </c:pt>
                <c:pt idx="69">
                  <c:v>3.3662043703610402E-2</c:v>
                </c:pt>
                <c:pt idx="70">
                  <c:v>3.3741120002506397E-2</c:v>
                </c:pt>
                <c:pt idx="71">
                  <c:v>3.4057146513505797E-2</c:v>
                </c:pt>
                <c:pt idx="72">
                  <c:v>3.49990077974165E-2</c:v>
                </c:pt>
                <c:pt idx="73">
                  <c:v>3.5199231851626801E-2</c:v>
                </c:pt>
                <c:pt idx="74">
                  <c:v>3.5583233186865501E-2</c:v>
                </c:pt>
                <c:pt idx="75">
                  <c:v>3.5666462746174799E-2</c:v>
                </c:pt>
                <c:pt idx="76">
                  <c:v>3.5672020495814402E-2</c:v>
                </c:pt>
                <c:pt idx="77">
                  <c:v>3.7140625474207503E-2</c:v>
                </c:pt>
                <c:pt idx="78">
                  <c:v>3.73281507533701E-2</c:v>
                </c:pt>
                <c:pt idx="79">
                  <c:v>3.7532792262294702E-2</c:v>
                </c:pt>
                <c:pt idx="80">
                  <c:v>3.7543090909500303E-2</c:v>
                </c:pt>
                <c:pt idx="81">
                  <c:v>3.7570542847628098E-2</c:v>
                </c:pt>
                <c:pt idx="82">
                  <c:v>3.8063516648595801E-2</c:v>
                </c:pt>
                <c:pt idx="83">
                  <c:v>3.83454044075573E-2</c:v>
                </c:pt>
                <c:pt idx="84">
                  <c:v>3.8442501579137402E-2</c:v>
                </c:pt>
                <c:pt idx="85">
                  <c:v>3.850214205244E-2</c:v>
                </c:pt>
                <c:pt idx="86">
                  <c:v>3.8768220829832202E-2</c:v>
                </c:pt>
                <c:pt idx="87">
                  <c:v>3.8934082066749802E-2</c:v>
                </c:pt>
                <c:pt idx="88">
                  <c:v>3.9222500150037101E-2</c:v>
                </c:pt>
                <c:pt idx="89">
                  <c:v>4.0202137411517201E-2</c:v>
                </c:pt>
                <c:pt idx="90">
                  <c:v>4.0476363234441003E-2</c:v>
                </c:pt>
                <c:pt idx="91">
                  <c:v>4.1386820293743798E-2</c:v>
                </c:pt>
                <c:pt idx="92">
                  <c:v>4.1849563473506803E-2</c:v>
                </c:pt>
                <c:pt idx="93">
                  <c:v>4.1889879249912797E-2</c:v>
                </c:pt>
                <c:pt idx="94">
                  <c:v>4.2299575610634098E-2</c:v>
                </c:pt>
                <c:pt idx="95">
                  <c:v>4.2545688749455302E-2</c:v>
                </c:pt>
                <c:pt idx="96">
                  <c:v>4.2746200911043301E-2</c:v>
                </c:pt>
                <c:pt idx="97">
                  <c:v>4.2756013079162901E-2</c:v>
                </c:pt>
                <c:pt idx="98">
                  <c:v>4.3110313030945903E-2</c:v>
                </c:pt>
                <c:pt idx="99">
                  <c:v>4.3592850842019998E-2</c:v>
                </c:pt>
                <c:pt idx="100">
                  <c:v>4.3947399128228398E-2</c:v>
                </c:pt>
                <c:pt idx="101">
                  <c:v>4.4415965046295303E-2</c:v>
                </c:pt>
                <c:pt idx="102">
                  <c:v>4.4500284088665902E-2</c:v>
                </c:pt>
                <c:pt idx="103">
                  <c:v>4.4504766407258298E-2</c:v>
                </c:pt>
                <c:pt idx="104">
                  <c:v>4.4546534800354101E-2</c:v>
                </c:pt>
                <c:pt idx="105">
                  <c:v>4.4594312442795297E-2</c:v>
                </c:pt>
                <c:pt idx="106">
                  <c:v>4.4644819161690302E-2</c:v>
                </c:pt>
                <c:pt idx="107">
                  <c:v>4.4943028239204597E-2</c:v>
                </c:pt>
                <c:pt idx="108">
                  <c:v>4.4992520556072897E-2</c:v>
                </c:pt>
                <c:pt idx="109">
                  <c:v>4.5281183933291301E-2</c:v>
                </c:pt>
                <c:pt idx="110">
                  <c:v>4.5422422042225997E-2</c:v>
                </c:pt>
                <c:pt idx="111">
                  <c:v>4.5589606305036397E-2</c:v>
                </c:pt>
                <c:pt idx="112">
                  <c:v>4.6091536662596098E-2</c:v>
                </c:pt>
                <c:pt idx="113">
                  <c:v>4.6257863944286798E-2</c:v>
                </c:pt>
                <c:pt idx="114">
                  <c:v>4.6286124653895103E-2</c:v>
                </c:pt>
                <c:pt idx="115">
                  <c:v>4.6613225822939502E-2</c:v>
                </c:pt>
                <c:pt idx="116">
                  <c:v>4.6706922900150799E-2</c:v>
                </c:pt>
                <c:pt idx="117">
                  <c:v>4.6729352900429601E-2</c:v>
                </c:pt>
                <c:pt idx="118">
                  <c:v>4.6901120804250199E-2</c:v>
                </c:pt>
                <c:pt idx="119">
                  <c:v>4.7091770013246402E-2</c:v>
                </c:pt>
                <c:pt idx="120">
                  <c:v>4.7402204890899802E-2</c:v>
                </c:pt>
                <c:pt idx="121">
                  <c:v>4.7500016386894599E-2</c:v>
                </c:pt>
                <c:pt idx="122">
                  <c:v>4.7510966247714601E-2</c:v>
                </c:pt>
                <c:pt idx="123">
                  <c:v>4.78241284213521E-2</c:v>
                </c:pt>
                <c:pt idx="124">
                  <c:v>4.8074967611361902E-2</c:v>
                </c:pt>
                <c:pt idx="125">
                  <c:v>4.8435489208820903E-2</c:v>
                </c:pt>
                <c:pt idx="126">
                  <c:v>4.8443827011129398E-2</c:v>
                </c:pt>
                <c:pt idx="127">
                  <c:v>4.8503556014860297E-2</c:v>
                </c:pt>
                <c:pt idx="128">
                  <c:v>4.8697075203937602E-2</c:v>
                </c:pt>
                <c:pt idx="129">
                  <c:v>4.9077134743771102E-2</c:v>
                </c:pt>
                <c:pt idx="130">
                  <c:v>4.91426383857341E-2</c:v>
                </c:pt>
                <c:pt idx="131">
                  <c:v>4.9188562038847597E-2</c:v>
                </c:pt>
                <c:pt idx="132">
                  <c:v>4.9405274720972003E-2</c:v>
                </c:pt>
                <c:pt idx="133">
                  <c:v>4.9569257699391397E-2</c:v>
                </c:pt>
                <c:pt idx="134">
                  <c:v>4.9672359271961099E-2</c:v>
                </c:pt>
                <c:pt idx="135">
                  <c:v>5.1001907901509699E-2</c:v>
                </c:pt>
                <c:pt idx="136">
                  <c:v>5.1044321618974202E-2</c:v>
                </c:pt>
                <c:pt idx="137">
                  <c:v>5.12113680734353E-2</c:v>
                </c:pt>
                <c:pt idx="138">
                  <c:v>5.2111507420811498E-2</c:v>
                </c:pt>
                <c:pt idx="139">
                  <c:v>5.22070852217867E-2</c:v>
                </c:pt>
                <c:pt idx="140">
                  <c:v>5.2314940703046597E-2</c:v>
                </c:pt>
                <c:pt idx="141">
                  <c:v>5.23674763629541E-2</c:v>
                </c:pt>
                <c:pt idx="142">
                  <c:v>5.2504338461029101E-2</c:v>
                </c:pt>
                <c:pt idx="143">
                  <c:v>5.2887935958364399E-2</c:v>
                </c:pt>
                <c:pt idx="144">
                  <c:v>5.29653858941267E-2</c:v>
                </c:pt>
                <c:pt idx="145">
                  <c:v>5.30419879428604E-2</c:v>
                </c:pt>
                <c:pt idx="146">
                  <c:v>5.37971485515727E-2</c:v>
                </c:pt>
                <c:pt idx="147">
                  <c:v>5.4195032290676001E-2</c:v>
                </c:pt>
                <c:pt idx="148">
                  <c:v>5.4481458795421198E-2</c:v>
                </c:pt>
                <c:pt idx="149">
                  <c:v>5.4996937075081902E-2</c:v>
                </c:pt>
                <c:pt idx="150">
                  <c:v>5.5209026398027598E-2</c:v>
                </c:pt>
                <c:pt idx="151">
                  <c:v>5.5381043129326603E-2</c:v>
                </c:pt>
                <c:pt idx="152">
                  <c:v>5.5410968194551297E-2</c:v>
                </c:pt>
                <c:pt idx="153">
                  <c:v>5.5694766589166403E-2</c:v>
                </c:pt>
                <c:pt idx="154">
                  <c:v>5.5701234323136901E-2</c:v>
                </c:pt>
                <c:pt idx="155">
                  <c:v>5.5996048757258499E-2</c:v>
                </c:pt>
                <c:pt idx="156">
                  <c:v>5.6358377942267501E-2</c:v>
                </c:pt>
                <c:pt idx="157">
                  <c:v>5.65485209226608E-2</c:v>
                </c:pt>
                <c:pt idx="158">
                  <c:v>5.66115772132487E-2</c:v>
                </c:pt>
                <c:pt idx="159">
                  <c:v>5.7016494766096798E-2</c:v>
                </c:pt>
                <c:pt idx="160">
                  <c:v>5.7073594070970998E-2</c:v>
                </c:pt>
                <c:pt idx="161">
                  <c:v>5.7899037047343997E-2</c:v>
                </c:pt>
                <c:pt idx="162">
                  <c:v>5.8426745728973002E-2</c:v>
                </c:pt>
                <c:pt idx="163">
                  <c:v>5.8769215939237701E-2</c:v>
                </c:pt>
                <c:pt idx="164">
                  <c:v>5.9223858831340702E-2</c:v>
                </c:pt>
                <c:pt idx="165">
                  <c:v>5.9424429337548802E-2</c:v>
                </c:pt>
                <c:pt idx="166">
                  <c:v>5.9570564313189002E-2</c:v>
                </c:pt>
                <c:pt idx="167">
                  <c:v>5.9931055313962298E-2</c:v>
                </c:pt>
                <c:pt idx="168">
                  <c:v>6.0103692278704199E-2</c:v>
                </c:pt>
                <c:pt idx="169">
                  <c:v>6.0163725441431198E-2</c:v>
                </c:pt>
                <c:pt idx="170">
                  <c:v>6.0205881538636499E-2</c:v>
                </c:pt>
                <c:pt idx="171">
                  <c:v>6.0793881605872298E-2</c:v>
                </c:pt>
                <c:pt idx="172">
                  <c:v>6.1193427481852899E-2</c:v>
                </c:pt>
                <c:pt idx="173">
                  <c:v>6.12417559742051E-2</c:v>
                </c:pt>
                <c:pt idx="174">
                  <c:v>6.1688136446344501E-2</c:v>
                </c:pt>
                <c:pt idx="175">
                  <c:v>6.1824998681378703E-2</c:v>
                </c:pt>
                <c:pt idx="176">
                  <c:v>6.2002072083380197E-2</c:v>
                </c:pt>
                <c:pt idx="177">
                  <c:v>6.2111436526345799E-2</c:v>
                </c:pt>
                <c:pt idx="178">
                  <c:v>6.2770983532947605E-2</c:v>
                </c:pt>
                <c:pt idx="179">
                  <c:v>6.3356805428424298E-2</c:v>
                </c:pt>
                <c:pt idx="180">
                  <c:v>6.3573868643930706E-2</c:v>
                </c:pt>
                <c:pt idx="181">
                  <c:v>6.3726735575234103E-2</c:v>
                </c:pt>
                <c:pt idx="182">
                  <c:v>6.41748280647923E-2</c:v>
                </c:pt>
                <c:pt idx="183">
                  <c:v>6.4753810382064597E-2</c:v>
                </c:pt>
                <c:pt idx="184">
                  <c:v>6.5502564669312799E-2</c:v>
                </c:pt>
                <c:pt idx="185">
                  <c:v>6.5997870091129701E-2</c:v>
                </c:pt>
                <c:pt idx="186">
                  <c:v>6.6046790329410701E-2</c:v>
                </c:pt>
                <c:pt idx="187">
                  <c:v>6.6637255114448402E-2</c:v>
                </c:pt>
                <c:pt idx="188">
                  <c:v>6.6716162296121595E-2</c:v>
                </c:pt>
                <c:pt idx="189">
                  <c:v>6.6866221235078904E-2</c:v>
                </c:pt>
                <c:pt idx="190">
                  <c:v>6.70212089796276E-2</c:v>
                </c:pt>
                <c:pt idx="191">
                  <c:v>6.7256939487860407E-2</c:v>
                </c:pt>
                <c:pt idx="192">
                  <c:v>6.7331493366509607E-2</c:v>
                </c:pt>
                <c:pt idx="193">
                  <c:v>6.7388030837344695E-2</c:v>
                </c:pt>
                <c:pt idx="194">
                  <c:v>6.74367861493545E-2</c:v>
                </c:pt>
                <c:pt idx="195">
                  <c:v>6.7536392769611903E-2</c:v>
                </c:pt>
                <c:pt idx="196">
                  <c:v>6.8438920329379593E-2</c:v>
                </c:pt>
                <c:pt idx="197">
                  <c:v>6.8491909379029894E-2</c:v>
                </c:pt>
                <c:pt idx="198">
                  <c:v>6.8508396555176501E-2</c:v>
                </c:pt>
                <c:pt idx="199">
                  <c:v>7.0224584902033996E-2</c:v>
                </c:pt>
                <c:pt idx="200">
                  <c:v>7.05985623302266E-2</c:v>
                </c:pt>
                <c:pt idx="201">
                  <c:v>7.0602150990024995E-2</c:v>
                </c:pt>
                <c:pt idx="202">
                  <c:v>7.0744986454134406E-2</c:v>
                </c:pt>
                <c:pt idx="203">
                  <c:v>7.0898048497517296E-2</c:v>
                </c:pt>
                <c:pt idx="204">
                  <c:v>7.1185340557028201E-2</c:v>
                </c:pt>
                <c:pt idx="205">
                  <c:v>7.1928067297181597E-2</c:v>
                </c:pt>
                <c:pt idx="206">
                  <c:v>7.1992624414098594E-2</c:v>
                </c:pt>
                <c:pt idx="207">
                  <c:v>7.4187182739157795E-2</c:v>
                </c:pt>
                <c:pt idx="208">
                  <c:v>7.4355896891039899E-2</c:v>
                </c:pt>
                <c:pt idx="209">
                  <c:v>7.5202678001540499E-2</c:v>
                </c:pt>
                <c:pt idx="210">
                  <c:v>7.6489200349897105E-2</c:v>
                </c:pt>
                <c:pt idx="211">
                  <c:v>7.6544994187048201E-2</c:v>
                </c:pt>
                <c:pt idx="212">
                  <c:v>7.6580698930603597E-2</c:v>
                </c:pt>
                <c:pt idx="213">
                  <c:v>7.6688295120701994E-2</c:v>
                </c:pt>
                <c:pt idx="214">
                  <c:v>7.6688364969895104E-2</c:v>
                </c:pt>
                <c:pt idx="215">
                  <c:v>7.6700416722280104E-2</c:v>
                </c:pt>
                <c:pt idx="216">
                  <c:v>7.6720453908338204E-2</c:v>
                </c:pt>
                <c:pt idx="217">
                  <c:v>7.6765160843291699E-2</c:v>
                </c:pt>
                <c:pt idx="218">
                  <c:v>7.6914720839875494E-2</c:v>
                </c:pt>
                <c:pt idx="219">
                  <c:v>7.6937531477169002E-2</c:v>
                </c:pt>
                <c:pt idx="220">
                  <c:v>7.6961454853196304E-2</c:v>
                </c:pt>
                <c:pt idx="221">
                  <c:v>7.7045139390975195E-2</c:v>
                </c:pt>
                <c:pt idx="222">
                  <c:v>7.7156903824823694E-2</c:v>
                </c:pt>
                <c:pt idx="223">
                  <c:v>7.7178422827273593E-2</c:v>
                </c:pt>
                <c:pt idx="224">
                  <c:v>7.7341224724317301E-2</c:v>
                </c:pt>
                <c:pt idx="225">
                  <c:v>7.7496611294062698E-2</c:v>
                </c:pt>
                <c:pt idx="226">
                  <c:v>7.7537628274191805E-2</c:v>
                </c:pt>
                <c:pt idx="227">
                  <c:v>7.7653983197010598E-2</c:v>
                </c:pt>
                <c:pt idx="228">
                  <c:v>7.7672890962704105E-2</c:v>
                </c:pt>
                <c:pt idx="229">
                  <c:v>7.85848097053959E-2</c:v>
                </c:pt>
                <c:pt idx="230">
                  <c:v>7.8602463226107894E-2</c:v>
                </c:pt>
                <c:pt idx="231">
                  <c:v>7.8624958227224206E-2</c:v>
                </c:pt>
                <c:pt idx="232">
                  <c:v>7.8705272199038195E-2</c:v>
                </c:pt>
                <c:pt idx="233">
                  <c:v>7.8745322165024598E-2</c:v>
                </c:pt>
                <c:pt idx="234">
                  <c:v>7.9010727514019705E-2</c:v>
                </c:pt>
                <c:pt idx="235">
                  <c:v>7.9125518253182606E-2</c:v>
                </c:pt>
                <c:pt idx="236">
                  <c:v>7.9441868974005403E-2</c:v>
                </c:pt>
                <c:pt idx="237">
                  <c:v>7.95000147019677E-2</c:v>
                </c:pt>
                <c:pt idx="238">
                  <c:v>7.97950372866848E-2</c:v>
                </c:pt>
                <c:pt idx="239">
                  <c:v>7.9920035951277696E-2</c:v>
                </c:pt>
                <c:pt idx="240">
                  <c:v>8.0156442051862897E-2</c:v>
                </c:pt>
                <c:pt idx="241">
                  <c:v>8.0194533090381007E-2</c:v>
                </c:pt>
                <c:pt idx="242">
                  <c:v>8.0378482666085702E-2</c:v>
                </c:pt>
                <c:pt idx="243">
                  <c:v>8.05708263891146E-2</c:v>
                </c:pt>
                <c:pt idx="244">
                  <c:v>8.05740315083633E-2</c:v>
                </c:pt>
                <c:pt idx="245">
                  <c:v>8.1215544083320004E-2</c:v>
                </c:pt>
                <c:pt idx="246">
                  <c:v>8.1248446148546302E-2</c:v>
                </c:pt>
                <c:pt idx="247">
                  <c:v>8.1409917925210504E-2</c:v>
                </c:pt>
                <c:pt idx="248">
                  <c:v>8.1445465576561002E-2</c:v>
                </c:pt>
                <c:pt idx="249">
                  <c:v>8.1601652097614302E-2</c:v>
                </c:pt>
                <c:pt idx="250">
                  <c:v>8.1619648372425704E-2</c:v>
                </c:pt>
                <c:pt idx="251">
                  <c:v>8.1625548492678807E-2</c:v>
                </c:pt>
                <c:pt idx="252">
                  <c:v>8.1806186093565297E-2</c:v>
                </c:pt>
                <c:pt idx="253">
                  <c:v>8.2309725173913301E-2</c:v>
                </c:pt>
                <c:pt idx="254">
                  <c:v>8.2341721390976605E-2</c:v>
                </c:pt>
                <c:pt idx="255">
                  <c:v>8.25330090215977E-2</c:v>
                </c:pt>
                <c:pt idx="256">
                  <c:v>8.2552720381713907E-2</c:v>
                </c:pt>
                <c:pt idx="257">
                  <c:v>8.2871702116201901E-2</c:v>
                </c:pt>
                <c:pt idx="258">
                  <c:v>8.3313193528310306E-2</c:v>
                </c:pt>
                <c:pt idx="259">
                  <c:v>8.35167928872739E-2</c:v>
                </c:pt>
                <c:pt idx="260">
                  <c:v>8.3581679226720995E-2</c:v>
                </c:pt>
                <c:pt idx="261">
                  <c:v>8.3882759489557299E-2</c:v>
                </c:pt>
                <c:pt idx="262">
                  <c:v>8.42692601384923E-2</c:v>
                </c:pt>
                <c:pt idx="263">
                  <c:v>8.4961366867098695E-2</c:v>
                </c:pt>
                <c:pt idx="264">
                  <c:v>8.53933147428666E-2</c:v>
                </c:pt>
                <c:pt idx="265">
                  <c:v>8.5610472925883793E-2</c:v>
                </c:pt>
                <c:pt idx="266">
                  <c:v>8.5764092091909203E-2</c:v>
                </c:pt>
                <c:pt idx="267">
                  <c:v>8.6078243823174097E-2</c:v>
                </c:pt>
                <c:pt idx="268">
                  <c:v>8.6155816967434698E-2</c:v>
                </c:pt>
                <c:pt idx="269">
                  <c:v>8.6245545733939194E-2</c:v>
                </c:pt>
                <c:pt idx="270">
                  <c:v>8.6460013545173006E-2</c:v>
                </c:pt>
                <c:pt idx="271">
                  <c:v>8.6840875200269799E-2</c:v>
                </c:pt>
                <c:pt idx="272">
                  <c:v>8.6961660451967904E-2</c:v>
                </c:pt>
                <c:pt idx="273">
                  <c:v>8.7092331665403699E-2</c:v>
                </c:pt>
                <c:pt idx="274">
                  <c:v>8.7147091597537696E-2</c:v>
                </c:pt>
                <c:pt idx="275">
                  <c:v>8.74166912125314E-2</c:v>
                </c:pt>
                <c:pt idx="276">
                  <c:v>8.7472676792565499E-2</c:v>
                </c:pt>
                <c:pt idx="277">
                  <c:v>8.7483065421966905E-2</c:v>
                </c:pt>
                <c:pt idx="278">
                  <c:v>8.8193071622620606E-2</c:v>
                </c:pt>
                <c:pt idx="279">
                  <c:v>8.8411360924296495E-2</c:v>
                </c:pt>
                <c:pt idx="280">
                  <c:v>8.8603362687589393E-2</c:v>
                </c:pt>
                <c:pt idx="281">
                  <c:v>8.8650055777500597E-2</c:v>
                </c:pt>
                <c:pt idx="282">
                  <c:v>8.9095018995816205E-2</c:v>
                </c:pt>
                <c:pt idx="283">
                  <c:v>8.9662989409749996E-2</c:v>
                </c:pt>
                <c:pt idx="284">
                  <c:v>8.9905983905362696E-2</c:v>
                </c:pt>
                <c:pt idx="285">
                  <c:v>9.0153622851871396E-2</c:v>
                </c:pt>
                <c:pt idx="286">
                  <c:v>9.0252538732088605E-2</c:v>
                </c:pt>
                <c:pt idx="287">
                  <c:v>9.0276716468746104E-2</c:v>
                </c:pt>
                <c:pt idx="288">
                  <c:v>9.0287196778637502E-2</c:v>
                </c:pt>
                <c:pt idx="289">
                  <c:v>9.0604602277059701E-2</c:v>
                </c:pt>
                <c:pt idx="290">
                  <c:v>9.0823544572819603E-2</c:v>
                </c:pt>
                <c:pt idx="291">
                  <c:v>9.1523711651782705E-2</c:v>
                </c:pt>
                <c:pt idx="292">
                  <c:v>9.20366772231372E-2</c:v>
                </c:pt>
                <c:pt idx="293">
                  <c:v>9.2481141115593496E-2</c:v>
                </c:pt>
                <c:pt idx="294">
                  <c:v>9.2676446937462797E-2</c:v>
                </c:pt>
                <c:pt idx="295">
                  <c:v>9.2774246161913099E-2</c:v>
                </c:pt>
                <c:pt idx="296">
                  <c:v>9.2899941592751098E-2</c:v>
                </c:pt>
                <c:pt idx="297">
                  <c:v>9.3091929577948401E-2</c:v>
                </c:pt>
                <c:pt idx="298">
                  <c:v>9.3741059686769407E-2</c:v>
                </c:pt>
                <c:pt idx="299">
                  <c:v>9.3809922390124298E-2</c:v>
                </c:pt>
                <c:pt idx="300">
                  <c:v>9.3901765313656793E-2</c:v>
                </c:pt>
                <c:pt idx="301">
                  <c:v>9.4098636853125098E-2</c:v>
                </c:pt>
                <c:pt idx="302">
                  <c:v>9.4189158366883505E-2</c:v>
                </c:pt>
                <c:pt idx="303">
                  <c:v>9.4663390369318798E-2</c:v>
                </c:pt>
                <c:pt idx="304">
                  <c:v>9.4736579422126793E-2</c:v>
                </c:pt>
                <c:pt idx="305">
                  <c:v>9.48718816918485E-2</c:v>
                </c:pt>
                <c:pt idx="306">
                  <c:v>9.53509833882836E-2</c:v>
                </c:pt>
                <c:pt idx="307">
                  <c:v>9.5412633573526806E-2</c:v>
                </c:pt>
                <c:pt idx="308">
                  <c:v>9.5514297266216797E-2</c:v>
                </c:pt>
                <c:pt idx="309">
                  <c:v>9.5539547612561795E-2</c:v>
                </c:pt>
                <c:pt idx="310">
                  <c:v>9.5555266009314896E-2</c:v>
                </c:pt>
                <c:pt idx="311">
                  <c:v>9.5596364233642803E-2</c:v>
                </c:pt>
                <c:pt idx="312">
                  <c:v>9.6021579058073903E-2</c:v>
                </c:pt>
                <c:pt idx="313">
                  <c:v>9.63520081439877E-2</c:v>
                </c:pt>
                <c:pt idx="314">
                  <c:v>9.6363014678525497E-2</c:v>
                </c:pt>
                <c:pt idx="315">
                  <c:v>9.6580459298018104E-2</c:v>
                </c:pt>
                <c:pt idx="316">
                  <c:v>9.6687624395331906E-2</c:v>
                </c:pt>
                <c:pt idx="317">
                  <c:v>9.6691418493933506E-2</c:v>
                </c:pt>
                <c:pt idx="318">
                  <c:v>9.7213660996845502E-2</c:v>
                </c:pt>
                <c:pt idx="319">
                  <c:v>9.72479064948856E-2</c:v>
                </c:pt>
                <c:pt idx="320">
                  <c:v>9.7475080942625497E-2</c:v>
                </c:pt>
                <c:pt idx="321">
                  <c:v>9.7519400584347105E-2</c:v>
                </c:pt>
                <c:pt idx="322">
                  <c:v>9.8167776924503194E-2</c:v>
                </c:pt>
                <c:pt idx="323">
                  <c:v>9.8184721133507305E-2</c:v>
                </c:pt>
                <c:pt idx="324">
                  <c:v>9.8188179216402396E-2</c:v>
                </c:pt>
                <c:pt idx="325">
                  <c:v>9.8284353584270207E-2</c:v>
                </c:pt>
                <c:pt idx="326">
                  <c:v>9.83425298267427E-2</c:v>
                </c:pt>
                <c:pt idx="327">
                  <c:v>9.9472404786330806E-2</c:v>
                </c:pt>
                <c:pt idx="328">
                  <c:v>9.9656526464968906E-2</c:v>
                </c:pt>
                <c:pt idx="329">
                  <c:v>0.100199525518452</c:v>
                </c:pt>
                <c:pt idx="330">
                  <c:v>0.10027585403226701</c:v>
                </c:pt>
                <c:pt idx="331">
                  <c:v>0.10032534804743</c:v>
                </c:pt>
                <c:pt idx="332">
                  <c:v>0.10043229255825201</c:v>
                </c:pt>
                <c:pt idx="333">
                  <c:v>0.100436873377903</c:v>
                </c:pt>
                <c:pt idx="334">
                  <c:v>0.10074320191736599</c:v>
                </c:pt>
                <c:pt idx="335">
                  <c:v>0.100823167273226</c:v>
                </c:pt>
                <c:pt idx="336">
                  <c:v>0.101298972005572</c:v>
                </c:pt>
                <c:pt idx="337">
                  <c:v>0.101391249747179</c:v>
                </c:pt>
                <c:pt idx="338">
                  <c:v>0.101901853457093</c:v>
                </c:pt>
                <c:pt idx="339">
                  <c:v>0.101939942769925</c:v>
                </c:pt>
                <c:pt idx="340">
                  <c:v>0.10226134953143801</c:v>
                </c:pt>
                <c:pt idx="341">
                  <c:v>0.10237560492447099</c:v>
                </c:pt>
                <c:pt idx="342">
                  <c:v>0.10294974614482499</c:v>
                </c:pt>
                <c:pt idx="343">
                  <c:v>0.103177324266118</c:v>
                </c:pt>
                <c:pt idx="344">
                  <c:v>0.103256144780008</c:v>
                </c:pt>
                <c:pt idx="345">
                  <c:v>0.103417365318712</c:v>
                </c:pt>
                <c:pt idx="346">
                  <c:v>0.10376210880520501</c:v>
                </c:pt>
                <c:pt idx="347">
                  <c:v>0.104059392065905</c:v>
                </c:pt>
                <c:pt idx="348">
                  <c:v>0.104670321897548</c:v>
                </c:pt>
                <c:pt idx="349">
                  <c:v>0.105349568184465</c:v>
                </c:pt>
                <c:pt idx="350">
                  <c:v>0.10555391591590101</c:v>
                </c:pt>
                <c:pt idx="351">
                  <c:v>0.10556884082582001</c:v>
                </c:pt>
                <c:pt idx="352">
                  <c:v>0.10560423965730199</c:v>
                </c:pt>
                <c:pt idx="353">
                  <c:v>0.105935113696271</c:v>
                </c:pt>
                <c:pt idx="354">
                  <c:v>0.10624744003529001</c:v>
                </c:pt>
                <c:pt idx="355">
                  <c:v>0.107768193352967</c:v>
                </c:pt>
                <c:pt idx="356">
                  <c:v>0.108454109059975</c:v>
                </c:pt>
                <c:pt idx="357">
                  <c:v>0.109401139978538</c:v>
                </c:pt>
                <c:pt idx="358">
                  <c:v>0.109691380523145</c:v>
                </c:pt>
                <c:pt idx="359">
                  <c:v>0.11016824937370701</c:v>
                </c:pt>
                <c:pt idx="360">
                  <c:v>0.11036305392489699</c:v>
                </c:pt>
                <c:pt idx="361">
                  <c:v>0.111086125677341</c:v>
                </c:pt>
                <c:pt idx="362">
                  <c:v>0.111193991047056</c:v>
                </c:pt>
                <c:pt idx="363">
                  <c:v>0.111294992925489</c:v>
                </c:pt>
                <c:pt idx="364">
                  <c:v>0.11175261602243899</c:v>
                </c:pt>
                <c:pt idx="365">
                  <c:v>0.11291569767191099</c:v>
                </c:pt>
                <c:pt idx="366">
                  <c:v>0.114440387060098</c:v>
                </c:pt>
                <c:pt idx="367">
                  <c:v>0.114511088331175</c:v>
                </c:pt>
                <c:pt idx="368">
                  <c:v>0.114574246327666</c:v>
                </c:pt>
                <c:pt idx="369">
                  <c:v>0.1145881724763</c:v>
                </c:pt>
                <c:pt idx="370">
                  <c:v>0.115001685232581</c:v>
                </c:pt>
                <c:pt idx="371">
                  <c:v>0.115334074615555</c:v>
                </c:pt>
                <c:pt idx="372">
                  <c:v>0.11535594946540401</c:v>
                </c:pt>
                <c:pt idx="373">
                  <c:v>0.115598067011245</c:v>
                </c:pt>
                <c:pt idx="374">
                  <c:v>0.116369913688258</c:v>
                </c:pt>
                <c:pt idx="375">
                  <c:v>0.116797220920596</c:v>
                </c:pt>
                <c:pt idx="376">
                  <c:v>0.11689085847533801</c:v>
                </c:pt>
                <c:pt idx="377">
                  <c:v>0.11745714508544799</c:v>
                </c:pt>
                <c:pt idx="378">
                  <c:v>0.117763212717631</c:v>
                </c:pt>
                <c:pt idx="379">
                  <c:v>0.117916506934253</c:v>
                </c:pt>
                <c:pt idx="380">
                  <c:v>0.118669559932587</c:v>
                </c:pt>
                <c:pt idx="381">
                  <c:v>0.118935707162189</c:v>
                </c:pt>
                <c:pt idx="382">
                  <c:v>0.119753659155</c:v>
                </c:pt>
                <c:pt idx="383">
                  <c:v>0.12065008833237401</c:v>
                </c:pt>
                <c:pt idx="384">
                  <c:v>0.120734689099823</c:v>
                </c:pt>
                <c:pt idx="385">
                  <c:v>0.122036041993209</c:v>
                </c:pt>
                <c:pt idx="386">
                  <c:v>0.12242875297498999</c:v>
                </c:pt>
                <c:pt idx="387">
                  <c:v>0.12323010858038699</c:v>
                </c:pt>
                <c:pt idx="388">
                  <c:v>0.12339572652297801</c:v>
                </c:pt>
                <c:pt idx="389">
                  <c:v>0.123464187661952</c:v>
                </c:pt>
                <c:pt idx="390">
                  <c:v>0.123550169827306</c:v>
                </c:pt>
                <c:pt idx="391">
                  <c:v>0.12376526129596301</c:v>
                </c:pt>
                <c:pt idx="392">
                  <c:v>0.12395081975880699</c:v>
                </c:pt>
                <c:pt idx="393">
                  <c:v>0.12407475329168501</c:v>
                </c:pt>
                <c:pt idx="394">
                  <c:v>0.124167113674475</c:v>
                </c:pt>
                <c:pt idx="395">
                  <c:v>0.12436378245954099</c:v>
                </c:pt>
                <c:pt idx="396">
                  <c:v>0.124666175695464</c:v>
                </c:pt>
                <c:pt idx="397">
                  <c:v>0.12507868733476099</c:v>
                </c:pt>
                <c:pt idx="398">
                  <c:v>0.125733072349034</c:v>
                </c:pt>
                <c:pt idx="399">
                  <c:v>0.12635802463902199</c:v>
                </c:pt>
                <c:pt idx="400">
                  <c:v>0.126407967277747</c:v>
                </c:pt>
                <c:pt idx="401">
                  <c:v>0.12654026731958201</c:v>
                </c:pt>
                <c:pt idx="402">
                  <c:v>0.12777754245325901</c:v>
                </c:pt>
                <c:pt idx="403">
                  <c:v>0.128782662919119</c:v>
                </c:pt>
                <c:pt idx="404">
                  <c:v>0.12923608821652299</c:v>
                </c:pt>
                <c:pt idx="405">
                  <c:v>0.12946185310754699</c:v>
                </c:pt>
                <c:pt idx="406">
                  <c:v>0.12969534671591401</c:v>
                </c:pt>
                <c:pt idx="407">
                  <c:v>0.13037426090415699</c:v>
                </c:pt>
                <c:pt idx="408">
                  <c:v>0.13053050839944699</c:v>
                </c:pt>
                <c:pt idx="409">
                  <c:v>0.13093279707519401</c:v>
                </c:pt>
                <c:pt idx="410">
                  <c:v>0.13135532706099301</c:v>
                </c:pt>
                <c:pt idx="411">
                  <c:v>0.13139484674834101</c:v>
                </c:pt>
                <c:pt idx="412">
                  <c:v>0.131750154774636</c:v>
                </c:pt>
                <c:pt idx="413">
                  <c:v>0.13197356862399501</c:v>
                </c:pt>
                <c:pt idx="414">
                  <c:v>0.13213397943250299</c:v>
                </c:pt>
                <c:pt idx="415">
                  <c:v>0.13253204834044799</c:v>
                </c:pt>
                <c:pt idx="416">
                  <c:v>0.13253247581750999</c:v>
                </c:pt>
                <c:pt idx="417">
                  <c:v>0.133187332081005</c:v>
                </c:pt>
                <c:pt idx="418">
                  <c:v>0.13345067186609699</c:v>
                </c:pt>
                <c:pt idx="419">
                  <c:v>0.13358543328392999</c:v>
                </c:pt>
                <c:pt idx="420">
                  <c:v>0.133937304620357</c:v>
                </c:pt>
                <c:pt idx="421">
                  <c:v>0.13394002925933199</c:v>
                </c:pt>
                <c:pt idx="422">
                  <c:v>0.134203141801716</c:v>
                </c:pt>
                <c:pt idx="423">
                  <c:v>0.134247994269518</c:v>
                </c:pt>
                <c:pt idx="424">
                  <c:v>0.134369494448251</c:v>
                </c:pt>
                <c:pt idx="425">
                  <c:v>0.13492055418079299</c:v>
                </c:pt>
                <c:pt idx="426">
                  <c:v>0.135144010816207</c:v>
                </c:pt>
                <c:pt idx="427">
                  <c:v>0.13515865750720299</c:v>
                </c:pt>
                <c:pt idx="428">
                  <c:v>0.13536789857179801</c:v>
                </c:pt>
                <c:pt idx="429">
                  <c:v>0.13549436390509501</c:v>
                </c:pt>
                <c:pt idx="430">
                  <c:v>0.136064902824514</c:v>
                </c:pt>
                <c:pt idx="431">
                  <c:v>0.13624848129556399</c:v>
                </c:pt>
                <c:pt idx="432">
                  <c:v>0.136534643003388</c:v>
                </c:pt>
                <c:pt idx="433">
                  <c:v>0.13715327035307001</c:v>
                </c:pt>
                <c:pt idx="434">
                  <c:v>0.13735192143084299</c:v>
                </c:pt>
                <c:pt idx="435">
                  <c:v>0.137612232554923</c:v>
                </c:pt>
                <c:pt idx="436">
                  <c:v>0.13804380650467701</c:v>
                </c:pt>
                <c:pt idx="437">
                  <c:v>0.138050847303341</c:v>
                </c:pt>
                <c:pt idx="438">
                  <c:v>0.13970688777044399</c:v>
                </c:pt>
                <c:pt idx="439">
                  <c:v>0.13976134505013299</c:v>
                </c:pt>
                <c:pt idx="440">
                  <c:v>0.13976953230688599</c:v>
                </c:pt>
                <c:pt idx="441">
                  <c:v>0.13986904746578799</c:v>
                </c:pt>
                <c:pt idx="442">
                  <c:v>0.14004291265326299</c:v>
                </c:pt>
                <c:pt idx="443">
                  <c:v>0.14084507908452901</c:v>
                </c:pt>
                <c:pt idx="444">
                  <c:v>0.140869334668797</c:v>
                </c:pt>
                <c:pt idx="445">
                  <c:v>0.14124559887739599</c:v>
                </c:pt>
                <c:pt idx="446">
                  <c:v>0.14151336964877201</c:v>
                </c:pt>
                <c:pt idx="447">
                  <c:v>0.14181365921874201</c:v>
                </c:pt>
                <c:pt idx="448">
                  <c:v>0.14187904863673001</c:v>
                </c:pt>
                <c:pt idx="449">
                  <c:v>0.142399576739134</c:v>
                </c:pt>
                <c:pt idx="450">
                  <c:v>0.14332819483516801</c:v>
                </c:pt>
                <c:pt idx="451">
                  <c:v>0.143508581718539</c:v>
                </c:pt>
                <c:pt idx="452">
                  <c:v>0.143621205982259</c:v>
                </c:pt>
                <c:pt idx="453">
                  <c:v>0.143802419907468</c:v>
                </c:pt>
                <c:pt idx="454">
                  <c:v>0.14435673192800799</c:v>
                </c:pt>
                <c:pt idx="455">
                  <c:v>0.144435966633917</c:v>
                </c:pt>
                <c:pt idx="456">
                  <c:v>0.14458023540346901</c:v>
                </c:pt>
                <c:pt idx="457">
                  <c:v>0.145168155075653</c:v>
                </c:pt>
                <c:pt idx="458">
                  <c:v>0.14539305520627399</c:v>
                </c:pt>
                <c:pt idx="459">
                  <c:v>0.14581441621789101</c:v>
                </c:pt>
                <c:pt idx="460">
                  <c:v>0.14603657004258999</c:v>
                </c:pt>
                <c:pt idx="461">
                  <c:v>0.14623816779759799</c:v>
                </c:pt>
                <c:pt idx="462">
                  <c:v>0.14634578595595299</c:v>
                </c:pt>
                <c:pt idx="463">
                  <c:v>0.146506322410834</c:v>
                </c:pt>
                <c:pt idx="464">
                  <c:v>0.146676938350805</c:v>
                </c:pt>
                <c:pt idx="465">
                  <c:v>0.14699848105802199</c:v>
                </c:pt>
                <c:pt idx="466">
                  <c:v>0.14701929767890001</c:v>
                </c:pt>
                <c:pt idx="467">
                  <c:v>0.147473747266785</c:v>
                </c:pt>
                <c:pt idx="468">
                  <c:v>0.147523238679722</c:v>
                </c:pt>
                <c:pt idx="469">
                  <c:v>0.14789552485351101</c:v>
                </c:pt>
                <c:pt idx="470">
                  <c:v>0.14832415511174199</c:v>
                </c:pt>
                <c:pt idx="471">
                  <c:v>0.14888443800565901</c:v>
                </c:pt>
                <c:pt idx="472">
                  <c:v>0.148917810580528</c:v>
                </c:pt>
                <c:pt idx="473">
                  <c:v>0.149567812626414</c:v>
                </c:pt>
                <c:pt idx="474">
                  <c:v>0.15001645235016001</c:v>
                </c:pt>
                <c:pt idx="475">
                  <c:v>0.15116823385195599</c:v>
                </c:pt>
                <c:pt idx="476">
                  <c:v>0.15121285324258801</c:v>
                </c:pt>
                <c:pt idx="477">
                  <c:v>0.151804325773435</c:v>
                </c:pt>
                <c:pt idx="478">
                  <c:v>0.15257532302947599</c:v>
                </c:pt>
                <c:pt idx="479">
                  <c:v>0.15271769740673499</c:v>
                </c:pt>
                <c:pt idx="480">
                  <c:v>0.153283366632154</c:v>
                </c:pt>
                <c:pt idx="481">
                  <c:v>0.15400187394526901</c:v>
                </c:pt>
                <c:pt idx="482">
                  <c:v>0.15409204887007</c:v>
                </c:pt>
                <c:pt idx="483">
                  <c:v>0.154807904707815</c:v>
                </c:pt>
                <c:pt idx="484">
                  <c:v>0.15483578072641699</c:v>
                </c:pt>
                <c:pt idx="485">
                  <c:v>0.15494791256702101</c:v>
                </c:pt>
                <c:pt idx="486">
                  <c:v>0.155375988359617</c:v>
                </c:pt>
                <c:pt idx="487">
                  <c:v>0.155392242294243</c:v>
                </c:pt>
                <c:pt idx="488">
                  <c:v>0.15574992253609399</c:v>
                </c:pt>
                <c:pt idx="489">
                  <c:v>0.15657156029277799</c:v>
                </c:pt>
                <c:pt idx="490">
                  <c:v>0.157569039914318</c:v>
                </c:pt>
                <c:pt idx="491">
                  <c:v>0.15801849465488499</c:v>
                </c:pt>
                <c:pt idx="492">
                  <c:v>0.15832109398701599</c:v>
                </c:pt>
                <c:pt idx="493">
                  <c:v>0.15984798159778901</c:v>
                </c:pt>
                <c:pt idx="494">
                  <c:v>0.15994524024426901</c:v>
                </c:pt>
                <c:pt idx="495">
                  <c:v>0.16072472735472401</c:v>
                </c:pt>
                <c:pt idx="496">
                  <c:v>0.1608466453412</c:v>
                </c:pt>
                <c:pt idx="497">
                  <c:v>0.160979223245864</c:v>
                </c:pt>
                <c:pt idx="498">
                  <c:v>0.161685064900666</c:v>
                </c:pt>
                <c:pt idx="499">
                  <c:v>0.16170265133876099</c:v>
                </c:pt>
                <c:pt idx="500">
                  <c:v>0.16179429641102999</c:v>
                </c:pt>
                <c:pt idx="501">
                  <c:v>0.163467934711233</c:v>
                </c:pt>
                <c:pt idx="502">
                  <c:v>0.163595967241289</c:v>
                </c:pt>
                <c:pt idx="503">
                  <c:v>0.16374698705861601</c:v>
                </c:pt>
                <c:pt idx="504">
                  <c:v>0.16624938378877499</c:v>
                </c:pt>
                <c:pt idx="505">
                  <c:v>0.16630829309168099</c:v>
                </c:pt>
                <c:pt idx="506">
                  <c:v>0.167309120708309</c:v>
                </c:pt>
                <c:pt idx="507">
                  <c:v>0.167621413273189</c:v>
                </c:pt>
                <c:pt idx="508">
                  <c:v>0.16777400617652</c:v>
                </c:pt>
                <c:pt idx="509">
                  <c:v>0.167906760128543</c:v>
                </c:pt>
                <c:pt idx="510">
                  <c:v>0.169930061845875</c:v>
                </c:pt>
                <c:pt idx="511">
                  <c:v>0.17069488503586699</c:v>
                </c:pt>
                <c:pt idx="512">
                  <c:v>0.170715146369355</c:v>
                </c:pt>
                <c:pt idx="513">
                  <c:v>0.170962963992839</c:v>
                </c:pt>
                <c:pt idx="514">
                  <c:v>0.17100358855746201</c:v>
                </c:pt>
                <c:pt idx="515">
                  <c:v>0.17124633614302501</c:v>
                </c:pt>
                <c:pt idx="516">
                  <c:v>0.171793925028075</c:v>
                </c:pt>
                <c:pt idx="517">
                  <c:v>0.172052206498954</c:v>
                </c:pt>
                <c:pt idx="518">
                  <c:v>0.17274614659083201</c:v>
                </c:pt>
                <c:pt idx="519">
                  <c:v>0.17279795814743801</c:v>
                </c:pt>
                <c:pt idx="520">
                  <c:v>0.174486873698804</c:v>
                </c:pt>
                <c:pt idx="521">
                  <c:v>0.174519093816771</c:v>
                </c:pt>
                <c:pt idx="522">
                  <c:v>0.174659695969346</c:v>
                </c:pt>
                <c:pt idx="523">
                  <c:v>0.17466686455094599</c:v>
                </c:pt>
                <c:pt idx="524">
                  <c:v>0.17489154981996999</c:v>
                </c:pt>
                <c:pt idx="525">
                  <c:v>0.17572728908785101</c:v>
                </c:pt>
                <c:pt idx="526">
                  <c:v>0.176105959395713</c:v>
                </c:pt>
                <c:pt idx="527">
                  <c:v>0.17621440585593001</c:v>
                </c:pt>
                <c:pt idx="528">
                  <c:v>0.17661014306084999</c:v>
                </c:pt>
                <c:pt idx="529">
                  <c:v>0.17681586986188499</c:v>
                </c:pt>
                <c:pt idx="530">
                  <c:v>0.176860837950645</c:v>
                </c:pt>
                <c:pt idx="531">
                  <c:v>0.17718167893369399</c:v>
                </c:pt>
                <c:pt idx="532">
                  <c:v>0.17735102871323299</c:v>
                </c:pt>
                <c:pt idx="533">
                  <c:v>0.177436231882037</c:v>
                </c:pt>
                <c:pt idx="534">
                  <c:v>0.17848338707185801</c:v>
                </c:pt>
                <c:pt idx="535">
                  <c:v>0.17916339101708101</c:v>
                </c:pt>
                <c:pt idx="536">
                  <c:v>0.17979690501028101</c:v>
                </c:pt>
                <c:pt idx="537">
                  <c:v>0.179799544844118</c:v>
                </c:pt>
                <c:pt idx="538">
                  <c:v>0.18168856003595599</c:v>
                </c:pt>
                <c:pt idx="539">
                  <c:v>0.18197111659409301</c:v>
                </c:pt>
                <c:pt idx="540">
                  <c:v>0.18198848833494299</c:v>
                </c:pt>
                <c:pt idx="541">
                  <c:v>0.182925540926482</c:v>
                </c:pt>
                <c:pt idx="542">
                  <c:v>0.18297947970602399</c:v>
                </c:pt>
                <c:pt idx="543">
                  <c:v>0.18336369499892799</c:v>
                </c:pt>
                <c:pt idx="544">
                  <c:v>0.18346042309284999</c:v>
                </c:pt>
                <c:pt idx="545">
                  <c:v>0.18410679993822199</c:v>
                </c:pt>
                <c:pt idx="546">
                  <c:v>0.18480276971069301</c:v>
                </c:pt>
                <c:pt idx="547">
                  <c:v>0.18517270070665001</c:v>
                </c:pt>
                <c:pt idx="548">
                  <c:v>0.18540879689595199</c:v>
                </c:pt>
                <c:pt idx="549">
                  <c:v>0.185613308266243</c:v>
                </c:pt>
                <c:pt idx="550">
                  <c:v>0.18587903796202099</c:v>
                </c:pt>
                <c:pt idx="551">
                  <c:v>0.18598707937909401</c:v>
                </c:pt>
                <c:pt idx="552">
                  <c:v>0.18622103018467001</c:v>
                </c:pt>
                <c:pt idx="553">
                  <c:v>0.187595380579724</c:v>
                </c:pt>
                <c:pt idx="554">
                  <c:v>0.18761361176695801</c:v>
                </c:pt>
                <c:pt idx="555">
                  <c:v>0.188381471342461</c:v>
                </c:pt>
                <c:pt idx="556">
                  <c:v>0.18903897009680301</c:v>
                </c:pt>
                <c:pt idx="557">
                  <c:v>0.190794662654619</c:v>
                </c:pt>
                <c:pt idx="558">
                  <c:v>0.19121439456391801</c:v>
                </c:pt>
                <c:pt idx="559">
                  <c:v>0.19228834924561999</c:v>
                </c:pt>
                <c:pt idx="560">
                  <c:v>0.19251558502369001</c:v>
                </c:pt>
                <c:pt idx="561">
                  <c:v>0.193876179181696</c:v>
                </c:pt>
                <c:pt idx="562">
                  <c:v>0.19420665724422101</c:v>
                </c:pt>
                <c:pt idx="563">
                  <c:v>0.19506878605769801</c:v>
                </c:pt>
                <c:pt idx="564">
                  <c:v>0.19508698952438999</c:v>
                </c:pt>
                <c:pt idx="565">
                  <c:v>0.19545055835453001</c:v>
                </c:pt>
                <c:pt idx="566">
                  <c:v>0.19567333189222699</c:v>
                </c:pt>
                <c:pt idx="567">
                  <c:v>0.196147549924824</c:v>
                </c:pt>
                <c:pt idx="568">
                  <c:v>0.196488843765109</c:v>
                </c:pt>
                <c:pt idx="569">
                  <c:v>0.19667411499711501</c:v>
                </c:pt>
                <c:pt idx="570">
                  <c:v>0.19696055180119201</c:v>
                </c:pt>
                <c:pt idx="571">
                  <c:v>0.19702288491980099</c:v>
                </c:pt>
                <c:pt idx="572">
                  <c:v>0.19711325323099599</c:v>
                </c:pt>
                <c:pt idx="573">
                  <c:v>0.19738997267011299</c:v>
                </c:pt>
                <c:pt idx="574">
                  <c:v>0.197653974159894</c:v>
                </c:pt>
                <c:pt idx="575">
                  <c:v>0.198418566162752</c:v>
                </c:pt>
                <c:pt idx="576">
                  <c:v>0.19942578418618601</c:v>
                </c:pt>
                <c:pt idx="577">
                  <c:v>0.20025359954246699</c:v>
                </c:pt>
                <c:pt idx="578">
                  <c:v>0.200405146680114</c:v>
                </c:pt>
                <c:pt idx="579">
                  <c:v>0.200907690094455</c:v>
                </c:pt>
                <c:pt idx="580">
                  <c:v>0.20093610890976599</c:v>
                </c:pt>
                <c:pt idx="581">
                  <c:v>0.20123994125820199</c:v>
                </c:pt>
                <c:pt idx="582">
                  <c:v>0.201546622796312</c:v>
                </c:pt>
                <c:pt idx="583">
                  <c:v>0.20187067040516099</c:v>
                </c:pt>
                <c:pt idx="584">
                  <c:v>0.20231732854838699</c:v>
                </c:pt>
                <c:pt idx="585">
                  <c:v>0.20271999668329899</c:v>
                </c:pt>
                <c:pt idx="586">
                  <c:v>0.20274688618476699</c:v>
                </c:pt>
                <c:pt idx="587">
                  <c:v>0.202748308807392</c:v>
                </c:pt>
                <c:pt idx="588">
                  <c:v>0.20410328799420399</c:v>
                </c:pt>
                <c:pt idx="589">
                  <c:v>0.20488703026271901</c:v>
                </c:pt>
                <c:pt idx="590">
                  <c:v>0.20556530518019001</c:v>
                </c:pt>
                <c:pt idx="591">
                  <c:v>0.205989811788587</c:v>
                </c:pt>
                <c:pt idx="592">
                  <c:v>0.20686582270461801</c:v>
                </c:pt>
                <c:pt idx="593">
                  <c:v>0.207343698725761</c:v>
                </c:pt>
                <c:pt idx="594">
                  <c:v>0.20907707652077001</c:v>
                </c:pt>
                <c:pt idx="595">
                  <c:v>0.209461165153804</c:v>
                </c:pt>
                <c:pt idx="596">
                  <c:v>0.21024567811914199</c:v>
                </c:pt>
                <c:pt idx="597">
                  <c:v>0.21248317652327101</c:v>
                </c:pt>
                <c:pt idx="598">
                  <c:v>0.21278436024508901</c:v>
                </c:pt>
                <c:pt idx="599">
                  <c:v>0.21309909903827801</c:v>
                </c:pt>
                <c:pt idx="600">
                  <c:v>0.213607704212122</c:v>
                </c:pt>
                <c:pt idx="601">
                  <c:v>0.21389170875772801</c:v>
                </c:pt>
                <c:pt idx="602">
                  <c:v>0.21451554833637401</c:v>
                </c:pt>
                <c:pt idx="603">
                  <c:v>0.21467182423700301</c:v>
                </c:pt>
                <c:pt idx="604">
                  <c:v>0.21498542328310299</c:v>
                </c:pt>
                <c:pt idx="605">
                  <c:v>0.21566603184842001</c:v>
                </c:pt>
                <c:pt idx="606">
                  <c:v>0.21582903376068199</c:v>
                </c:pt>
                <c:pt idx="607">
                  <c:v>0.215960011077935</c:v>
                </c:pt>
                <c:pt idx="608">
                  <c:v>0.21611966036588801</c:v>
                </c:pt>
                <c:pt idx="609">
                  <c:v>0.21634045667836699</c:v>
                </c:pt>
                <c:pt idx="610">
                  <c:v>0.21683054148931699</c:v>
                </c:pt>
                <c:pt idx="611">
                  <c:v>0.218632812803501</c:v>
                </c:pt>
                <c:pt idx="612">
                  <c:v>0.21890219051719501</c:v>
                </c:pt>
                <c:pt idx="613">
                  <c:v>0.21930208517347999</c:v>
                </c:pt>
                <c:pt idx="614">
                  <c:v>0.21957625949974399</c:v>
                </c:pt>
                <c:pt idx="615">
                  <c:v>0.22004489039125599</c:v>
                </c:pt>
                <c:pt idx="616">
                  <c:v>0.220123114940874</c:v>
                </c:pt>
                <c:pt idx="617">
                  <c:v>0.220287769375478</c:v>
                </c:pt>
                <c:pt idx="618">
                  <c:v>0.221171894466833</c:v>
                </c:pt>
                <c:pt idx="619">
                  <c:v>0.22122522906455</c:v>
                </c:pt>
                <c:pt idx="620">
                  <c:v>0.221671803361352</c:v>
                </c:pt>
                <c:pt idx="621">
                  <c:v>0.221761322991155</c:v>
                </c:pt>
                <c:pt idx="622">
                  <c:v>0.22198815030210101</c:v>
                </c:pt>
                <c:pt idx="623">
                  <c:v>0.22230403873083299</c:v>
                </c:pt>
                <c:pt idx="624">
                  <c:v>0.22232922922600701</c:v>
                </c:pt>
                <c:pt idx="625">
                  <c:v>0.22281983218101001</c:v>
                </c:pt>
                <c:pt idx="626">
                  <c:v>0.222851326853475</c:v>
                </c:pt>
                <c:pt idx="627">
                  <c:v>0.223715449902502</c:v>
                </c:pt>
                <c:pt idx="628">
                  <c:v>0.22403286301585601</c:v>
                </c:pt>
                <c:pt idx="629">
                  <c:v>0.22434046398848201</c:v>
                </c:pt>
                <c:pt idx="630">
                  <c:v>0.224651333410292</c:v>
                </c:pt>
                <c:pt idx="631">
                  <c:v>0.225272012162296</c:v>
                </c:pt>
                <c:pt idx="632">
                  <c:v>0.22573509119341401</c:v>
                </c:pt>
                <c:pt idx="633">
                  <c:v>0.225983980659614</c:v>
                </c:pt>
                <c:pt idx="634">
                  <c:v>0.22600994623430501</c:v>
                </c:pt>
                <c:pt idx="635">
                  <c:v>0.22625724924728199</c:v>
                </c:pt>
                <c:pt idx="636">
                  <c:v>0.22818394994144001</c:v>
                </c:pt>
                <c:pt idx="637">
                  <c:v>0.22845922777538699</c:v>
                </c:pt>
                <c:pt idx="638">
                  <c:v>0.228495690067682</c:v>
                </c:pt>
                <c:pt idx="639">
                  <c:v>0.228820894242209</c:v>
                </c:pt>
                <c:pt idx="640">
                  <c:v>0.229301867869627</c:v>
                </c:pt>
                <c:pt idx="641">
                  <c:v>0.229792659417452</c:v>
                </c:pt>
                <c:pt idx="642">
                  <c:v>0.23015535387265301</c:v>
                </c:pt>
                <c:pt idx="643">
                  <c:v>0.230168738594169</c:v>
                </c:pt>
                <c:pt idx="644">
                  <c:v>0.230719683171414</c:v>
                </c:pt>
                <c:pt idx="645">
                  <c:v>0.23103434247348201</c:v>
                </c:pt>
                <c:pt idx="646">
                  <c:v>0.231728109887198</c:v>
                </c:pt>
                <c:pt idx="647">
                  <c:v>0.231839648009661</c:v>
                </c:pt>
                <c:pt idx="648">
                  <c:v>0.232814012889695</c:v>
                </c:pt>
                <c:pt idx="649">
                  <c:v>0.23302187022807799</c:v>
                </c:pt>
                <c:pt idx="650">
                  <c:v>0.233074566321995</c:v>
                </c:pt>
                <c:pt idx="651">
                  <c:v>0.233310990802505</c:v>
                </c:pt>
                <c:pt idx="652">
                  <c:v>0.23338258307536699</c:v>
                </c:pt>
                <c:pt idx="653">
                  <c:v>0.23641795421238301</c:v>
                </c:pt>
                <c:pt idx="654">
                  <c:v>0.236759601352626</c:v>
                </c:pt>
                <c:pt idx="655">
                  <c:v>0.237939485376152</c:v>
                </c:pt>
                <c:pt idx="656">
                  <c:v>0.23832049146842399</c:v>
                </c:pt>
                <c:pt idx="657">
                  <c:v>0.23875534356407299</c:v>
                </c:pt>
                <c:pt idx="658">
                  <c:v>0.23892426137428899</c:v>
                </c:pt>
                <c:pt idx="659">
                  <c:v>0.23900937899837599</c:v>
                </c:pt>
                <c:pt idx="660">
                  <c:v>0.23938462935278501</c:v>
                </c:pt>
                <c:pt idx="661">
                  <c:v>0.239995437729008</c:v>
                </c:pt>
                <c:pt idx="662">
                  <c:v>0.240393938989762</c:v>
                </c:pt>
                <c:pt idx="663">
                  <c:v>0.240829737446106</c:v>
                </c:pt>
                <c:pt idx="664">
                  <c:v>0.24121427095002099</c:v>
                </c:pt>
                <c:pt idx="665">
                  <c:v>0.24311510900802399</c:v>
                </c:pt>
                <c:pt idx="666">
                  <c:v>0.24332068025079701</c:v>
                </c:pt>
                <c:pt idx="667">
                  <c:v>0.24343016365652501</c:v>
                </c:pt>
                <c:pt idx="668">
                  <c:v>0.24417338747640699</c:v>
                </c:pt>
                <c:pt idx="669">
                  <c:v>0.24524794453207099</c:v>
                </c:pt>
                <c:pt idx="670">
                  <c:v>0.24529562457738499</c:v>
                </c:pt>
                <c:pt idx="671">
                  <c:v>0.24622822007821701</c:v>
                </c:pt>
                <c:pt idx="672">
                  <c:v>0.24624311921241501</c:v>
                </c:pt>
                <c:pt idx="673">
                  <c:v>0.24768315384383499</c:v>
                </c:pt>
                <c:pt idx="674">
                  <c:v>0.247867942568572</c:v>
                </c:pt>
                <c:pt idx="675">
                  <c:v>0.24810776993741801</c:v>
                </c:pt>
                <c:pt idx="676">
                  <c:v>0.248619251473642</c:v>
                </c:pt>
                <c:pt idx="677">
                  <c:v>0.24902093991198901</c:v>
                </c:pt>
                <c:pt idx="678">
                  <c:v>0.24926967105335099</c:v>
                </c:pt>
                <c:pt idx="679">
                  <c:v>0.24952058995361701</c:v>
                </c:pt>
                <c:pt idx="680">
                  <c:v>0.25075188503765</c:v>
                </c:pt>
                <c:pt idx="681">
                  <c:v>0.251399993266472</c:v>
                </c:pt>
                <c:pt idx="682">
                  <c:v>0.25153334901722901</c:v>
                </c:pt>
                <c:pt idx="683">
                  <c:v>0.25159256809445801</c:v>
                </c:pt>
                <c:pt idx="684">
                  <c:v>0.25171056228196798</c:v>
                </c:pt>
                <c:pt idx="685">
                  <c:v>0.25375091350253798</c:v>
                </c:pt>
                <c:pt idx="686">
                  <c:v>0.254428451305584</c:v>
                </c:pt>
                <c:pt idx="687">
                  <c:v>0.25444290239144701</c:v>
                </c:pt>
                <c:pt idx="688">
                  <c:v>0.25488432674833</c:v>
                </c:pt>
                <c:pt idx="689">
                  <c:v>0.25509027282104701</c:v>
                </c:pt>
                <c:pt idx="690">
                  <c:v>0.25613446396720702</c:v>
                </c:pt>
                <c:pt idx="691">
                  <c:v>0.25638900743797399</c:v>
                </c:pt>
                <c:pt idx="692">
                  <c:v>0.25657558517859202</c:v>
                </c:pt>
                <c:pt idx="693">
                  <c:v>0.25660337148891599</c:v>
                </c:pt>
                <c:pt idx="694">
                  <c:v>0.25680788880323602</c:v>
                </c:pt>
                <c:pt idx="695">
                  <c:v>0.25730197424726398</c:v>
                </c:pt>
                <c:pt idx="696">
                  <c:v>0.2575546593734</c:v>
                </c:pt>
                <c:pt idx="697">
                  <c:v>0.25762437618173201</c:v>
                </c:pt>
                <c:pt idx="698">
                  <c:v>0.25878952859955601</c:v>
                </c:pt>
                <c:pt idx="699">
                  <c:v>0.25945965288316503</c:v>
                </c:pt>
                <c:pt idx="700">
                  <c:v>0.26071769686634899</c:v>
                </c:pt>
                <c:pt idx="701">
                  <c:v>0.26143238178509098</c:v>
                </c:pt>
                <c:pt idx="702">
                  <c:v>0.26190482923651398</c:v>
                </c:pt>
                <c:pt idx="703">
                  <c:v>0.26230498252655599</c:v>
                </c:pt>
                <c:pt idx="704">
                  <c:v>0.26301082607139498</c:v>
                </c:pt>
                <c:pt idx="705">
                  <c:v>0.26391170883332099</c:v>
                </c:pt>
                <c:pt idx="706">
                  <c:v>0.26454004034509498</c:v>
                </c:pt>
                <c:pt idx="707">
                  <c:v>0.26460751959615703</c:v>
                </c:pt>
                <c:pt idx="708">
                  <c:v>0.26498421497971603</c:v>
                </c:pt>
                <c:pt idx="709">
                  <c:v>0.26514436860623602</c:v>
                </c:pt>
                <c:pt idx="710">
                  <c:v>0.26585555862744897</c:v>
                </c:pt>
                <c:pt idx="711">
                  <c:v>0.26627860903082501</c:v>
                </c:pt>
                <c:pt idx="712">
                  <c:v>0.26773988030960399</c:v>
                </c:pt>
                <c:pt idx="713">
                  <c:v>0.26792873502435</c:v>
                </c:pt>
                <c:pt idx="714">
                  <c:v>0.26798892070484498</c:v>
                </c:pt>
                <c:pt idx="715">
                  <c:v>0.26830846925868701</c:v>
                </c:pt>
                <c:pt idx="716">
                  <c:v>0.268981230034328</c:v>
                </c:pt>
                <c:pt idx="717">
                  <c:v>0.26921629423604199</c:v>
                </c:pt>
                <c:pt idx="718">
                  <c:v>0.269385295153102</c:v>
                </c:pt>
                <c:pt idx="719">
                  <c:v>0.27109720914022001</c:v>
                </c:pt>
                <c:pt idx="720">
                  <c:v>0.27197664562503199</c:v>
                </c:pt>
                <c:pt idx="721">
                  <c:v>0.27456272809820997</c:v>
                </c:pt>
                <c:pt idx="722">
                  <c:v>0.27495708308347</c:v>
                </c:pt>
                <c:pt idx="723">
                  <c:v>0.27565851996598001</c:v>
                </c:pt>
                <c:pt idx="724">
                  <c:v>0.27646500348825598</c:v>
                </c:pt>
                <c:pt idx="725">
                  <c:v>0.27656831496449902</c:v>
                </c:pt>
                <c:pt idx="726">
                  <c:v>0.27727578511899797</c:v>
                </c:pt>
                <c:pt idx="727">
                  <c:v>0.27772861250730901</c:v>
                </c:pt>
                <c:pt idx="728">
                  <c:v>0.27879370231290901</c:v>
                </c:pt>
                <c:pt idx="729">
                  <c:v>0.27899493950912102</c:v>
                </c:pt>
                <c:pt idx="730">
                  <c:v>0.279417531373088</c:v>
                </c:pt>
                <c:pt idx="731">
                  <c:v>0.280018689549144</c:v>
                </c:pt>
                <c:pt idx="732">
                  <c:v>0.28012735125444299</c:v>
                </c:pt>
                <c:pt idx="733">
                  <c:v>0.28036341117694902</c:v>
                </c:pt>
                <c:pt idx="734">
                  <c:v>0.28079685629071499</c:v>
                </c:pt>
                <c:pt idx="735">
                  <c:v>0.281391995767241</c:v>
                </c:pt>
                <c:pt idx="736">
                  <c:v>0.28141226772876299</c:v>
                </c:pt>
                <c:pt idx="737">
                  <c:v>0.28182985515826697</c:v>
                </c:pt>
                <c:pt idx="738">
                  <c:v>0.28244910627493902</c:v>
                </c:pt>
                <c:pt idx="739">
                  <c:v>0.28305205127553001</c:v>
                </c:pt>
                <c:pt idx="740">
                  <c:v>0.28388952940483297</c:v>
                </c:pt>
                <c:pt idx="741">
                  <c:v>0.28399789100512801</c:v>
                </c:pt>
                <c:pt idx="742">
                  <c:v>0.28403644666404398</c:v>
                </c:pt>
                <c:pt idx="743">
                  <c:v>0.28407838894054199</c:v>
                </c:pt>
                <c:pt idx="744">
                  <c:v>0.28419131845893197</c:v>
                </c:pt>
                <c:pt idx="745">
                  <c:v>0.28419919216128797</c:v>
                </c:pt>
                <c:pt idx="746">
                  <c:v>0.28422965857145499</c:v>
                </c:pt>
                <c:pt idx="747">
                  <c:v>0.284334583427099</c:v>
                </c:pt>
                <c:pt idx="748">
                  <c:v>0.28464808917659101</c:v>
                </c:pt>
                <c:pt idx="749">
                  <c:v>0.28466020823072802</c:v>
                </c:pt>
                <c:pt idx="750">
                  <c:v>0.284835314405534</c:v>
                </c:pt>
                <c:pt idx="751">
                  <c:v>0.28485310800811797</c:v>
                </c:pt>
                <c:pt idx="752">
                  <c:v>0.28487164414871202</c:v>
                </c:pt>
                <c:pt idx="753">
                  <c:v>0.28496849838205901</c:v>
                </c:pt>
                <c:pt idx="754">
                  <c:v>0.28499989827875699</c:v>
                </c:pt>
                <c:pt idx="755">
                  <c:v>0.28529693857383198</c:v>
                </c:pt>
                <c:pt idx="756">
                  <c:v>0.28606929438298201</c:v>
                </c:pt>
                <c:pt idx="757">
                  <c:v>0.286233305492821</c:v>
                </c:pt>
                <c:pt idx="758">
                  <c:v>0.28639166098197499</c:v>
                </c:pt>
                <c:pt idx="759">
                  <c:v>0.28678508343942</c:v>
                </c:pt>
                <c:pt idx="760">
                  <c:v>0.287185777033514</c:v>
                </c:pt>
                <c:pt idx="761">
                  <c:v>0.28773197200258799</c:v>
                </c:pt>
                <c:pt idx="762">
                  <c:v>0.28786255512386499</c:v>
                </c:pt>
                <c:pt idx="763">
                  <c:v>0.28798627609606098</c:v>
                </c:pt>
                <c:pt idx="764">
                  <c:v>0.28849002707968702</c:v>
                </c:pt>
                <c:pt idx="765">
                  <c:v>0.289283527499612</c:v>
                </c:pt>
                <c:pt idx="766">
                  <c:v>0.28936248091871197</c:v>
                </c:pt>
                <c:pt idx="767">
                  <c:v>0.28943935663932302</c:v>
                </c:pt>
                <c:pt idx="768">
                  <c:v>0.289702169268446</c:v>
                </c:pt>
                <c:pt idx="769">
                  <c:v>0.29006044079056498</c:v>
                </c:pt>
                <c:pt idx="770">
                  <c:v>0.29022559890633098</c:v>
                </c:pt>
                <c:pt idx="771">
                  <c:v>0.29042272844954398</c:v>
                </c:pt>
                <c:pt idx="772">
                  <c:v>0.29044724107884301</c:v>
                </c:pt>
                <c:pt idx="773">
                  <c:v>0.29045884697424101</c:v>
                </c:pt>
                <c:pt idx="774">
                  <c:v>0.29066609413198602</c:v>
                </c:pt>
                <c:pt idx="775">
                  <c:v>0.291161787970101</c:v>
                </c:pt>
                <c:pt idx="776">
                  <c:v>0.29136021046296601</c:v>
                </c:pt>
                <c:pt idx="777">
                  <c:v>0.29142182553187002</c:v>
                </c:pt>
                <c:pt idx="778">
                  <c:v>0.29144568133222698</c:v>
                </c:pt>
                <c:pt idx="779">
                  <c:v>0.29149603608119101</c:v>
                </c:pt>
                <c:pt idx="780">
                  <c:v>0.29151945577605598</c:v>
                </c:pt>
                <c:pt idx="781">
                  <c:v>0.29190019118216098</c:v>
                </c:pt>
                <c:pt idx="782">
                  <c:v>0.29223719839116202</c:v>
                </c:pt>
                <c:pt idx="783">
                  <c:v>0.29229841636055498</c:v>
                </c:pt>
                <c:pt idx="784">
                  <c:v>0.29263490367242501</c:v>
                </c:pt>
                <c:pt idx="785">
                  <c:v>0.29291858148815803</c:v>
                </c:pt>
                <c:pt idx="786">
                  <c:v>0.29355220176169899</c:v>
                </c:pt>
                <c:pt idx="787">
                  <c:v>0.29364362671313898</c:v>
                </c:pt>
                <c:pt idx="788">
                  <c:v>0.29384799413930801</c:v>
                </c:pt>
                <c:pt idx="789">
                  <c:v>0.29420957582838397</c:v>
                </c:pt>
                <c:pt idx="790">
                  <c:v>0.29459511513328701</c:v>
                </c:pt>
                <c:pt idx="791">
                  <c:v>0.29492450636975898</c:v>
                </c:pt>
                <c:pt idx="792">
                  <c:v>0.29493786065894001</c:v>
                </c:pt>
                <c:pt idx="793">
                  <c:v>0.294984428294222</c:v>
                </c:pt>
                <c:pt idx="794">
                  <c:v>0.29539546852602599</c:v>
                </c:pt>
                <c:pt idx="795">
                  <c:v>0.29548849365399998</c:v>
                </c:pt>
                <c:pt idx="796">
                  <c:v>0.29557371994151699</c:v>
                </c:pt>
                <c:pt idx="797">
                  <c:v>0.296135701896513</c:v>
                </c:pt>
                <c:pt idx="798">
                  <c:v>0.29669753116938902</c:v>
                </c:pt>
                <c:pt idx="799">
                  <c:v>0.29672123541069301</c:v>
                </c:pt>
                <c:pt idx="800">
                  <c:v>0.296757793711388</c:v>
                </c:pt>
                <c:pt idx="801">
                  <c:v>0.29700444000499199</c:v>
                </c:pt>
                <c:pt idx="802">
                  <c:v>0.29719062023522202</c:v>
                </c:pt>
                <c:pt idx="803">
                  <c:v>0.29726613480049802</c:v>
                </c:pt>
                <c:pt idx="804">
                  <c:v>0.29726844363133698</c:v>
                </c:pt>
                <c:pt idx="805">
                  <c:v>0.29736961243564503</c:v>
                </c:pt>
                <c:pt idx="806">
                  <c:v>0.29768455239451103</c:v>
                </c:pt>
                <c:pt idx="807">
                  <c:v>0.29770749333478902</c:v>
                </c:pt>
                <c:pt idx="808">
                  <c:v>0.29890642202842699</c:v>
                </c:pt>
                <c:pt idx="809">
                  <c:v>0.29897789407850101</c:v>
                </c:pt>
                <c:pt idx="810">
                  <c:v>0.29909102520083602</c:v>
                </c:pt>
                <c:pt idx="811">
                  <c:v>0.29915067613782198</c:v>
                </c:pt>
                <c:pt idx="812">
                  <c:v>0.29931927220347998</c:v>
                </c:pt>
                <c:pt idx="813">
                  <c:v>0.29938099996241502</c:v>
                </c:pt>
                <c:pt idx="814">
                  <c:v>0.299733082791242</c:v>
                </c:pt>
                <c:pt idx="815">
                  <c:v>0.30049891254919397</c:v>
                </c:pt>
                <c:pt idx="816">
                  <c:v>0.30175458453595599</c:v>
                </c:pt>
                <c:pt idx="817">
                  <c:v>0.30200107088860301</c:v>
                </c:pt>
                <c:pt idx="818">
                  <c:v>0.30208417584243002</c:v>
                </c:pt>
                <c:pt idx="819">
                  <c:v>0.30266633933848303</c:v>
                </c:pt>
                <c:pt idx="820">
                  <c:v>0.303090444574242</c:v>
                </c:pt>
                <c:pt idx="821">
                  <c:v>0.303476205287391</c:v>
                </c:pt>
                <c:pt idx="822">
                  <c:v>0.30396513232742101</c:v>
                </c:pt>
                <c:pt idx="823">
                  <c:v>0.30441938431056897</c:v>
                </c:pt>
                <c:pt idx="824">
                  <c:v>0.304933961891733</c:v>
                </c:pt>
                <c:pt idx="825">
                  <c:v>0.30617351750569299</c:v>
                </c:pt>
                <c:pt idx="826">
                  <c:v>0.30641062971313998</c:v>
                </c:pt>
                <c:pt idx="827">
                  <c:v>0.30644777674666202</c:v>
                </c:pt>
                <c:pt idx="828">
                  <c:v>0.30652732421260498</c:v>
                </c:pt>
                <c:pt idx="829">
                  <c:v>0.30685956252957902</c:v>
                </c:pt>
                <c:pt idx="830">
                  <c:v>0.30689975005738801</c:v>
                </c:pt>
                <c:pt idx="831">
                  <c:v>0.30695534870028401</c:v>
                </c:pt>
                <c:pt idx="832">
                  <c:v>0.30723415986251301</c:v>
                </c:pt>
                <c:pt idx="833">
                  <c:v>0.30739694902234999</c:v>
                </c:pt>
                <c:pt idx="834">
                  <c:v>0.30795147639754</c:v>
                </c:pt>
                <c:pt idx="835">
                  <c:v>0.308055784443722</c:v>
                </c:pt>
                <c:pt idx="836">
                  <c:v>0.308061497751623</c:v>
                </c:pt>
                <c:pt idx="837">
                  <c:v>0.30831045435522397</c:v>
                </c:pt>
                <c:pt idx="838">
                  <c:v>0.30845476495211599</c:v>
                </c:pt>
                <c:pt idx="839">
                  <c:v>0.30848745388143201</c:v>
                </c:pt>
                <c:pt idx="840">
                  <c:v>0.30876307060722902</c:v>
                </c:pt>
                <c:pt idx="841">
                  <c:v>0.30911522495615101</c:v>
                </c:pt>
                <c:pt idx="842">
                  <c:v>0.30979041897637</c:v>
                </c:pt>
                <c:pt idx="843">
                  <c:v>0.30995443520848298</c:v>
                </c:pt>
                <c:pt idx="844">
                  <c:v>0.31028466003344302</c:v>
                </c:pt>
                <c:pt idx="845">
                  <c:v>0.31042476710589401</c:v>
                </c:pt>
                <c:pt idx="846">
                  <c:v>0.31053001833531702</c:v>
                </c:pt>
                <c:pt idx="847">
                  <c:v>0.31119336220709698</c:v>
                </c:pt>
                <c:pt idx="848">
                  <c:v>0.31122378829647501</c:v>
                </c:pt>
                <c:pt idx="849">
                  <c:v>0.311805836226352</c:v>
                </c:pt>
                <c:pt idx="850">
                  <c:v>0.31195655711652598</c:v>
                </c:pt>
                <c:pt idx="851">
                  <c:v>0.31228337513611598</c:v>
                </c:pt>
                <c:pt idx="852">
                  <c:v>0.31278482832781501</c:v>
                </c:pt>
                <c:pt idx="853">
                  <c:v>0.313013001646408</c:v>
                </c:pt>
                <c:pt idx="854">
                  <c:v>0.31455816397005099</c:v>
                </c:pt>
                <c:pt idx="855">
                  <c:v>0.31467561053988602</c:v>
                </c:pt>
                <c:pt idx="856">
                  <c:v>0.31496020307873901</c:v>
                </c:pt>
                <c:pt idx="857">
                  <c:v>0.31524287142297802</c:v>
                </c:pt>
                <c:pt idx="858">
                  <c:v>0.31574198581716501</c:v>
                </c:pt>
                <c:pt idx="859">
                  <c:v>0.31582440140054502</c:v>
                </c:pt>
                <c:pt idx="860">
                  <c:v>0.31623267645344999</c:v>
                </c:pt>
                <c:pt idx="861">
                  <c:v>0.31638611447723403</c:v>
                </c:pt>
                <c:pt idx="862">
                  <c:v>0.31694356105564198</c:v>
                </c:pt>
                <c:pt idx="863">
                  <c:v>0.31696575285647699</c:v>
                </c:pt>
                <c:pt idx="864">
                  <c:v>0.31701440103899903</c:v>
                </c:pt>
                <c:pt idx="865">
                  <c:v>0.31718440427828298</c:v>
                </c:pt>
                <c:pt idx="866">
                  <c:v>0.31720011358094502</c:v>
                </c:pt>
                <c:pt idx="867">
                  <c:v>0.31743146383258303</c:v>
                </c:pt>
                <c:pt idx="868">
                  <c:v>0.31759197388172999</c:v>
                </c:pt>
                <c:pt idx="869">
                  <c:v>0.317749677554649</c:v>
                </c:pt>
                <c:pt idx="870">
                  <c:v>0.31780124598127901</c:v>
                </c:pt>
                <c:pt idx="871">
                  <c:v>0.317876258645864</c:v>
                </c:pt>
                <c:pt idx="872">
                  <c:v>0.31794223679667799</c:v>
                </c:pt>
                <c:pt idx="873">
                  <c:v>0.31916412659098897</c:v>
                </c:pt>
                <c:pt idx="874">
                  <c:v>0.319613923921304</c:v>
                </c:pt>
                <c:pt idx="875">
                  <c:v>0.31972130264758097</c:v>
                </c:pt>
                <c:pt idx="876">
                  <c:v>0.32041019387543201</c:v>
                </c:pt>
                <c:pt idx="877">
                  <c:v>0.32063157796202302</c:v>
                </c:pt>
                <c:pt idx="878">
                  <c:v>0.32183954001897302</c:v>
                </c:pt>
                <c:pt idx="879">
                  <c:v>0.322260936311281</c:v>
                </c:pt>
                <c:pt idx="880">
                  <c:v>0.32382607186103501</c:v>
                </c:pt>
                <c:pt idx="881">
                  <c:v>0.32394226881511001</c:v>
                </c:pt>
                <c:pt idx="882">
                  <c:v>0.32395478844752201</c:v>
                </c:pt>
                <c:pt idx="883">
                  <c:v>0.32530562390628098</c:v>
                </c:pt>
                <c:pt idx="884">
                  <c:v>0.32530668681925701</c:v>
                </c:pt>
                <c:pt idx="885">
                  <c:v>0.32551151163437703</c:v>
                </c:pt>
                <c:pt idx="886">
                  <c:v>0.32552818847162701</c:v>
                </c:pt>
                <c:pt idx="887">
                  <c:v>0.32564696532619303</c:v>
                </c:pt>
                <c:pt idx="888">
                  <c:v>0.325912878958179</c:v>
                </c:pt>
                <c:pt idx="889">
                  <c:v>0.32638516608515999</c:v>
                </c:pt>
                <c:pt idx="890">
                  <c:v>0.326420953223372</c:v>
                </c:pt>
                <c:pt idx="891">
                  <c:v>0.32678841355749699</c:v>
                </c:pt>
                <c:pt idx="892">
                  <c:v>0.32689741913996201</c:v>
                </c:pt>
                <c:pt idx="893">
                  <c:v>0.32722844772369503</c:v>
                </c:pt>
                <c:pt idx="894">
                  <c:v>0.32764424925998697</c:v>
                </c:pt>
                <c:pt idx="895">
                  <c:v>0.32791478871641699</c:v>
                </c:pt>
                <c:pt idx="896">
                  <c:v>0.328185594695455</c:v>
                </c:pt>
                <c:pt idx="897">
                  <c:v>0.32863818191210997</c:v>
                </c:pt>
                <c:pt idx="898">
                  <c:v>0.32872963233796099</c:v>
                </c:pt>
                <c:pt idx="899">
                  <c:v>0.32911860803142101</c:v>
                </c:pt>
                <c:pt idx="900">
                  <c:v>0.32933023010435297</c:v>
                </c:pt>
                <c:pt idx="901">
                  <c:v>0.329410959226901</c:v>
                </c:pt>
                <c:pt idx="902">
                  <c:v>0.33027122690178001</c:v>
                </c:pt>
                <c:pt idx="903">
                  <c:v>0.33042197469073997</c:v>
                </c:pt>
                <c:pt idx="904">
                  <c:v>0.33057166887994999</c:v>
                </c:pt>
                <c:pt idx="905">
                  <c:v>0.33073683863724801</c:v>
                </c:pt>
                <c:pt idx="906">
                  <c:v>0.33079829143688899</c:v>
                </c:pt>
                <c:pt idx="907">
                  <c:v>0.330940320403041</c:v>
                </c:pt>
                <c:pt idx="908">
                  <c:v>0.33126133957001203</c:v>
                </c:pt>
                <c:pt idx="909">
                  <c:v>0.33186401185743902</c:v>
                </c:pt>
                <c:pt idx="910">
                  <c:v>0.33199591140317503</c:v>
                </c:pt>
                <c:pt idx="911">
                  <c:v>0.33301998674869498</c:v>
                </c:pt>
                <c:pt idx="912">
                  <c:v>0.33380480540697099</c:v>
                </c:pt>
                <c:pt idx="913">
                  <c:v>0.33412872862947302</c:v>
                </c:pt>
                <c:pt idx="914">
                  <c:v>0.334195215720683</c:v>
                </c:pt>
                <c:pt idx="915">
                  <c:v>0.33490831911673402</c:v>
                </c:pt>
                <c:pt idx="916">
                  <c:v>0.33615887217113999</c:v>
                </c:pt>
                <c:pt idx="917">
                  <c:v>0.33710455658900301</c:v>
                </c:pt>
                <c:pt idx="918">
                  <c:v>0.33771591537686801</c:v>
                </c:pt>
                <c:pt idx="919">
                  <c:v>0.33796948777949898</c:v>
                </c:pt>
                <c:pt idx="920">
                  <c:v>0.33856198295731699</c:v>
                </c:pt>
                <c:pt idx="921">
                  <c:v>0.33868413369226102</c:v>
                </c:pt>
                <c:pt idx="922">
                  <c:v>0.33870974906227103</c:v>
                </c:pt>
                <c:pt idx="923">
                  <c:v>0.33895993150551501</c:v>
                </c:pt>
                <c:pt idx="924">
                  <c:v>0.33924189220894702</c:v>
                </c:pt>
                <c:pt idx="925">
                  <c:v>0.33936200704535102</c:v>
                </c:pt>
                <c:pt idx="926">
                  <c:v>0.33991763003937397</c:v>
                </c:pt>
                <c:pt idx="927">
                  <c:v>0.34034601360668998</c:v>
                </c:pt>
                <c:pt idx="928">
                  <c:v>0.34046876383945301</c:v>
                </c:pt>
                <c:pt idx="929">
                  <c:v>0.34081688569858598</c:v>
                </c:pt>
                <c:pt idx="930">
                  <c:v>0.341260803069042</c:v>
                </c:pt>
                <c:pt idx="931">
                  <c:v>0.34153684576534998</c:v>
                </c:pt>
                <c:pt idx="932">
                  <c:v>0.341575922033585</c:v>
                </c:pt>
                <c:pt idx="933">
                  <c:v>0.341631278587395</c:v>
                </c:pt>
                <c:pt idx="934">
                  <c:v>0.34227708009455099</c:v>
                </c:pt>
                <c:pt idx="935">
                  <c:v>0.34245727657723901</c:v>
                </c:pt>
                <c:pt idx="936">
                  <c:v>0.34272971962962001</c:v>
                </c:pt>
                <c:pt idx="937">
                  <c:v>0.343209313091767</c:v>
                </c:pt>
                <c:pt idx="938">
                  <c:v>0.34325233257978199</c:v>
                </c:pt>
                <c:pt idx="939">
                  <c:v>0.34336248870171998</c:v>
                </c:pt>
                <c:pt idx="940">
                  <c:v>0.34389155404642202</c:v>
                </c:pt>
                <c:pt idx="941">
                  <c:v>0.34389402122948898</c:v>
                </c:pt>
                <c:pt idx="942">
                  <c:v>0.34414601599907102</c:v>
                </c:pt>
                <c:pt idx="943">
                  <c:v>0.34476813479490998</c:v>
                </c:pt>
                <c:pt idx="944">
                  <c:v>0.34501931608161501</c:v>
                </c:pt>
                <c:pt idx="945">
                  <c:v>0.34506438647889898</c:v>
                </c:pt>
                <c:pt idx="946">
                  <c:v>0.34513249426313097</c:v>
                </c:pt>
                <c:pt idx="947">
                  <c:v>0.34519158547524997</c:v>
                </c:pt>
                <c:pt idx="948">
                  <c:v>0.34528600602574999</c:v>
                </c:pt>
                <c:pt idx="949">
                  <c:v>0.34550006410983503</c:v>
                </c:pt>
                <c:pt idx="950">
                  <c:v>0.34570669873124499</c:v>
                </c:pt>
                <c:pt idx="951">
                  <c:v>0.34638611555976001</c:v>
                </c:pt>
                <c:pt idx="952">
                  <c:v>0.347228833145516</c:v>
                </c:pt>
                <c:pt idx="953">
                  <c:v>0.34724945320254702</c:v>
                </c:pt>
                <c:pt idx="954">
                  <c:v>0.34755385039812497</c:v>
                </c:pt>
                <c:pt idx="955">
                  <c:v>0.347972470171311</c:v>
                </c:pt>
                <c:pt idx="956">
                  <c:v>0.34807010915349501</c:v>
                </c:pt>
                <c:pt idx="957">
                  <c:v>0.34819514172918598</c:v>
                </c:pt>
                <c:pt idx="958">
                  <c:v>0.34853069382884</c:v>
                </c:pt>
                <c:pt idx="959">
                  <c:v>0.34943618417224398</c:v>
                </c:pt>
                <c:pt idx="960">
                  <c:v>0.34949657715418703</c:v>
                </c:pt>
                <c:pt idx="961">
                  <c:v>0.34950349682613302</c:v>
                </c:pt>
                <c:pt idx="962">
                  <c:v>0.34950719521764401</c:v>
                </c:pt>
                <c:pt idx="963">
                  <c:v>0.34958176232655203</c:v>
                </c:pt>
                <c:pt idx="964">
                  <c:v>0.349797175567158</c:v>
                </c:pt>
                <c:pt idx="965">
                  <c:v>0.350067274179309</c:v>
                </c:pt>
                <c:pt idx="966">
                  <c:v>0.35101376766996301</c:v>
                </c:pt>
                <c:pt idx="967">
                  <c:v>0.351369117057937</c:v>
                </c:pt>
                <c:pt idx="968">
                  <c:v>0.351928912787972</c:v>
                </c:pt>
                <c:pt idx="969">
                  <c:v>0.35210883965277401</c:v>
                </c:pt>
                <c:pt idx="970">
                  <c:v>0.35225346517365602</c:v>
                </c:pt>
                <c:pt idx="971">
                  <c:v>0.35314266293254798</c:v>
                </c:pt>
                <c:pt idx="972">
                  <c:v>0.35339367614292</c:v>
                </c:pt>
                <c:pt idx="973">
                  <c:v>0.35395019479534201</c:v>
                </c:pt>
                <c:pt idx="974">
                  <c:v>0.35422370804692799</c:v>
                </c:pt>
                <c:pt idx="975">
                  <c:v>0.35438028331298099</c:v>
                </c:pt>
                <c:pt idx="976">
                  <c:v>0.35486804250189402</c:v>
                </c:pt>
                <c:pt idx="977">
                  <c:v>0.35506052329369298</c:v>
                </c:pt>
                <c:pt idx="978">
                  <c:v>0.355207216515041</c:v>
                </c:pt>
                <c:pt idx="979">
                  <c:v>0.35577545035630398</c:v>
                </c:pt>
                <c:pt idx="980">
                  <c:v>0.35665419243056901</c:v>
                </c:pt>
                <c:pt idx="981">
                  <c:v>0.35675018431399602</c:v>
                </c:pt>
                <c:pt idx="982">
                  <c:v>0.35768353051560697</c:v>
                </c:pt>
                <c:pt idx="983">
                  <c:v>0.35773798322085898</c:v>
                </c:pt>
                <c:pt idx="984">
                  <c:v>0.35817551473155601</c:v>
                </c:pt>
                <c:pt idx="985">
                  <c:v>0.358222017859053</c:v>
                </c:pt>
                <c:pt idx="986">
                  <c:v>0.35823495855883603</c:v>
                </c:pt>
                <c:pt idx="987">
                  <c:v>0.35880212395397099</c:v>
                </c:pt>
                <c:pt idx="988">
                  <c:v>0.36018870938021402</c:v>
                </c:pt>
                <c:pt idx="989">
                  <c:v>0.36019052628099002</c:v>
                </c:pt>
                <c:pt idx="990">
                  <c:v>0.36028335029807101</c:v>
                </c:pt>
                <c:pt idx="991">
                  <c:v>0.36034862954607699</c:v>
                </c:pt>
                <c:pt idx="992">
                  <c:v>0.36040389310458998</c:v>
                </c:pt>
                <c:pt idx="993">
                  <c:v>0.360687418703866</c:v>
                </c:pt>
                <c:pt idx="994">
                  <c:v>0.36101074226419699</c:v>
                </c:pt>
                <c:pt idx="995">
                  <c:v>0.36142000679255398</c:v>
                </c:pt>
                <c:pt idx="996">
                  <c:v>0.362402468755403</c:v>
                </c:pt>
                <c:pt idx="997">
                  <c:v>0.36250516323044002</c:v>
                </c:pt>
                <c:pt idx="998">
                  <c:v>0.36326819524059401</c:v>
                </c:pt>
                <c:pt idx="999">
                  <c:v>0.36344974986551398</c:v>
                </c:pt>
                <c:pt idx="1000">
                  <c:v>0.36472320762079402</c:v>
                </c:pt>
                <c:pt idx="1001">
                  <c:v>0.36503424144843</c:v>
                </c:pt>
                <c:pt idx="1002">
                  <c:v>0.365122080534039</c:v>
                </c:pt>
                <c:pt idx="1003">
                  <c:v>0.36558118429692299</c:v>
                </c:pt>
                <c:pt idx="1004">
                  <c:v>0.36589730615891902</c:v>
                </c:pt>
                <c:pt idx="1005">
                  <c:v>0.367216650013099</c:v>
                </c:pt>
                <c:pt idx="1006">
                  <c:v>0.36729168111239202</c:v>
                </c:pt>
                <c:pt idx="1007">
                  <c:v>0.367384744095889</c:v>
                </c:pt>
                <c:pt idx="1008">
                  <c:v>0.368492664961034</c:v>
                </c:pt>
                <c:pt idx="1009">
                  <c:v>0.36850693416507802</c:v>
                </c:pt>
                <c:pt idx="1010">
                  <c:v>0.36863352799349802</c:v>
                </c:pt>
                <c:pt idx="1011">
                  <c:v>0.36894627865951701</c:v>
                </c:pt>
                <c:pt idx="1012">
                  <c:v>0.369290296289631</c:v>
                </c:pt>
                <c:pt idx="1013">
                  <c:v>0.37024576712728402</c:v>
                </c:pt>
                <c:pt idx="1014">
                  <c:v>0.37146070331115899</c:v>
                </c:pt>
                <c:pt idx="1015">
                  <c:v>0.37200498611063598</c:v>
                </c:pt>
                <c:pt idx="1016">
                  <c:v>0.37240159278735502</c:v>
                </c:pt>
                <c:pt idx="1017">
                  <c:v>0.372485515497186</c:v>
                </c:pt>
                <c:pt idx="1018">
                  <c:v>0.37295970416572999</c:v>
                </c:pt>
                <c:pt idx="1019">
                  <c:v>0.37327144294977099</c:v>
                </c:pt>
                <c:pt idx="1020">
                  <c:v>0.37389453232069197</c:v>
                </c:pt>
                <c:pt idx="1021">
                  <c:v>0.37411152327652297</c:v>
                </c:pt>
                <c:pt idx="1022">
                  <c:v>0.37416895459789501</c:v>
                </c:pt>
                <c:pt idx="1023">
                  <c:v>0.374483678462531</c:v>
                </c:pt>
                <c:pt idx="1024">
                  <c:v>0.374608988955836</c:v>
                </c:pt>
                <c:pt idx="1025">
                  <c:v>0.37486938858295099</c:v>
                </c:pt>
                <c:pt idx="1026">
                  <c:v>0.37578463647514498</c:v>
                </c:pt>
                <c:pt idx="1027">
                  <c:v>0.37658164685811102</c:v>
                </c:pt>
                <c:pt idx="1028">
                  <c:v>0.37771254205418803</c:v>
                </c:pt>
                <c:pt idx="1029">
                  <c:v>0.37795666769585101</c:v>
                </c:pt>
                <c:pt idx="1030">
                  <c:v>0.37798861296409098</c:v>
                </c:pt>
                <c:pt idx="1031">
                  <c:v>0.37811109464725101</c:v>
                </c:pt>
                <c:pt idx="1032">
                  <c:v>0.379600638140212</c:v>
                </c:pt>
                <c:pt idx="1033">
                  <c:v>0.37989273442722399</c:v>
                </c:pt>
                <c:pt idx="1034">
                  <c:v>0.380006524652023</c:v>
                </c:pt>
                <c:pt idx="1035">
                  <c:v>0.38031070027500302</c:v>
                </c:pt>
                <c:pt idx="1036">
                  <c:v>0.38108556928551302</c:v>
                </c:pt>
                <c:pt idx="1037">
                  <c:v>0.381135485326761</c:v>
                </c:pt>
                <c:pt idx="1038">
                  <c:v>0.38256583412123002</c:v>
                </c:pt>
                <c:pt idx="1039">
                  <c:v>0.38278278188012899</c:v>
                </c:pt>
                <c:pt idx="1040">
                  <c:v>0.38322407218134502</c:v>
                </c:pt>
                <c:pt idx="1041">
                  <c:v>0.38324062717968899</c:v>
                </c:pt>
                <c:pt idx="1042">
                  <c:v>0.38451221259310803</c:v>
                </c:pt>
                <c:pt idx="1043">
                  <c:v>0.38599103902850002</c:v>
                </c:pt>
                <c:pt idx="1044">
                  <c:v>0.38656636231633601</c:v>
                </c:pt>
                <c:pt idx="1045">
                  <c:v>0.38798408043187299</c:v>
                </c:pt>
                <c:pt idx="1046">
                  <c:v>0.38835898978526101</c:v>
                </c:pt>
                <c:pt idx="1047">
                  <c:v>0.38898970570196101</c:v>
                </c:pt>
                <c:pt idx="1048">
                  <c:v>0.38921942844000801</c:v>
                </c:pt>
                <c:pt idx="1049">
                  <c:v>0.389324494610157</c:v>
                </c:pt>
                <c:pt idx="1050">
                  <c:v>0.39102194644510702</c:v>
                </c:pt>
                <c:pt idx="1051">
                  <c:v>0.39119550462483399</c:v>
                </c:pt>
                <c:pt idx="1052">
                  <c:v>0.39132163972210299</c:v>
                </c:pt>
                <c:pt idx="1053">
                  <c:v>0.39206316976753203</c:v>
                </c:pt>
                <c:pt idx="1054">
                  <c:v>0.39245972993290601</c:v>
                </c:pt>
                <c:pt idx="1055">
                  <c:v>0.39264914538601697</c:v>
                </c:pt>
                <c:pt idx="1056">
                  <c:v>0.39294997824575001</c:v>
                </c:pt>
                <c:pt idx="1057">
                  <c:v>0.394166163990602</c:v>
                </c:pt>
                <c:pt idx="1058">
                  <c:v>0.39426940435762697</c:v>
                </c:pt>
                <c:pt idx="1059">
                  <c:v>0.39427448600968801</c:v>
                </c:pt>
                <c:pt idx="1060">
                  <c:v>0.394457724328865</c:v>
                </c:pt>
                <c:pt idx="1061">
                  <c:v>0.394634134218315</c:v>
                </c:pt>
                <c:pt idx="1062">
                  <c:v>0.39484732258407501</c:v>
                </c:pt>
                <c:pt idx="1063">
                  <c:v>0.39517286277430802</c:v>
                </c:pt>
                <c:pt idx="1064">
                  <c:v>0.39547361523899</c:v>
                </c:pt>
                <c:pt idx="1065">
                  <c:v>0.39665941359913498</c:v>
                </c:pt>
                <c:pt idx="1066">
                  <c:v>0.39703748712096998</c:v>
                </c:pt>
                <c:pt idx="1067">
                  <c:v>0.39754010115147498</c:v>
                </c:pt>
                <c:pt idx="1068">
                  <c:v>0.39872629893943601</c:v>
                </c:pt>
                <c:pt idx="1069">
                  <c:v>0.39884299278149699</c:v>
                </c:pt>
                <c:pt idx="1070">
                  <c:v>0.39906927376218498</c:v>
                </c:pt>
                <c:pt idx="1071">
                  <c:v>0.39969581653199598</c:v>
                </c:pt>
                <c:pt idx="1072">
                  <c:v>0.40006615974776</c:v>
                </c:pt>
                <c:pt idx="1073">
                  <c:v>0.40045564476510098</c:v>
                </c:pt>
                <c:pt idx="1074">
                  <c:v>0.400496703298652</c:v>
                </c:pt>
                <c:pt idx="1075">
                  <c:v>0.40075474583050702</c:v>
                </c:pt>
                <c:pt idx="1076">
                  <c:v>0.400943822747863</c:v>
                </c:pt>
                <c:pt idx="1077">
                  <c:v>0.40101841470117</c:v>
                </c:pt>
                <c:pt idx="1078">
                  <c:v>0.401600428035154</c:v>
                </c:pt>
                <c:pt idx="1079">
                  <c:v>0.40260826886686302</c:v>
                </c:pt>
                <c:pt idx="1080">
                  <c:v>0.40314478284734101</c:v>
                </c:pt>
                <c:pt idx="1081">
                  <c:v>0.40352592244744301</c:v>
                </c:pt>
                <c:pt idx="1082">
                  <c:v>0.40373946635929098</c:v>
                </c:pt>
                <c:pt idx="1083">
                  <c:v>0.403795120963717</c:v>
                </c:pt>
                <c:pt idx="1084">
                  <c:v>0.40462731594658002</c:v>
                </c:pt>
                <c:pt idx="1085">
                  <c:v>0.40506862175157798</c:v>
                </c:pt>
                <c:pt idx="1086">
                  <c:v>0.40656632321941499</c:v>
                </c:pt>
                <c:pt idx="1087">
                  <c:v>0.40660888008663698</c:v>
                </c:pt>
                <c:pt idx="1088">
                  <c:v>0.40722900437300602</c:v>
                </c:pt>
                <c:pt idx="1089">
                  <c:v>0.40801312158103298</c:v>
                </c:pt>
                <c:pt idx="1090">
                  <c:v>0.40830799277104801</c:v>
                </c:pt>
                <c:pt idx="1091">
                  <c:v>0.40888334692948802</c:v>
                </c:pt>
                <c:pt idx="1092">
                  <c:v>0.40889158316285201</c:v>
                </c:pt>
                <c:pt idx="1093">
                  <c:v>0.40950841730569998</c:v>
                </c:pt>
                <c:pt idx="1094">
                  <c:v>0.409595315892468</c:v>
                </c:pt>
                <c:pt idx="1095">
                  <c:v>0.40985064063330701</c:v>
                </c:pt>
                <c:pt idx="1096">
                  <c:v>0.409858039908987</c:v>
                </c:pt>
                <c:pt idx="1097">
                  <c:v>0.41111164003172301</c:v>
                </c:pt>
                <c:pt idx="1098">
                  <c:v>0.41275066959069001</c:v>
                </c:pt>
                <c:pt idx="1099">
                  <c:v>0.412816819734871</c:v>
                </c:pt>
                <c:pt idx="1100">
                  <c:v>0.41301152614109599</c:v>
                </c:pt>
                <c:pt idx="1101">
                  <c:v>0.41321301775272201</c:v>
                </c:pt>
                <c:pt idx="1102">
                  <c:v>0.41363176183007999</c:v>
                </c:pt>
                <c:pt idx="1103">
                  <c:v>0.41370359123410499</c:v>
                </c:pt>
                <c:pt idx="1104">
                  <c:v>0.41388753996066302</c:v>
                </c:pt>
                <c:pt idx="1105">
                  <c:v>0.416414859239012</c:v>
                </c:pt>
                <c:pt idx="1106">
                  <c:v>0.41720957374748002</c:v>
                </c:pt>
                <c:pt idx="1107">
                  <c:v>0.41801656300530698</c:v>
                </c:pt>
                <c:pt idx="1108">
                  <c:v>0.41803876463981199</c:v>
                </c:pt>
                <c:pt idx="1109">
                  <c:v>0.418113324736409</c:v>
                </c:pt>
                <c:pt idx="1110">
                  <c:v>0.41813197803190499</c:v>
                </c:pt>
                <c:pt idx="1111">
                  <c:v>0.41852710763102002</c:v>
                </c:pt>
                <c:pt idx="1112">
                  <c:v>0.418559039723785</c:v>
                </c:pt>
                <c:pt idx="1113">
                  <c:v>0.41938358854831098</c:v>
                </c:pt>
                <c:pt idx="1114">
                  <c:v>0.41946834665449201</c:v>
                </c:pt>
                <c:pt idx="1115">
                  <c:v>0.41990548747536799</c:v>
                </c:pt>
                <c:pt idx="1116">
                  <c:v>0.42020653100574701</c:v>
                </c:pt>
                <c:pt idx="1117">
                  <c:v>0.42051025036284101</c:v>
                </c:pt>
                <c:pt idx="1118">
                  <c:v>0.42076532192089899</c:v>
                </c:pt>
                <c:pt idx="1119">
                  <c:v>0.42090010547133899</c:v>
                </c:pt>
                <c:pt idx="1120">
                  <c:v>0.42157890535343201</c:v>
                </c:pt>
                <c:pt idx="1121">
                  <c:v>0.42199259114396898</c:v>
                </c:pt>
                <c:pt idx="1122">
                  <c:v>0.42204475076869102</c:v>
                </c:pt>
                <c:pt idx="1123">
                  <c:v>0.42211486925097003</c:v>
                </c:pt>
                <c:pt idx="1124">
                  <c:v>0.42222187196945399</c:v>
                </c:pt>
                <c:pt idx="1125">
                  <c:v>0.42360744507545001</c:v>
                </c:pt>
                <c:pt idx="1126">
                  <c:v>0.42411835757358102</c:v>
                </c:pt>
                <c:pt idx="1127">
                  <c:v>0.42478695566601599</c:v>
                </c:pt>
                <c:pt idx="1128">
                  <c:v>0.42565666070646202</c:v>
                </c:pt>
                <c:pt idx="1129">
                  <c:v>0.42598037071087702</c:v>
                </c:pt>
                <c:pt idx="1130">
                  <c:v>0.42637350429397203</c:v>
                </c:pt>
                <c:pt idx="1131">
                  <c:v>0.42655420078731598</c:v>
                </c:pt>
                <c:pt idx="1132">
                  <c:v>0.42831121741191402</c:v>
                </c:pt>
                <c:pt idx="1133">
                  <c:v>0.42854022711296202</c:v>
                </c:pt>
                <c:pt idx="1134">
                  <c:v>0.429090363384388</c:v>
                </c:pt>
                <c:pt idx="1135">
                  <c:v>0.42920694908346302</c:v>
                </c:pt>
                <c:pt idx="1136">
                  <c:v>0.42963371708003001</c:v>
                </c:pt>
                <c:pt idx="1137">
                  <c:v>0.42981291408924399</c:v>
                </c:pt>
                <c:pt idx="1138">
                  <c:v>0.43002708647947901</c:v>
                </c:pt>
                <c:pt idx="1139">
                  <c:v>0.43021663963137302</c:v>
                </c:pt>
                <c:pt idx="1140">
                  <c:v>0.43033889475662002</c:v>
                </c:pt>
                <c:pt idx="1141">
                  <c:v>0.430346936097039</c:v>
                </c:pt>
                <c:pt idx="1142">
                  <c:v>0.430359703954309</c:v>
                </c:pt>
                <c:pt idx="1143">
                  <c:v>0.430573846514829</c:v>
                </c:pt>
                <c:pt idx="1144">
                  <c:v>0.43095803885337097</c:v>
                </c:pt>
                <c:pt idx="1145">
                  <c:v>0.43120715506922602</c:v>
                </c:pt>
                <c:pt idx="1146">
                  <c:v>0.43170448173494902</c:v>
                </c:pt>
                <c:pt idx="1147">
                  <c:v>0.43178717203109501</c:v>
                </c:pt>
                <c:pt idx="1148">
                  <c:v>0.43189582990153702</c:v>
                </c:pt>
                <c:pt idx="1149">
                  <c:v>0.43191140829859398</c:v>
                </c:pt>
                <c:pt idx="1150">
                  <c:v>0.43241075226379599</c:v>
                </c:pt>
                <c:pt idx="1151">
                  <c:v>0.432580920675879</c:v>
                </c:pt>
                <c:pt idx="1152">
                  <c:v>0.43288239995565397</c:v>
                </c:pt>
                <c:pt idx="1153">
                  <c:v>0.43344818858210599</c:v>
                </c:pt>
                <c:pt idx="1154">
                  <c:v>0.43365314413848099</c:v>
                </c:pt>
                <c:pt idx="1155">
                  <c:v>0.434458618545356</c:v>
                </c:pt>
                <c:pt idx="1156">
                  <c:v>0.43477913644164801</c:v>
                </c:pt>
                <c:pt idx="1157">
                  <c:v>0.435034223065218</c:v>
                </c:pt>
                <c:pt idx="1158">
                  <c:v>0.43566701002418901</c:v>
                </c:pt>
                <c:pt idx="1159">
                  <c:v>0.43694431049858801</c:v>
                </c:pt>
                <c:pt idx="1160">
                  <c:v>0.43877219025264702</c:v>
                </c:pt>
                <c:pt idx="1161">
                  <c:v>0.43881580847151103</c:v>
                </c:pt>
                <c:pt idx="1162">
                  <c:v>0.43919081421678502</c:v>
                </c:pt>
                <c:pt idx="1163">
                  <c:v>0.44008071364506202</c:v>
                </c:pt>
                <c:pt idx="1164">
                  <c:v>0.44049231716267301</c:v>
                </c:pt>
                <c:pt idx="1165">
                  <c:v>0.44052489685332902</c:v>
                </c:pt>
                <c:pt idx="1166">
                  <c:v>0.44161571307545999</c:v>
                </c:pt>
                <c:pt idx="1167">
                  <c:v>0.44178089189945702</c:v>
                </c:pt>
                <c:pt idx="1168">
                  <c:v>0.44207545005552001</c:v>
                </c:pt>
                <c:pt idx="1169">
                  <c:v>0.442980392726466</c:v>
                </c:pt>
                <c:pt idx="1170">
                  <c:v>0.44362925129997299</c:v>
                </c:pt>
                <c:pt idx="1171">
                  <c:v>0.44399128161261098</c:v>
                </c:pt>
                <c:pt idx="1172">
                  <c:v>0.44406137716791999</c:v>
                </c:pt>
                <c:pt idx="1173">
                  <c:v>0.444294935201897</c:v>
                </c:pt>
                <c:pt idx="1174">
                  <c:v>0.44431774778401101</c:v>
                </c:pt>
                <c:pt idx="1175">
                  <c:v>0.44580935166381702</c:v>
                </c:pt>
                <c:pt idx="1176">
                  <c:v>0.44616575640461897</c:v>
                </c:pt>
                <c:pt idx="1177">
                  <c:v>0.44696546110379298</c:v>
                </c:pt>
                <c:pt idx="1178">
                  <c:v>0.44716671958346499</c:v>
                </c:pt>
                <c:pt idx="1179">
                  <c:v>0.447861708837616</c:v>
                </c:pt>
                <c:pt idx="1180">
                  <c:v>0.44845449825858302</c:v>
                </c:pt>
                <c:pt idx="1181">
                  <c:v>0.44879546049324898</c:v>
                </c:pt>
                <c:pt idx="1182">
                  <c:v>0.449077694978126</c:v>
                </c:pt>
                <c:pt idx="1183">
                  <c:v>0.44918056533617101</c:v>
                </c:pt>
                <c:pt idx="1184">
                  <c:v>0.44923637955285101</c:v>
                </c:pt>
                <c:pt idx="1185">
                  <c:v>0.44950262366739202</c:v>
                </c:pt>
                <c:pt idx="1186">
                  <c:v>0.44960296496420199</c:v>
                </c:pt>
                <c:pt idx="1187">
                  <c:v>0.44961178467115898</c:v>
                </c:pt>
                <c:pt idx="1188">
                  <c:v>0.45005941275945399</c:v>
                </c:pt>
                <c:pt idx="1189">
                  <c:v>0.45085436661782502</c:v>
                </c:pt>
                <c:pt idx="1190">
                  <c:v>0.45108983150738102</c:v>
                </c:pt>
                <c:pt idx="1191">
                  <c:v>0.451242702300934</c:v>
                </c:pt>
                <c:pt idx="1192">
                  <c:v>0.45184819586574998</c:v>
                </c:pt>
                <c:pt idx="1193">
                  <c:v>0.45191937375484997</c:v>
                </c:pt>
                <c:pt idx="1194">
                  <c:v>0.45208704540067701</c:v>
                </c:pt>
                <c:pt idx="1195">
                  <c:v>0.45215459702098099</c:v>
                </c:pt>
                <c:pt idx="1196">
                  <c:v>0.45318135153502198</c:v>
                </c:pt>
                <c:pt idx="1197">
                  <c:v>0.45324692299918201</c:v>
                </c:pt>
                <c:pt idx="1198">
                  <c:v>0.45328041360549098</c:v>
                </c:pt>
                <c:pt idx="1199">
                  <c:v>0.45336264985449098</c:v>
                </c:pt>
                <c:pt idx="1200">
                  <c:v>0.45358725735808098</c:v>
                </c:pt>
                <c:pt idx="1201">
                  <c:v>0.45451179913738099</c:v>
                </c:pt>
                <c:pt idx="1202">
                  <c:v>0.454761670244967</c:v>
                </c:pt>
                <c:pt idx="1203">
                  <c:v>0.45553405317203899</c:v>
                </c:pt>
                <c:pt idx="1204">
                  <c:v>0.45654206651755902</c:v>
                </c:pt>
                <c:pt idx="1205">
                  <c:v>0.45657986810649998</c:v>
                </c:pt>
                <c:pt idx="1206">
                  <c:v>0.45698460503755201</c:v>
                </c:pt>
                <c:pt idx="1207">
                  <c:v>0.45706355473136201</c:v>
                </c:pt>
                <c:pt idx="1208">
                  <c:v>0.45787198348518598</c:v>
                </c:pt>
                <c:pt idx="1209">
                  <c:v>0.45991152212681102</c:v>
                </c:pt>
                <c:pt idx="1210">
                  <c:v>0.45993315888678299</c:v>
                </c:pt>
                <c:pt idx="1211">
                  <c:v>0.46032231681815799</c:v>
                </c:pt>
                <c:pt idx="1212">
                  <c:v>0.460381281863459</c:v>
                </c:pt>
                <c:pt idx="1213">
                  <c:v>0.46081042374648501</c:v>
                </c:pt>
                <c:pt idx="1214">
                  <c:v>0.46097330861341401</c:v>
                </c:pt>
                <c:pt idx="1215">
                  <c:v>0.46149016114170899</c:v>
                </c:pt>
                <c:pt idx="1216">
                  <c:v>0.46149165492833499</c:v>
                </c:pt>
                <c:pt idx="1217">
                  <c:v>0.46161433459971701</c:v>
                </c:pt>
                <c:pt idx="1218">
                  <c:v>0.46180685773930102</c:v>
                </c:pt>
                <c:pt idx="1219">
                  <c:v>0.46228376397972598</c:v>
                </c:pt>
                <c:pt idx="1220">
                  <c:v>0.462365777012618</c:v>
                </c:pt>
                <c:pt idx="1221">
                  <c:v>0.46248764251632701</c:v>
                </c:pt>
                <c:pt idx="1222">
                  <c:v>0.46253127949860101</c:v>
                </c:pt>
                <c:pt idx="1223">
                  <c:v>0.46265191516345899</c:v>
                </c:pt>
                <c:pt idx="1224">
                  <c:v>0.462999830679858</c:v>
                </c:pt>
                <c:pt idx="1225">
                  <c:v>0.46344315715353201</c:v>
                </c:pt>
                <c:pt idx="1226">
                  <c:v>0.46499936975648298</c:v>
                </c:pt>
                <c:pt idx="1227">
                  <c:v>0.46632180847775401</c:v>
                </c:pt>
                <c:pt idx="1228">
                  <c:v>0.46668251562753998</c:v>
                </c:pt>
                <c:pt idx="1229">
                  <c:v>0.466760650934541</c:v>
                </c:pt>
                <c:pt idx="1230">
                  <c:v>0.46677523566519502</c:v>
                </c:pt>
                <c:pt idx="1231">
                  <c:v>0.46717410378486701</c:v>
                </c:pt>
                <c:pt idx="1232">
                  <c:v>0.46720048861906799</c:v>
                </c:pt>
                <c:pt idx="1233">
                  <c:v>0.46785305130897997</c:v>
                </c:pt>
                <c:pt idx="1234">
                  <c:v>0.46809831393115597</c:v>
                </c:pt>
                <c:pt idx="1235">
                  <c:v>0.46894701225135199</c:v>
                </c:pt>
                <c:pt idx="1236">
                  <c:v>0.46901368653839998</c:v>
                </c:pt>
                <c:pt idx="1237">
                  <c:v>0.46989582111949402</c:v>
                </c:pt>
                <c:pt idx="1238">
                  <c:v>0.47098312436548201</c:v>
                </c:pt>
                <c:pt idx="1239">
                  <c:v>0.47131418644943601</c:v>
                </c:pt>
                <c:pt idx="1240">
                  <c:v>0.47197094472015599</c:v>
                </c:pt>
                <c:pt idx="1241">
                  <c:v>0.47289175425162999</c:v>
                </c:pt>
                <c:pt idx="1242">
                  <c:v>0.473250241511884</c:v>
                </c:pt>
                <c:pt idx="1243">
                  <c:v>0.47399815065128797</c:v>
                </c:pt>
                <c:pt idx="1244">
                  <c:v>0.47407508416868299</c:v>
                </c:pt>
                <c:pt idx="1245">
                  <c:v>0.47469009275493301</c:v>
                </c:pt>
                <c:pt idx="1246">
                  <c:v>0.47684065751073901</c:v>
                </c:pt>
                <c:pt idx="1247">
                  <c:v>0.47726358191164903</c:v>
                </c:pt>
                <c:pt idx="1248">
                  <c:v>0.47741011053542798</c:v>
                </c:pt>
                <c:pt idx="1249">
                  <c:v>0.477952989859177</c:v>
                </c:pt>
                <c:pt idx="1250">
                  <c:v>0.47924239610267</c:v>
                </c:pt>
                <c:pt idx="1251">
                  <c:v>0.47968975618919901</c:v>
                </c:pt>
                <c:pt idx="1252">
                  <c:v>0.48049689706086202</c:v>
                </c:pt>
                <c:pt idx="1253">
                  <c:v>0.48062139998792702</c:v>
                </c:pt>
                <c:pt idx="1254">
                  <c:v>0.48114821476423503</c:v>
                </c:pt>
                <c:pt idx="1255">
                  <c:v>0.48215570966439197</c:v>
                </c:pt>
                <c:pt idx="1256">
                  <c:v>0.48322411284179301</c:v>
                </c:pt>
                <c:pt idx="1257">
                  <c:v>0.48400478440282102</c:v>
                </c:pt>
                <c:pt idx="1258">
                  <c:v>0.48454416370676701</c:v>
                </c:pt>
                <c:pt idx="1259">
                  <c:v>0.48455075421096599</c:v>
                </c:pt>
                <c:pt idx="1260">
                  <c:v>0.48483715992530402</c:v>
                </c:pt>
                <c:pt idx="1261">
                  <c:v>0.48494747908347602</c:v>
                </c:pt>
                <c:pt idx="1262">
                  <c:v>0.485117011347456</c:v>
                </c:pt>
                <c:pt idx="1263">
                  <c:v>0.48522922311745098</c:v>
                </c:pt>
                <c:pt idx="1264">
                  <c:v>0.48622738422058898</c:v>
                </c:pt>
                <c:pt idx="1265">
                  <c:v>0.48729563323671299</c:v>
                </c:pt>
                <c:pt idx="1266">
                  <c:v>0.48756556319730199</c:v>
                </c:pt>
                <c:pt idx="1267">
                  <c:v>0.48806625232100398</c:v>
                </c:pt>
                <c:pt idx="1268">
                  <c:v>0.48846975694793898</c:v>
                </c:pt>
                <c:pt idx="1269">
                  <c:v>0.48899496897288097</c:v>
                </c:pt>
                <c:pt idx="1270">
                  <c:v>0.48992366078035798</c:v>
                </c:pt>
                <c:pt idx="1271">
                  <c:v>0.49109692036119401</c:v>
                </c:pt>
                <c:pt idx="1272">
                  <c:v>0.49269278925460003</c:v>
                </c:pt>
                <c:pt idx="1273">
                  <c:v>0.493629799498354</c:v>
                </c:pt>
                <c:pt idx="1274">
                  <c:v>0.49367279619635901</c:v>
                </c:pt>
                <c:pt idx="1275">
                  <c:v>0.49378254333072702</c:v>
                </c:pt>
                <c:pt idx="1276">
                  <c:v>0.49405011992134501</c:v>
                </c:pt>
                <c:pt idx="1277">
                  <c:v>0.495767739190555</c:v>
                </c:pt>
                <c:pt idx="1278">
                  <c:v>0.49586439738050098</c:v>
                </c:pt>
                <c:pt idx="1279">
                  <c:v>0.49594717357745899</c:v>
                </c:pt>
                <c:pt idx="1280">
                  <c:v>0.49643864000544802</c:v>
                </c:pt>
                <c:pt idx="1281">
                  <c:v>0.496652490295031</c:v>
                </c:pt>
                <c:pt idx="1282">
                  <c:v>0.49732585974475901</c:v>
                </c:pt>
                <c:pt idx="1283">
                  <c:v>0.49760125719887299</c:v>
                </c:pt>
                <c:pt idx="1284">
                  <c:v>0.49798485959934802</c:v>
                </c:pt>
                <c:pt idx="1285">
                  <c:v>0.49803945455042697</c:v>
                </c:pt>
                <c:pt idx="1286">
                  <c:v>0.49851374158306999</c:v>
                </c:pt>
                <c:pt idx="1287">
                  <c:v>0.49900644935448302</c:v>
                </c:pt>
                <c:pt idx="1288">
                  <c:v>0.49967549820704399</c:v>
                </c:pt>
                <c:pt idx="1289">
                  <c:v>0.49994919569614998</c:v>
                </c:pt>
                <c:pt idx="1290">
                  <c:v>0.50032353184788503</c:v>
                </c:pt>
                <c:pt idx="1291">
                  <c:v>0.50073510282399003</c:v>
                </c:pt>
                <c:pt idx="1292">
                  <c:v>0.50147707806900099</c:v>
                </c:pt>
                <c:pt idx="1293">
                  <c:v>0.50273141478571803</c:v>
                </c:pt>
                <c:pt idx="1294">
                  <c:v>0.50302341435214104</c:v>
                </c:pt>
                <c:pt idx="1295">
                  <c:v>0.50326668512185702</c:v>
                </c:pt>
                <c:pt idx="1296">
                  <c:v>0.50356215498793599</c:v>
                </c:pt>
                <c:pt idx="1297">
                  <c:v>0.50384311684790695</c:v>
                </c:pt>
                <c:pt idx="1298">
                  <c:v>0.50400437598171399</c:v>
                </c:pt>
                <c:pt idx="1299">
                  <c:v>0.504007037729024</c:v>
                </c:pt>
                <c:pt idx="1300">
                  <c:v>0.50546376316753305</c:v>
                </c:pt>
                <c:pt idx="1301">
                  <c:v>0.505542908849961</c:v>
                </c:pt>
                <c:pt idx="1302">
                  <c:v>0.50625870020731401</c:v>
                </c:pt>
                <c:pt idx="1303">
                  <c:v>0.50636406166150205</c:v>
                </c:pt>
                <c:pt idx="1304">
                  <c:v>0.50682218076989904</c:v>
                </c:pt>
                <c:pt idx="1305">
                  <c:v>0.50785514260368303</c:v>
                </c:pt>
                <c:pt idx="1306">
                  <c:v>0.50811157726189604</c:v>
                </c:pt>
                <c:pt idx="1307">
                  <c:v>0.508327660260393</c:v>
                </c:pt>
                <c:pt idx="1308">
                  <c:v>0.50865753909901601</c:v>
                </c:pt>
                <c:pt idx="1309">
                  <c:v>0.50913204441723503</c:v>
                </c:pt>
                <c:pt idx="1310">
                  <c:v>0.50913633302073202</c:v>
                </c:pt>
                <c:pt idx="1311">
                  <c:v>0.51080979193177201</c:v>
                </c:pt>
                <c:pt idx="1312">
                  <c:v>0.51129305674968395</c:v>
                </c:pt>
                <c:pt idx="1313">
                  <c:v>0.51139252720510198</c:v>
                </c:pt>
                <c:pt idx="1314">
                  <c:v>0.51147822838495705</c:v>
                </c:pt>
                <c:pt idx="1315">
                  <c:v>0.51177433196126498</c:v>
                </c:pt>
                <c:pt idx="1316">
                  <c:v>0.51192495087161605</c:v>
                </c:pt>
                <c:pt idx="1317">
                  <c:v>0.51199014931369302</c:v>
                </c:pt>
                <c:pt idx="1318">
                  <c:v>0.51200320232002094</c:v>
                </c:pt>
                <c:pt idx="1319">
                  <c:v>0.51218629551722705</c:v>
                </c:pt>
                <c:pt idx="1320">
                  <c:v>0.51219452427261802</c:v>
                </c:pt>
                <c:pt idx="1321">
                  <c:v>0.51240510463385902</c:v>
                </c:pt>
                <c:pt idx="1322">
                  <c:v>0.51241211020661603</c:v>
                </c:pt>
                <c:pt idx="1323">
                  <c:v>0.51249015210744198</c:v>
                </c:pt>
                <c:pt idx="1324">
                  <c:v>0.51268326225416605</c:v>
                </c:pt>
                <c:pt idx="1325">
                  <c:v>0.51337188991772698</c:v>
                </c:pt>
                <c:pt idx="1326">
                  <c:v>0.51429852226968198</c:v>
                </c:pt>
                <c:pt idx="1327">
                  <c:v>0.51500001700375797</c:v>
                </c:pt>
                <c:pt idx="1328">
                  <c:v>0.51509700871675301</c:v>
                </c:pt>
                <c:pt idx="1329">
                  <c:v>0.51586664728272402</c:v>
                </c:pt>
                <c:pt idx="1330">
                  <c:v>0.51617438589934905</c:v>
                </c:pt>
                <c:pt idx="1331">
                  <c:v>0.51663889355190495</c:v>
                </c:pt>
                <c:pt idx="1332">
                  <c:v>0.51669299213544395</c:v>
                </c:pt>
                <c:pt idx="1333">
                  <c:v>0.517158731188186</c:v>
                </c:pt>
                <c:pt idx="1334">
                  <c:v>0.51801767268711096</c:v>
                </c:pt>
                <c:pt idx="1335">
                  <c:v>0.51895895622232302</c:v>
                </c:pt>
                <c:pt idx="1336">
                  <c:v>0.51917539928656198</c:v>
                </c:pt>
                <c:pt idx="1337">
                  <c:v>0.51925426957142695</c:v>
                </c:pt>
                <c:pt idx="1338">
                  <c:v>0.51935911920907696</c:v>
                </c:pt>
                <c:pt idx="1339">
                  <c:v>0.52011408171999896</c:v>
                </c:pt>
                <c:pt idx="1340">
                  <c:v>0.52045807308133896</c:v>
                </c:pt>
                <c:pt idx="1341">
                  <c:v>0.52070979349424695</c:v>
                </c:pt>
                <c:pt idx="1342">
                  <c:v>0.52090294185258801</c:v>
                </c:pt>
                <c:pt idx="1343">
                  <c:v>0.52126744255313895</c:v>
                </c:pt>
                <c:pt idx="1344">
                  <c:v>0.52131424616912703</c:v>
                </c:pt>
                <c:pt idx="1345">
                  <c:v>0.52144108871545802</c:v>
                </c:pt>
                <c:pt idx="1346">
                  <c:v>0.52156870620434703</c:v>
                </c:pt>
                <c:pt idx="1347">
                  <c:v>0.52162225421189301</c:v>
                </c:pt>
                <c:pt idx="1348">
                  <c:v>0.521675570895347</c:v>
                </c:pt>
                <c:pt idx="1349">
                  <c:v>0.52211067165412395</c:v>
                </c:pt>
                <c:pt idx="1350">
                  <c:v>0.52287433154004404</c:v>
                </c:pt>
                <c:pt idx="1351">
                  <c:v>0.52296557135003396</c:v>
                </c:pt>
                <c:pt idx="1352">
                  <c:v>0.52370660302831795</c:v>
                </c:pt>
                <c:pt idx="1353">
                  <c:v>0.52387643358944003</c:v>
                </c:pt>
                <c:pt idx="1354">
                  <c:v>0.52389351804466799</c:v>
                </c:pt>
                <c:pt idx="1355">
                  <c:v>0.52419128178564001</c:v>
                </c:pt>
                <c:pt idx="1356">
                  <c:v>0.52421836971360003</c:v>
                </c:pt>
                <c:pt idx="1357">
                  <c:v>0.52432439856998103</c:v>
                </c:pt>
                <c:pt idx="1358">
                  <c:v>0.52449214381768405</c:v>
                </c:pt>
                <c:pt idx="1359">
                  <c:v>0.52500279140932504</c:v>
                </c:pt>
                <c:pt idx="1360">
                  <c:v>0.52631804905831803</c:v>
                </c:pt>
                <c:pt idx="1361">
                  <c:v>0.52634154158808699</c:v>
                </c:pt>
                <c:pt idx="1362">
                  <c:v>0.52657375829842101</c:v>
                </c:pt>
                <c:pt idx="1363">
                  <c:v>0.52658444692325901</c:v>
                </c:pt>
                <c:pt idx="1364">
                  <c:v>0.52673458899645198</c:v>
                </c:pt>
                <c:pt idx="1365">
                  <c:v>0.52690447108162597</c:v>
                </c:pt>
                <c:pt idx="1366">
                  <c:v>0.52690939186140895</c:v>
                </c:pt>
                <c:pt idx="1367">
                  <c:v>0.52693636918111697</c:v>
                </c:pt>
                <c:pt idx="1368">
                  <c:v>0.52726077680092498</c:v>
                </c:pt>
                <c:pt idx="1369">
                  <c:v>0.52861623660496904</c:v>
                </c:pt>
                <c:pt idx="1370">
                  <c:v>0.52891683611361395</c:v>
                </c:pt>
                <c:pt idx="1371">
                  <c:v>0.52930000991396098</c:v>
                </c:pt>
                <c:pt idx="1372">
                  <c:v>0.53000913831569696</c:v>
                </c:pt>
                <c:pt idx="1373">
                  <c:v>0.53075827115817897</c:v>
                </c:pt>
                <c:pt idx="1374">
                  <c:v>0.53081953117404701</c:v>
                </c:pt>
                <c:pt idx="1375">
                  <c:v>0.53085904631434999</c:v>
                </c:pt>
                <c:pt idx="1376">
                  <c:v>0.53124764200080798</c:v>
                </c:pt>
                <c:pt idx="1377">
                  <c:v>0.53129628708805199</c:v>
                </c:pt>
                <c:pt idx="1378">
                  <c:v>0.53130896874319899</c:v>
                </c:pt>
                <c:pt idx="1379">
                  <c:v>0.53139801917816698</c:v>
                </c:pt>
                <c:pt idx="1380">
                  <c:v>0.531630171106799</c:v>
                </c:pt>
                <c:pt idx="1381">
                  <c:v>0.53183163576485404</c:v>
                </c:pt>
                <c:pt idx="1382">
                  <c:v>0.53199172307572795</c:v>
                </c:pt>
                <c:pt idx="1383">
                  <c:v>0.53206045966704896</c:v>
                </c:pt>
                <c:pt idx="1384">
                  <c:v>0.53234961976790196</c:v>
                </c:pt>
                <c:pt idx="1385">
                  <c:v>0.532853569397155</c:v>
                </c:pt>
                <c:pt idx="1386">
                  <c:v>0.53316163041574105</c:v>
                </c:pt>
                <c:pt idx="1387">
                  <c:v>0.53321190972757604</c:v>
                </c:pt>
                <c:pt idx="1388">
                  <c:v>0.53394153963445701</c:v>
                </c:pt>
                <c:pt idx="1389">
                  <c:v>0.53413318064721105</c:v>
                </c:pt>
                <c:pt idx="1390">
                  <c:v>0.53478067001218299</c:v>
                </c:pt>
                <c:pt idx="1391">
                  <c:v>0.53540239863864603</c:v>
                </c:pt>
                <c:pt idx="1392">
                  <c:v>0.53564495891880404</c:v>
                </c:pt>
                <c:pt idx="1393">
                  <c:v>0.53573533969328602</c:v>
                </c:pt>
                <c:pt idx="1394">
                  <c:v>0.53578448542119805</c:v>
                </c:pt>
                <c:pt idx="1395">
                  <c:v>0.53610415926531796</c:v>
                </c:pt>
                <c:pt idx="1396">
                  <c:v>0.53703442106352095</c:v>
                </c:pt>
                <c:pt idx="1397">
                  <c:v>0.53710404309608395</c:v>
                </c:pt>
                <c:pt idx="1398">
                  <c:v>0.53729535951552998</c:v>
                </c:pt>
                <c:pt idx="1399">
                  <c:v>0.537927779369056</c:v>
                </c:pt>
                <c:pt idx="1400">
                  <c:v>0.53805127337246195</c:v>
                </c:pt>
                <c:pt idx="1401">
                  <c:v>0.53810297325253398</c:v>
                </c:pt>
                <c:pt idx="1402">
                  <c:v>0.538276949541314</c:v>
                </c:pt>
                <c:pt idx="1403">
                  <c:v>0.53827940620591497</c:v>
                </c:pt>
                <c:pt idx="1404">
                  <c:v>0.53856192225152</c:v>
                </c:pt>
                <c:pt idx="1405">
                  <c:v>0.53869498362216806</c:v>
                </c:pt>
                <c:pt idx="1406">
                  <c:v>0.53898377820630206</c:v>
                </c:pt>
                <c:pt idx="1407">
                  <c:v>0.53986524990485796</c:v>
                </c:pt>
                <c:pt idx="1408">
                  <c:v>0.53986842689268699</c:v>
                </c:pt>
                <c:pt idx="1409">
                  <c:v>0.54123954001047103</c:v>
                </c:pt>
                <c:pt idx="1410">
                  <c:v>0.54164614043582004</c:v>
                </c:pt>
                <c:pt idx="1411">
                  <c:v>0.54214134815094195</c:v>
                </c:pt>
                <c:pt idx="1412">
                  <c:v>0.54245162979864003</c:v>
                </c:pt>
                <c:pt idx="1413">
                  <c:v>0.54265380072790903</c:v>
                </c:pt>
                <c:pt idx="1414">
                  <c:v>0.54289204169831695</c:v>
                </c:pt>
                <c:pt idx="1415">
                  <c:v>0.54289263114333097</c:v>
                </c:pt>
                <c:pt idx="1416">
                  <c:v>0.54301191359648804</c:v>
                </c:pt>
                <c:pt idx="1417">
                  <c:v>0.54509304943220505</c:v>
                </c:pt>
                <c:pt idx="1418">
                  <c:v>0.54540772278628802</c:v>
                </c:pt>
                <c:pt idx="1419">
                  <c:v>0.54551724933416501</c:v>
                </c:pt>
                <c:pt idx="1420">
                  <c:v>0.54586367889800402</c:v>
                </c:pt>
                <c:pt idx="1421">
                  <c:v>0.54594519863124202</c:v>
                </c:pt>
                <c:pt idx="1422">
                  <c:v>0.545947874731877</c:v>
                </c:pt>
                <c:pt idx="1423">
                  <c:v>0.54692673343507603</c:v>
                </c:pt>
                <c:pt idx="1424">
                  <c:v>0.54722168332184895</c:v>
                </c:pt>
                <c:pt idx="1425">
                  <c:v>0.54740731856402203</c:v>
                </c:pt>
                <c:pt idx="1426">
                  <c:v>0.54793054889887505</c:v>
                </c:pt>
                <c:pt idx="1427">
                  <c:v>0.54924479633679202</c:v>
                </c:pt>
                <c:pt idx="1428">
                  <c:v>0.54931996516225901</c:v>
                </c:pt>
                <c:pt idx="1429">
                  <c:v>0.54950887038755902</c:v>
                </c:pt>
                <c:pt idx="1430">
                  <c:v>0.550309957689879</c:v>
                </c:pt>
                <c:pt idx="1431">
                  <c:v>0.55038951794781199</c:v>
                </c:pt>
                <c:pt idx="1432">
                  <c:v>0.55059946399620296</c:v>
                </c:pt>
                <c:pt idx="1433">
                  <c:v>0.55076095239971401</c:v>
                </c:pt>
                <c:pt idx="1434">
                  <c:v>0.551022359389154</c:v>
                </c:pt>
                <c:pt idx="1435">
                  <c:v>0.55109432775198497</c:v>
                </c:pt>
                <c:pt idx="1436">
                  <c:v>0.55155046076020697</c:v>
                </c:pt>
                <c:pt idx="1437">
                  <c:v>0.55177594020086096</c:v>
                </c:pt>
                <c:pt idx="1438">
                  <c:v>0.55232158440220003</c:v>
                </c:pt>
                <c:pt idx="1439">
                  <c:v>0.55266778716160003</c:v>
                </c:pt>
                <c:pt idx="1440">
                  <c:v>0.55281476358718695</c:v>
                </c:pt>
                <c:pt idx="1441">
                  <c:v>0.55299782577682899</c:v>
                </c:pt>
                <c:pt idx="1442">
                  <c:v>0.55376460674383099</c:v>
                </c:pt>
                <c:pt idx="1443">
                  <c:v>0.55464841241893503</c:v>
                </c:pt>
                <c:pt idx="1444">
                  <c:v>0.55482395809581997</c:v>
                </c:pt>
                <c:pt idx="1445">
                  <c:v>0.55486998161958401</c:v>
                </c:pt>
                <c:pt idx="1446">
                  <c:v>0.55491981923799305</c:v>
                </c:pt>
                <c:pt idx="1447">
                  <c:v>0.55493823282749299</c:v>
                </c:pt>
                <c:pt idx="1448">
                  <c:v>0.55581658070578299</c:v>
                </c:pt>
                <c:pt idx="1449">
                  <c:v>0.55615053487503296</c:v>
                </c:pt>
                <c:pt idx="1450">
                  <c:v>0.55618102174690498</c:v>
                </c:pt>
                <c:pt idx="1451">
                  <c:v>0.55624913906349804</c:v>
                </c:pt>
                <c:pt idx="1452">
                  <c:v>0.55722496699651303</c:v>
                </c:pt>
                <c:pt idx="1453">
                  <c:v>0.55734025993767899</c:v>
                </c:pt>
                <c:pt idx="1454">
                  <c:v>0.55737274635911804</c:v>
                </c:pt>
                <c:pt idx="1455">
                  <c:v>0.55758213380570798</c:v>
                </c:pt>
                <c:pt idx="1456">
                  <c:v>0.55792396132122002</c:v>
                </c:pt>
                <c:pt idx="1457">
                  <c:v>0.558360571863458</c:v>
                </c:pt>
                <c:pt idx="1458">
                  <c:v>0.55884642753859604</c:v>
                </c:pt>
                <c:pt idx="1459">
                  <c:v>0.55937728548751098</c:v>
                </c:pt>
                <c:pt idx="1460">
                  <c:v>0.560125165317645</c:v>
                </c:pt>
                <c:pt idx="1461">
                  <c:v>0.56083302054663697</c:v>
                </c:pt>
                <c:pt idx="1462">
                  <c:v>0.56087494052617803</c:v>
                </c:pt>
                <c:pt idx="1463">
                  <c:v>0.56100324053755501</c:v>
                </c:pt>
                <c:pt idx="1464">
                  <c:v>0.56240342960090295</c:v>
                </c:pt>
                <c:pt idx="1465">
                  <c:v>0.56266848540262204</c:v>
                </c:pt>
                <c:pt idx="1466">
                  <c:v>0.56326928622472805</c:v>
                </c:pt>
                <c:pt idx="1467">
                  <c:v>0.56357265167924397</c:v>
                </c:pt>
                <c:pt idx="1468">
                  <c:v>0.56403284333646297</c:v>
                </c:pt>
                <c:pt idx="1469">
                  <c:v>0.56474231843672196</c:v>
                </c:pt>
                <c:pt idx="1470">
                  <c:v>0.56474584984757403</c:v>
                </c:pt>
                <c:pt idx="1471">
                  <c:v>0.56476851382895399</c:v>
                </c:pt>
                <c:pt idx="1472">
                  <c:v>0.56511242791791105</c:v>
                </c:pt>
                <c:pt idx="1473">
                  <c:v>0.56558262704707196</c:v>
                </c:pt>
                <c:pt idx="1474">
                  <c:v>0.56561306924285204</c:v>
                </c:pt>
                <c:pt idx="1475">
                  <c:v>0.56573826362214497</c:v>
                </c:pt>
                <c:pt idx="1476">
                  <c:v>0.56624368882245002</c:v>
                </c:pt>
                <c:pt idx="1477">
                  <c:v>0.56625580795876196</c:v>
                </c:pt>
                <c:pt idx="1478">
                  <c:v>0.56676657456794999</c:v>
                </c:pt>
                <c:pt idx="1479">
                  <c:v>0.56680251353913302</c:v>
                </c:pt>
                <c:pt idx="1480">
                  <c:v>0.567246442140244</c:v>
                </c:pt>
                <c:pt idx="1481">
                  <c:v>0.56735013636267295</c:v>
                </c:pt>
                <c:pt idx="1482">
                  <c:v>0.56847106731113195</c:v>
                </c:pt>
                <c:pt idx="1483">
                  <c:v>0.56869753896642194</c:v>
                </c:pt>
                <c:pt idx="1484">
                  <c:v>0.56895587590577801</c:v>
                </c:pt>
                <c:pt idx="1485">
                  <c:v>0.569108295637895</c:v>
                </c:pt>
                <c:pt idx="1486">
                  <c:v>0.56915823644136598</c:v>
                </c:pt>
                <c:pt idx="1487">
                  <c:v>0.56950999914175404</c:v>
                </c:pt>
                <c:pt idx="1488">
                  <c:v>0.56951352392378096</c:v>
                </c:pt>
                <c:pt idx="1489">
                  <c:v>0.56952653929371999</c:v>
                </c:pt>
                <c:pt idx="1490">
                  <c:v>0.57031096120858005</c:v>
                </c:pt>
                <c:pt idx="1491">
                  <c:v>0.57040333786212305</c:v>
                </c:pt>
                <c:pt idx="1492">
                  <c:v>0.57060690859661301</c:v>
                </c:pt>
                <c:pt idx="1493">
                  <c:v>0.57074366298997203</c:v>
                </c:pt>
                <c:pt idx="1494">
                  <c:v>0.57118067567181896</c:v>
                </c:pt>
                <c:pt idx="1495">
                  <c:v>0.57128375790574903</c:v>
                </c:pt>
                <c:pt idx="1496">
                  <c:v>0.571641038582824</c:v>
                </c:pt>
                <c:pt idx="1497">
                  <c:v>0.57204789602581196</c:v>
                </c:pt>
                <c:pt idx="1498">
                  <c:v>0.57235894683638899</c:v>
                </c:pt>
                <c:pt idx="1499">
                  <c:v>0.57255408573238198</c:v>
                </c:pt>
                <c:pt idx="1500">
                  <c:v>0.57276177466572997</c:v>
                </c:pt>
                <c:pt idx="1501">
                  <c:v>0.57289954480331595</c:v>
                </c:pt>
                <c:pt idx="1502">
                  <c:v>0.57349299324457204</c:v>
                </c:pt>
                <c:pt idx="1503">
                  <c:v>0.57384662730071401</c:v>
                </c:pt>
                <c:pt idx="1504">
                  <c:v>0.57503631552133405</c:v>
                </c:pt>
                <c:pt idx="1505">
                  <c:v>0.57548938677920103</c:v>
                </c:pt>
                <c:pt idx="1506">
                  <c:v>0.575672926134703</c:v>
                </c:pt>
                <c:pt idx="1507">
                  <c:v>0.57573257709908099</c:v>
                </c:pt>
                <c:pt idx="1508">
                  <c:v>0.57604501637465799</c:v>
                </c:pt>
                <c:pt idx="1509">
                  <c:v>0.57616812135914597</c:v>
                </c:pt>
                <c:pt idx="1510">
                  <c:v>0.57636254987515001</c:v>
                </c:pt>
                <c:pt idx="1511">
                  <c:v>0.57659420951762597</c:v>
                </c:pt>
                <c:pt idx="1512">
                  <c:v>0.57695792864679396</c:v>
                </c:pt>
                <c:pt idx="1513">
                  <c:v>0.57715020517763804</c:v>
                </c:pt>
                <c:pt idx="1514">
                  <c:v>0.57751800851238999</c:v>
                </c:pt>
                <c:pt idx="1515">
                  <c:v>0.57775848386261397</c:v>
                </c:pt>
                <c:pt idx="1516">
                  <c:v>0.57783016526852404</c:v>
                </c:pt>
                <c:pt idx="1517">
                  <c:v>0.57816716275342195</c:v>
                </c:pt>
                <c:pt idx="1518">
                  <c:v>0.578371511060087</c:v>
                </c:pt>
                <c:pt idx="1519">
                  <c:v>0.57841614083222603</c:v>
                </c:pt>
                <c:pt idx="1520">
                  <c:v>0.57873560145825997</c:v>
                </c:pt>
                <c:pt idx="1521">
                  <c:v>0.57889468469382999</c:v>
                </c:pt>
                <c:pt idx="1522">
                  <c:v>0.57891477282871195</c:v>
                </c:pt>
                <c:pt idx="1523">
                  <c:v>0.57957351136514301</c:v>
                </c:pt>
                <c:pt idx="1524">
                  <c:v>0.57960453971891701</c:v>
                </c:pt>
                <c:pt idx="1525">
                  <c:v>0.579750670585781</c:v>
                </c:pt>
                <c:pt idx="1526">
                  <c:v>0.58036280812366903</c:v>
                </c:pt>
                <c:pt idx="1527">
                  <c:v>0.58069963684743797</c:v>
                </c:pt>
                <c:pt idx="1528">
                  <c:v>0.58137134101022603</c:v>
                </c:pt>
                <c:pt idx="1529">
                  <c:v>0.58161433961461495</c:v>
                </c:pt>
                <c:pt idx="1530">
                  <c:v>0.58245350294472498</c:v>
                </c:pt>
                <c:pt idx="1531">
                  <c:v>0.58269826750106601</c:v>
                </c:pt>
                <c:pt idx="1532">
                  <c:v>0.58287755840951005</c:v>
                </c:pt>
                <c:pt idx="1533">
                  <c:v>0.58378389305161205</c:v>
                </c:pt>
                <c:pt idx="1534">
                  <c:v>0.584135012125925</c:v>
                </c:pt>
                <c:pt idx="1535">
                  <c:v>0.58415600117843802</c:v>
                </c:pt>
                <c:pt idx="1536">
                  <c:v>0.58461711005143302</c:v>
                </c:pt>
                <c:pt idx="1537">
                  <c:v>0.58505531573010705</c:v>
                </c:pt>
                <c:pt idx="1538">
                  <c:v>0.58533722934696597</c:v>
                </c:pt>
                <c:pt idx="1539">
                  <c:v>0.58556471041896696</c:v>
                </c:pt>
                <c:pt idx="1540">
                  <c:v>0.58566269001868698</c:v>
                </c:pt>
                <c:pt idx="1541">
                  <c:v>0.58612824480651904</c:v>
                </c:pt>
                <c:pt idx="1542">
                  <c:v>0.58622816347462203</c:v>
                </c:pt>
                <c:pt idx="1543">
                  <c:v>0.58634799650377201</c:v>
                </c:pt>
                <c:pt idx="1544">
                  <c:v>0.58659751907757895</c:v>
                </c:pt>
                <c:pt idx="1545">
                  <c:v>0.586603769292945</c:v>
                </c:pt>
                <c:pt idx="1546">
                  <c:v>0.58667939537040403</c:v>
                </c:pt>
                <c:pt idx="1547">
                  <c:v>0.58698378736153201</c:v>
                </c:pt>
                <c:pt idx="1548">
                  <c:v>0.58705669556579998</c:v>
                </c:pt>
                <c:pt idx="1549">
                  <c:v>0.58720807260011898</c:v>
                </c:pt>
                <c:pt idx="1550">
                  <c:v>0.58724327322424297</c:v>
                </c:pt>
                <c:pt idx="1551">
                  <c:v>0.58731182185275499</c:v>
                </c:pt>
                <c:pt idx="1552">
                  <c:v>0.58876758164671394</c:v>
                </c:pt>
                <c:pt idx="1553">
                  <c:v>0.58923441004555799</c:v>
                </c:pt>
                <c:pt idx="1554">
                  <c:v>0.58929128544952902</c:v>
                </c:pt>
                <c:pt idx="1555">
                  <c:v>0.58962475982330298</c:v>
                </c:pt>
                <c:pt idx="1556">
                  <c:v>0.58990484563743295</c:v>
                </c:pt>
                <c:pt idx="1557">
                  <c:v>0.59005970716038103</c:v>
                </c:pt>
                <c:pt idx="1558">
                  <c:v>0.59047005824087295</c:v>
                </c:pt>
                <c:pt idx="1559">
                  <c:v>0.59050946260857196</c:v>
                </c:pt>
                <c:pt idx="1560">
                  <c:v>0.59077450989142899</c:v>
                </c:pt>
                <c:pt idx="1561">
                  <c:v>0.59084213752409098</c:v>
                </c:pt>
                <c:pt idx="1562">
                  <c:v>0.59101162519415495</c:v>
                </c:pt>
                <c:pt idx="1563">
                  <c:v>0.59110731245292403</c:v>
                </c:pt>
                <c:pt idx="1564">
                  <c:v>0.59159725022447396</c:v>
                </c:pt>
                <c:pt idx="1565">
                  <c:v>0.59186684025232394</c:v>
                </c:pt>
                <c:pt idx="1566">
                  <c:v>0.59295569973833395</c:v>
                </c:pt>
                <c:pt idx="1567">
                  <c:v>0.59311652136966497</c:v>
                </c:pt>
                <c:pt idx="1568">
                  <c:v>0.59328592921990597</c:v>
                </c:pt>
                <c:pt idx="1569">
                  <c:v>0.59402537460931903</c:v>
                </c:pt>
                <c:pt idx="1570">
                  <c:v>0.59410121146699002</c:v>
                </c:pt>
                <c:pt idx="1571">
                  <c:v>0.59423528129563596</c:v>
                </c:pt>
                <c:pt idx="1572">
                  <c:v>0.59461539287996601</c:v>
                </c:pt>
                <c:pt idx="1573">
                  <c:v>0.59467945039710501</c:v>
                </c:pt>
                <c:pt idx="1574">
                  <c:v>0.59484060571583697</c:v>
                </c:pt>
                <c:pt idx="1575">
                  <c:v>0.59484818854424004</c:v>
                </c:pt>
                <c:pt idx="1576">
                  <c:v>0.59504394739975797</c:v>
                </c:pt>
                <c:pt idx="1577">
                  <c:v>0.59556661809191902</c:v>
                </c:pt>
                <c:pt idx="1578">
                  <c:v>0.595810613896259</c:v>
                </c:pt>
                <c:pt idx="1579">
                  <c:v>0.59610061207786202</c:v>
                </c:pt>
                <c:pt idx="1580">
                  <c:v>0.59616006831364599</c:v>
                </c:pt>
                <c:pt idx="1581">
                  <c:v>0.596174547010484</c:v>
                </c:pt>
                <c:pt idx="1582">
                  <c:v>0.59640292061821498</c:v>
                </c:pt>
                <c:pt idx="1583">
                  <c:v>0.59647564085967397</c:v>
                </c:pt>
                <c:pt idx="1584">
                  <c:v>0.59656642834820295</c:v>
                </c:pt>
                <c:pt idx="1585">
                  <c:v>0.59668445189976504</c:v>
                </c:pt>
                <c:pt idx="1586">
                  <c:v>0.59681037654552305</c:v>
                </c:pt>
                <c:pt idx="1587">
                  <c:v>0.59730880732155001</c:v>
                </c:pt>
                <c:pt idx="1588">
                  <c:v>0.59787019881803305</c:v>
                </c:pt>
                <c:pt idx="1589">
                  <c:v>0.59809579157873105</c:v>
                </c:pt>
                <c:pt idx="1590">
                  <c:v>0.59855008673141896</c:v>
                </c:pt>
                <c:pt idx="1591">
                  <c:v>0.598570121863089</c:v>
                </c:pt>
                <c:pt idx="1592">
                  <c:v>0.59877016923992898</c:v>
                </c:pt>
                <c:pt idx="1593">
                  <c:v>0.59880231550949403</c:v>
                </c:pt>
                <c:pt idx="1594">
                  <c:v>0.59898166654302798</c:v>
                </c:pt>
                <c:pt idx="1595">
                  <c:v>0.59906792013412802</c:v>
                </c:pt>
                <c:pt idx="1596">
                  <c:v>0.59909039045519596</c:v>
                </c:pt>
                <c:pt idx="1597">
                  <c:v>0.59966964370516296</c:v>
                </c:pt>
                <c:pt idx="1598">
                  <c:v>0.59984803854433</c:v>
                </c:pt>
                <c:pt idx="1599">
                  <c:v>0.60080335396067996</c:v>
                </c:pt>
                <c:pt idx="1600">
                  <c:v>0.60089102198424504</c:v>
                </c:pt>
                <c:pt idx="1601">
                  <c:v>0.60141275606720701</c:v>
                </c:pt>
                <c:pt idx="1602">
                  <c:v>0.60177604670581497</c:v>
                </c:pt>
                <c:pt idx="1603">
                  <c:v>0.60207116825725204</c:v>
                </c:pt>
                <c:pt idx="1604">
                  <c:v>0.60224095751147899</c:v>
                </c:pt>
                <c:pt idx="1605">
                  <c:v>0.60230182344093897</c:v>
                </c:pt>
                <c:pt idx="1606">
                  <c:v>0.60293988527401399</c:v>
                </c:pt>
                <c:pt idx="1607">
                  <c:v>0.60301878727862901</c:v>
                </c:pt>
                <c:pt idx="1608">
                  <c:v>0.60331134561120503</c:v>
                </c:pt>
                <c:pt idx="1609">
                  <c:v>0.60338395803838096</c:v>
                </c:pt>
                <c:pt idx="1610">
                  <c:v>0.60343869353699298</c:v>
                </c:pt>
                <c:pt idx="1611">
                  <c:v>0.60363512064385005</c:v>
                </c:pt>
                <c:pt idx="1612">
                  <c:v>0.60394170943318903</c:v>
                </c:pt>
                <c:pt idx="1613">
                  <c:v>0.60403112028999295</c:v>
                </c:pt>
                <c:pt idx="1614">
                  <c:v>0.60410426417365604</c:v>
                </c:pt>
                <c:pt idx="1615">
                  <c:v>0.60488729765090798</c:v>
                </c:pt>
                <c:pt idx="1616">
                  <c:v>0.60490328717209796</c:v>
                </c:pt>
                <c:pt idx="1617">
                  <c:v>0.60501715527190003</c:v>
                </c:pt>
                <c:pt idx="1618">
                  <c:v>0.60508585789733904</c:v>
                </c:pt>
                <c:pt idx="1619">
                  <c:v>0.60514048073331195</c:v>
                </c:pt>
                <c:pt idx="1620">
                  <c:v>0.60582746674909305</c:v>
                </c:pt>
                <c:pt idx="1621">
                  <c:v>0.60583292961339696</c:v>
                </c:pt>
                <c:pt idx="1622">
                  <c:v>0.60598390078281605</c:v>
                </c:pt>
                <c:pt idx="1623">
                  <c:v>0.60604503687799804</c:v>
                </c:pt>
                <c:pt idx="1624">
                  <c:v>0.606369566090185</c:v>
                </c:pt>
                <c:pt idx="1625">
                  <c:v>0.60640507342074701</c:v>
                </c:pt>
                <c:pt idx="1626">
                  <c:v>0.60654921744785695</c:v>
                </c:pt>
                <c:pt idx="1627">
                  <c:v>0.60702660772949402</c:v>
                </c:pt>
                <c:pt idx="1628">
                  <c:v>0.60705643930636699</c:v>
                </c:pt>
                <c:pt idx="1629">
                  <c:v>0.60767856095095696</c:v>
                </c:pt>
                <c:pt idx="1630">
                  <c:v>0.607811973676742</c:v>
                </c:pt>
                <c:pt idx="1631">
                  <c:v>0.608351898790501</c:v>
                </c:pt>
                <c:pt idx="1632">
                  <c:v>0.60854869166060399</c:v>
                </c:pt>
                <c:pt idx="1633">
                  <c:v>0.608892399050733</c:v>
                </c:pt>
                <c:pt idx="1634">
                  <c:v>0.60894508840625705</c:v>
                </c:pt>
                <c:pt idx="1635">
                  <c:v>0.609007642577018</c:v>
                </c:pt>
                <c:pt idx="1636">
                  <c:v>0.60959559585899104</c:v>
                </c:pt>
                <c:pt idx="1637">
                  <c:v>0.60973283733405603</c:v>
                </c:pt>
                <c:pt idx="1638">
                  <c:v>0.61023345197934398</c:v>
                </c:pt>
                <c:pt idx="1639">
                  <c:v>0.61093554593732202</c:v>
                </c:pt>
                <c:pt idx="1640">
                  <c:v>0.61112071379252197</c:v>
                </c:pt>
                <c:pt idx="1641">
                  <c:v>0.61112987910232996</c:v>
                </c:pt>
                <c:pt idx="1642">
                  <c:v>0.61136811864836205</c:v>
                </c:pt>
                <c:pt idx="1643">
                  <c:v>0.61142333336722299</c:v>
                </c:pt>
                <c:pt idx="1644">
                  <c:v>0.61176080810015598</c:v>
                </c:pt>
                <c:pt idx="1645">
                  <c:v>0.61182390388977803</c:v>
                </c:pt>
                <c:pt idx="1646">
                  <c:v>0.61184397315168204</c:v>
                </c:pt>
                <c:pt idx="1647">
                  <c:v>0.61209655843456001</c:v>
                </c:pt>
                <c:pt idx="1648">
                  <c:v>0.61232346403138604</c:v>
                </c:pt>
                <c:pt idx="1649">
                  <c:v>0.61246666608049505</c:v>
                </c:pt>
                <c:pt idx="1650">
                  <c:v>0.61261337277862904</c:v>
                </c:pt>
                <c:pt idx="1651">
                  <c:v>0.61280319612363598</c:v>
                </c:pt>
                <c:pt idx="1652">
                  <c:v>0.61283830802558903</c:v>
                </c:pt>
                <c:pt idx="1653">
                  <c:v>0.61285064440658799</c:v>
                </c:pt>
                <c:pt idx="1654">
                  <c:v>0.61285224433659602</c:v>
                </c:pt>
                <c:pt idx="1655">
                  <c:v>0.61291249816798898</c:v>
                </c:pt>
                <c:pt idx="1656">
                  <c:v>0.61293348724789398</c:v>
                </c:pt>
                <c:pt idx="1657">
                  <c:v>0.61298937394338404</c:v>
                </c:pt>
                <c:pt idx="1658">
                  <c:v>0.61302560608943502</c:v>
                </c:pt>
                <c:pt idx="1659">
                  <c:v>0.61347307692117503</c:v>
                </c:pt>
                <c:pt idx="1660">
                  <c:v>0.61473800940439105</c:v>
                </c:pt>
                <c:pt idx="1661">
                  <c:v>0.614936280091676</c:v>
                </c:pt>
                <c:pt idx="1662">
                  <c:v>0.61495093886247398</c:v>
                </c:pt>
                <c:pt idx="1663">
                  <c:v>0.61504600616171901</c:v>
                </c:pt>
                <c:pt idx="1664">
                  <c:v>0.61519591447294597</c:v>
                </c:pt>
                <c:pt idx="1665">
                  <c:v>0.61522595283082304</c:v>
                </c:pt>
                <c:pt idx="1666">
                  <c:v>0.615262019968427</c:v>
                </c:pt>
                <c:pt idx="1667">
                  <c:v>0.61538609256967902</c:v>
                </c:pt>
                <c:pt idx="1668">
                  <c:v>0.61552979545119901</c:v>
                </c:pt>
                <c:pt idx="1669">
                  <c:v>0.61562121519818902</c:v>
                </c:pt>
                <c:pt idx="1670">
                  <c:v>0.61579838912824503</c:v>
                </c:pt>
                <c:pt idx="1671">
                  <c:v>0.61605738533441601</c:v>
                </c:pt>
                <c:pt idx="1672">
                  <c:v>0.61634581034783897</c:v>
                </c:pt>
                <c:pt idx="1673">
                  <c:v>0.61639369646196795</c:v>
                </c:pt>
                <c:pt idx="1674">
                  <c:v>0.61640203201814603</c:v>
                </c:pt>
                <c:pt idx="1675">
                  <c:v>0.61648514091639794</c:v>
                </c:pt>
                <c:pt idx="1676">
                  <c:v>0.61674485613098895</c:v>
                </c:pt>
                <c:pt idx="1677">
                  <c:v>0.61682649605962203</c:v>
                </c:pt>
                <c:pt idx="1678">
                  <c:v>0.61687496912610795</c:v>
                </c:pt>
                <c:pt idx="1679">
                  <c:v>0.61703383522655997</c:v>
                </c:pt>
                <c:pt idx="1680">
                  <c:v>0.61741388254963303</c:v>
                </c:pt>
                <c:pt idx="1681">
                  <c:v>0.61797662794261299</c:v>
                </c:pt>
                <c:pt idx="1682">
                  <c:v>0.61811371339375398</c:v>
                </c:pt>
                <c:pt idx="1683">
                  <c:v>0.61835716826402898</c:v>
                </c:pt>
                <c:pt idx="1684">
                  <c:v>0.61856462518848898</c:v>
                </c:pt>
                <c:pt idx="1685">
                  <c:v>0.61857423657441801</c:v>
                </c:pt>
                <c:pt idx="1686">
                  <c:v>0.61867125937715095</c:v>
                </c:pt>
                <c:pt idx="1687">
                  <c:v>0.61870767096714896</c:v>
                </c:pt>
                <c:pt idx="1688">
                  <c:v>0.61887536970350598</c:v>
                </c:pt>
                <c:pt idx="1689">
                  <c:v>0.61897539993857598</c:v>
                </c:pt>
                <c:pt idx="1690">
                  <c:v>0.61930835616829605</c:v>
                </c:pt>
                <c:pt idx="1691">
                  <c:v>0.61937847799237999</c:v>
                </c:pt>
                <c:pt idx="1692">
                  <c:v>0.61940771985032095</c:v>
                </c:pt>
                <c:pt idx="1693">
                  <c:v>0.61984897254254001</c:v>
                </c:pt>
                <c:pt idx="1694">
                  <c:v>0.62008575796533105</c:v>
                </c:pt>
                <c:pt idx="1695">
                  <c:v>0.62084696937681105</c:v>
                </c:pt>
                <c:pt idx="1696">
                  <c:v>0.62115849395666001</c:v>
                </c:pt>
                <c:pt idx="1697">
                  <c:v>0.62116856831947598</c:v>
                </c:pt>
                <c:pt idx="1698">
                  <c:v>0.62135198137120196</c:v>
                </c:pt>
                <c:pt idx="1699">
                  <c:v>0.62167295462944905</c:v>
                </c:pt>
                <c:pt idx="1700">
                  <c:v>0.62173199333140905</c:v>
                </c:pt>
                <c:pt idx="1701">
                  <c:v>0.62208812437294103</c:v>
                </c:pt>
                <c:pt idx="1702">
                  <c:v>0.62251301852109597</c:v>
                </c:pt>
                <c:pt idx="1703">
                  <c:v>0.62252300049123499</c:v>
                </c:pt>
                <c:pt idx="1704">
                  <c:v>0.623180947485653</c:v>
                </c:pt>
                <c:pt idx="1705">
                  <c:v>0.62326874666135101</c:v>
                </c:pt>
                <c:pt idx="1706">
                  <c:v>0.62338588731911204</c:v>
                </c:pt>
                <c:pt idx="1707">
                  <c:v>0.62342497906373695</c:v>
                </c:pt>
                <c:pt idx="1708">
                  <c:v>0.62372926110401705</c:v>
                </c:pt>
                <c:pt idx="1709">
                  <c:v>0.62435633631642196</c:v>
                </c:pt>
                <c:pt idx="1710">
                  <c:v>0.62457452602136598</c:v>
                </c:pt>
                <c:pt idx="1711">
                  <c:v>0.62470189846285096</c:v>
                </c:pt>
                <c:pt idx="1712">
                  <c:v>0.62501764009870997</c:v>
                </c:pt>
                <c:pt idx="1713">
                  <c:v>0.62528969780267996</c:v>
                </c:pt>
                <c:pt idx="1714">
                  <c:v>0.62529074819758501</c:v>
                </c:pt>
                <c:pt idx="1715">
                  <c:v>0.62537686091245004</c:v>
                </c:pt>
                <c:pt idx="1716">
                  <c:v>0.62560996281750003</c:v>
                </c:pt>
                <c:pt idx="1717">
                  <c:v>0.62567994286141804</c:v>
                </c:pt>
                <c:pt idx="1718">
                  <c:v>0.62569786890355095</c:v>
                </c:pt>
                <c:pt idx="1719">
                  <c:v>0.62581505075863997</c:v>
                </c:pt>
                <c:pt idx="1720">
                  <c:v>0.62616444157217299</c:v>
                </c:pt>
                <c:pt idx="1721">
                  <c:v>0.62617584726061004</c:v>
                </c:pt>
                <c:pt idx="1722">
                  <c:v>0.62652895763954697</c:v>
                </c:pt>
                <c:pt idx="1723">
                  <c:v>0.62713253588470397</c:v>
                </c:pt>
                <c:pt idx="1724">
                  <c:v>0.62786022264181696</c:v>
                </c:pt>
                <c:pt idx="1725">
                  <c:v>0.62803138096762001</c:v>
                </c:pt>
                <c:pt idx="1726">
                  <c:v>0.62804233430720402</c:v>
                </c:pt>
                <c:pt idx="1727">
                  <c:v>0.62882854488185203</c:v>
                </c:pt>
                <c:pt idx="1728">
                  <c:v>0.62898708181455698</c:v>
                </c:pt>
                <c:pt idx="1729">
                  <c:v>0.62958309254335099</c:v>
                </c:pt>
                <c:pt idx="1730">
                  <c:v>0.62979734108290197</c:v>
                </c:pt>
                <c:pt idx="1731">
                  <c:v>0.63003689708078603</c:v>
                </c:pt>
                <c:pt idx="1732">
                  <c:v>0.63049551461111097</c:v>
                </c:pt>
                <c:pt idx="1733">
                  <c:v>0.63051285304348204</c:v>
                </c:pt>
                <c:pt idx="1734">
                  <c:v>0.63072946763542603</c:v>
                </c:pt>
                <c:pt idx="1735">
                  <c:v>0.63109595744925295</c:v>
                </c:pt>
                <c:pt idx="1736">
                  <c:v>0.63136119211969099</c:v>
                </c:pt>
                <c:pt idx="1737">
                  <c:v>0.63145372964551305</c:v>
                </c:pt>
                <c:pt idx="1738">
                  <c:v>0.63155825759338902</c:v>
                </c:pt>
                <c:pt idx="1739">
                  <c:v>0.63157914937747694</c:v>
                </c:pt>
                <c:pt idx="1740">
                  <c:v>0.631845978280419</c:v>
                </c:pt>
                <c:pt idx="1741">
                  <c:v>0.63263823220725401</c:v>
                </c:pt>
                <c:pt idx="1742">
                  <c:v>0.63271067839334905</c:v>
                </c:pt>
                <c:pt idx="1743">
                  <c:v>0.63274866641115601</c:v>
                </c:pt>
                <c:pt idx="1744">
                  <c:v>0.63291558521964097</c:v>
                </c:pt>
                <c:pt idx="1745">
                  <c:v>0.63362745094277395</c:v>
                </c:pt>
                <c:pt idx="1746">
                  <c:v>0.63419831366113799</c:v>
                </c:pt>
                <c:pt idx="1747">
                  <c:v>0.63443083088735397</c:v>
                </c:pt>
                <c:pt idx="1748">
                  <c:v>0.634567663429633</c:v>
                </c:pt>
                <c:pt idx="1749">
                  <c:v>0.63470052809947497</c:v>
                </c:pt>
                <c:pt idx="1750">
                  <c:v>0.63492636749630404</c:v>
                </c:pt>
                <c:pt idx="1751">
                  <c:v>0.63540175924187103</c:v>
                </c:pt>
                <c:pt idx="1752">
                  <c:v>0.63573576466125603</c:v>
                </c:pt>
                <c:pt idx="1753">
                  <c:v>0.63579073901671701</c:v>
                </c:pt>
                <c:pt idx="1754">
                  <c:v>0.63587796414161402</c:v>
                </c:pt>
                <c:pt idx="1755">
                  <c:v>0.63633164925062402</c:v>
                </c:pt>
                <c:pt idx="1756">
                  <c:v>0.63633516934864598</c:v>
                </c:pt>
                <c:pt idx="1757">
                  <c:v>0.63672800510025995</c:v>
                </c:pt>
                <c:pt idx="1758">
                  <c:v>0.63686984547359105</c:v>
                </c:pt>
                <c:pt idx="1759">
                  <c:v>0.63708944309174098</c:v>
                </c:pt>
                <c:pt idx="1760">
                  <c:v>0.63714329673744297</c:v>
                </c:pt>
                <c:pt idx="1761">
                  <c:v>0.63719668600927304</c:v>
                </c:pt>
                <c:pt idx="1762">
                  <c:v>0.63725419621914603</c:v>
                </c:pt>
                <c:pt idx="1763">
                  <c:v>0.63782864781644399</c:v>
                </c:pt>
                <c:pt idx="1764">
                  <c:v>0.63786543886560698</c:v>
                </c:pt>
                <c:pt idx="1765">
                  <c:v>0.63807723265798599</c:v>
                </c:pt>
                <c:pt idx="1766">
                  <c:v>0.63875638419652603</c:v>
                </c:pt>
                <c:pt idx="1767">
                  <c:v>0.63882602055502202</c:v>
                </c:pt>
                <c:pt idx="1768">
                  <c:v>0.63916322290349503</c:v>
                </c:pt>
                <c:pt idx="1769">
                  <c:v>0.63928660454557196</c:v>
                </c:pt>
                <c:pt idx="1770">
                  <c:v>0.63930650477242801</c:v>
                </c:pt>
                <c:pt idx="1771">
                  <c:v>0.63951266118708705</c:v>
                </c:pt>
                <c:pt idx="1772">
                  <c:v>0.639608076362706</c:v>
                </c:pt>
                <c:pt idx="1773">
                  <c:v>0.64002912258729305</c:v>
                </c:pt>
                <c:pt idx="1774">
                  <c:v>0.64026099158560501</c:v>
                </c:pt>
                <c:pt idx="1775">
                  <c:v>0.64033126373610905</c:v>
                </c:pt>
                <c:pt idx="1776">
                  <c:v>0.640468393425073</c:v>
                </c:pt>
                <c:pt idx="1777">
                  <c:v>0.64095170604174601</c:v>
                </c:pt>
                <c:pt idx="1778">
                  <c:v>0.64129731193294404</c:v>
                </c:pt>
                <c:pt idx="1779">
                  <c:v>0.64187193894758798</c:v>
                </c:pt>
                <c:pt idx="1780">
                  <c:v>0.64189676274819396</c:v>
                </c:pt>
                <c:pt idx="1781">
                  <c:v>0.64210760637241204</c:v>
                </c:pt>
                <c:pt idx="1782">
                  <c:v>0.64225888282389298</c:v>
                </c:pt>
                <c:pt idx="1783">
                  <c:v>0.64258752018213205</c:v>
                </c:pt>
                <c:pt idx="1784">
                  <c:v>0.64305880345294497</c:v>
                </c:pt>
                <c:pt idx="1785">
                  <c:v>0.643332124331637</c:v>
                </c:pt>
                <c:pt idx="1786">
                  <c:v>0.64347727689891998</c:v>
                </c:pt>
                <c:pt idx="1787">
                  <c:v>0.64362619614557304</c:v>
                </c:pt>
                <c:pt idx="1788">
                  <c:v>0.64379919731222501</c:v>
                </c:pt>
                <c:pt idx="1789">
                  <c:v>0.64382287016247997</c:v>
                </c:pt>
                <c:pt idx="1790">
                  <c:v>0.64405854092910797</c:v>
                </c:pt>
                <c:pt idx="1791">
                  <c:v>0.64419839939321599</c:v>
                </c:pt>
                <c:pt idx="1792">
                  <c:v>0.64430583605323599</c:v>
                </c:pt>
                <c:pt idx="1793">
                  <c:v>0.64431247589013996</c:v>
                </c:pt>
                <c:pt idx="1794">
                  <c:v>0.64457322994027899</c:v>
                </c:pt>
                <c:pt idx="1795">
                  <c:v>0.64459393570637802</c:v>
                </c:pt>
                <c:pt idx="1796">
                  <c:v>0.64487835800494298</c:v>
                </c:pt>
                <c:pt idx="1797">
                  <c:v>0.64490358772523204</c:v>
                </c:pt>
                <c:pt idx="1798">
                  <c:v>0.64506253345376396</c:v>
                </c:pt>
                <c:pt idx="1799">
                  <c:v>0.64545073305420997</c:v>
                </c:pt>
                <c:pt idx="1800">
                  <c:v>0.64575608589631595</c:v>
                </c:pt>
                <c:pt idx="1801">
                  <c:v>0.64590890795978495</c:v>
                </c:pt>
                <c:pt idx="1802">
                  <c:v>0.646546916022677</c:v>
                </c:pt>
                <c:pt idx="1803">
                  <c:v>0.64679030170116303</c:v>
                </c:pt>
                <c:pt idx="1804">
                  <c:v>0.64730995304553796</c:v>
                </c:pt>
                <c:pt idx="1805">
                  <c:v>0.64760655192110395</c:v>
                </c:pt>
                <c:pt idx="1806">
                  <c:v>0.64784043726018203</c:v>
                </c:pt>
                <c:pt idx="1807">
                  <c:v>0.64789188809364096</c:v>
                </c:pt>
                <c:pt idx="1808">
                  <c:v>0.64818598160191498</c:v>
                </c:pt>
                <c:pt idx="1809">
                  <c:v>0.64824569255442299</c:v>
                </c:pt>
                <c:pt idx="1810">
                  <c:v>0.64865669509505497</c:v>
                </c:pt>
                <c:pt idx="1811">
                  <c:v>0.649275114403708</c:v>
                </c:pt>
                <c:pt idx="1812">
                  <c:v>0.64931423636153296</c:v>
                </c:pt>
                <c:pt idx="1813">
                  <c:v>0.64939740291960901</c:v>
                </c:pt>
                <c:pt idx="1814">
                  <c:v>0.64967416350127105</c:v>
                </c:pt>
                <c:pt idx="1815">
                  <c:v>0.65004227225504296</c:v>
                </c:pt>
                <c:pt idx="1816">
                  <c:v>0.65032124733004504</c:v>
                </c:pt>
                <c:pt idx="1817">
                  <c:v>0.65048330964739698</c:v>
                </c:pt>
                <c:pt idx="1818">
                  <c:v>0.65082876789657496</c:v>
                </c:pt>
                <c:pt idx="1819">
                  <c:v>0.65085804136469905</c:v>
                </c:pt>
                <c:pt idx="1820">
                  <c:v>0.65090605457696804</c:v>
                </c:pt>
                <c:pt idx="1821">
                  <c:v>0.65157728699748096</c:v>
                </c:pt>
                <c:pt idx="1822">
                  <c:v>0.65213067394078605</c:v>
                </c:pt>
                <c:pt idx="1823">
                  <c:v>0.65222236278521595</c:v>
                </c:pt>
                <c:pt idx="1824">
                  <c:v>0.65230235506725598</c:v>
                </c:pt>
                <c:pt idx="1825">
                  <c:v>0.65279063957688499</c:v>
                </c:pt>
                <c:pt idx="1826">
                  <c:v>0.65282282441416195</c:v>
                </c:pt>
                <c:pt idx="1827">
                  <c:v>0.65293587620972704</c:v>
                </c:pt>
                <c:pt idx="1828">
                  <c:v>0.65309336721239697</c:v>
                </c:pt>
                <c:pt idx="1829">
                  <c:v>0.65368529326994596</c:v>
                </c:pt>
                <c:pt idx="1830">
                  <c:v>0.653917377239421</c:v>
                </c:pt>
                <c:pt idx="1831">
                  <c:v>0.65418923733865497</c:v>
                </c:pt>
                <c:pt idx="1832">
                  <c:v>0.65435859410311303</c:v>
                </c:pt>
                <c:pt idx="1833">
                  <c:v>0.65447560549878003</c:v>
                </c:pt>
                <c:pt idx="1834">
                  <c:v>0.65448317695956804</c:v>
                </c:pt>
                <c:pt idx="1835">
                  <c:v>0.654569250202792</c:v>
                </c:pt>
                <c:pt idx="1836">
                  <c:v>0.65495872245553599</c:v>
                </c:pt>
                <c:pt idx="1837">
                  <c:v>0.65507099062533003</c:v>
                </c:pt>
                <c:pt idx="1838">
                  <c:v>0.65517128231551702</c:v>
                </c:pt>
                <c:pt idx="1839">
                  <c:v>0.65564934112241102</c:v>
                </c:pt>
                <c:pt idx="1840">
                  <c:v>0.65598193293108598</c:v>
                </c:pt>
                <c:pt idx="1841">
                  <c:v>0.65607104549074802</c:v>
                </c:pt>
                <c:pt idx="1842">
                  <c:v>0.65647381442763297</c:v>
                </c:pt>
                <c:pt idx="1843">
                  <c:v>0.65653051904347803</c:v>
                </c:pt>
                <c:pt idx="1844">
                  <c:v>0.65667474793051095</c:v>
                </c:pt>
                <c:pt idx="1845">
                  <c:v>0.65674307893085104</c:v>
                </c:pt>
                <c:pt idx="1846">
                  <c:v>0.65713409723385297</c:v>
                </c:pt>
                <c:pt idx="1847">
                  <c:v>0.65738509494044295</c:v>
                </c:pt>
                <c:pt idx="1848">
                  <c:v>0.65759223483174101</c:v>
                </c:pt>
                <c:pt idx="1849">
                  <c:v>0.65780215809012099</c:v>
                </c:pt>
                <c:pt idx="1850">
                  <c:v>0.65798856948009299</c:v>
                </c:pt>
                <c:pt idx="1851">
                  <c:v>0.658557968926342</c:v>
                </c:pt>
                <c:pt idx="1852">
                  <c:v>0.65873735329574501</c:v>
                </c:pt>
                <c:pt idx="1853">
                  <c:v>0.65900200840962198</c:v>
                </c:pt>
                <c:pt idx="1854">
                  <c:v>0.65958523224381804</c:v>
                </c:pt>
                <c:pt idx="1855">
                  <c:v>0.65963359661948096</c:v>
                </c:pt>
                <c:pt idx="1856">
                  <c:v>0.65969288203974796</c:v>
                </c:pt>
                <c:pt idx="1857">
                  <c:v>0.65996730922009095</c:v>
                </c:pt>
                <c:pt idx="1858">
                  <c:v>0.66005371886250697</c:v>
                </c:pt>
                <c:pt idx="1859">
                  <c:v>0.66013328873497601</c:v>
                </c:pt>
                <c:pt idx="1860">
                  <c:v>0.66032384640044095</c:v>
                </c:pt>
                <c:pt idx="1861">
                  <c:v>0.660481694455751</c:v>
                </c:pt>
                <c:pt idx="1862">
                  <c:v>0.66050623973612399</c:v>
                </c:pt>
                <c:pt idx="1863">
                  <c:v>0.66078217012588503</c:v>
                </c:pt>
                <c:pt idx="1864">
                  <c:v>0.66081868454485204</c:v>
                </c:pt>
                <c:pt idx="1865">
                  <c:v>0.66084202294073502</c:v>
                </c:pt>
                <c:pt idx="1866">
                  <c:v>0.66112747854169596</c:v>
                </c:pt>
                <c:pt idx="1867">
                  <c:v>0.66132405022268703</c:v>
                </c:pt>
                <c:pt idx="1868">
                  <c:v>0.66141835961710005</c:v>
                </c:pt>
                <c:pt idx="1869">
                  <c:v>0.66148028462467801</c:v>
                </c:pt>
                <c:pt idx="1870">
                  <c:v>0.66167460242286302</c:v>
                </c:pt>
                <c:pt idx="1871">
                  <c:v>0.66177780545480902</c:v>
                </c:pt>
                <c:pt idx="1872">
                  <c:v>0.66260512614184397</c:v>
                </c:pt>
                <c:pt idx="1873">
                  <c:v>0.66262197017888802</c:v>
                </c:pt>
                <c:pt idx="1874">
                  <c:v>0.66265899551046203</c:v>
                </c:pt>
                <c:pt idx="1875">
                  <c:v>0.66278141641112798</c:v>
                </c:pt>
                <c:pt idx="1876">
                  <c:v>0.66312249892336395</c:v>
                </c:pt>
                <c:pt idx="1877">
                  <c:v>0.66319863284554503</c:v>
                </c:pt>
                <c:pt idx="1878">
                  <c:v>0.66324779032455605</c:v>
                </c:pt>
                <c:pt idx="1879">
                  <c:v>0.66325298803584498</c:v>
                </c:pt>
                <c:pt idx="1880">
                  <c:v>0.66327031425145599</c:v>
                </c:pt>
                <c:pt idx="1881">
                  <c:v>0.66327784361098596</c:v>
                </c:pt>
                <c:pt idx="1882">
                  <c:v>0.66335064090569196</c:v>
                </c:pt>
                <c:pt idx="1883">
                  <c:v>0.66372815897578696</c:v>
                </c:pt>
                <c:pt idx="1884">
                  <c:v>0.66386458001044701</c:v>
                </c:pt>
                <c:pt idx="1885">
                  <c:v>0.66388224057086198</c:v>
                </c:pt>
                <c:pt idx="1886">
                  <c:v>0.66413854813093598</c:v>
                </c:pt>
                <c:pt idx="1887">
                  <c:v>0.66449298131663104</c:v>
                </c:pt>
                <c:pt idx="1888">
                  <c:v>0.66516502845265402</c:v>
                </c:pt>
                <c:pt idx="1889">
                  <c:v>0.66566085092285099</c:v>
                </c:pt>
                <c:pt idx="1890">
                  <c:v>0.66573234236634804</c:v>
                </c:pt>
                <c:pt idx="1891">
                  <c:v>0.66647817980607604</c:v>
                </c:pt>
                <c:pt idx="1892">
                  <c:v>0.66652386430103105</c:v>
                </c:pt>
                <c:pt idx="1893">
                  <c:v>0.666589536457596</c:v>
                </c:pt>
                <c:pt idx="1894">
                  <c:v>0.66670471618828497</c:v>
                </c:pt>
                <c:pt idx="1895">
                  <c:v>0.66679676504367402</c:v>
                </c:pt>
                <c:pt idx="1896">
                  <c:v>0.66697509674464905</c:v>
                </c:pt>
                <c:pt idx="1897">
                  <c:v>0.66765972248771599</c:v>
                </c:pt>
                <c:pt idx="1898">
                  <c:v>0.66777512258576099</c:v>
                </c:pt>
                <c:pt idx="1899">
                  <c:v>0.66791844735031602</c:v>
                </c:pt>
                <c:pt idx="1900">
                  <c:v>0.66798060072366805</c:v>
                </c:pt>
                <c:pt idx="1901">
                  <c:v>0.66804000275099895</c:v>
                </c:pt>
                <c:pt idx="1902">
                  <c:v>0.66876223116346101</c:v>
                </c:pt>
                <c:pt idx="1903">
                  <c:v>0.66930019732235901</c:v>
                </c:pt>
                <c:pt idx="1904">
                  <c:v>0.669464935521211</c:v>
                </c:pt>
                <c:pt idx="1905">
                  <c:v>0.66987063015318005</c:v>
                </c:pt>
                <c:pt idx="1906">
                  <c:v>0.67000525088652096</c:v>
                </c:pt>
                <c:pt idx="1907">
                  <c:v>0.67031931989442695</c:v>
                </c:pt>
                <c:pt idx="1908">
                  <c:v>0.67047514900674698</c:v>
                </c:pt>
                <c:pt idx="1909">
                  <c:v>0.67060383365434695</c:v>
                </c:pt>
                <c:pt idx="1910">
                  <c:v>0.670708486152922</c:v>
                </c:pt>
                <c:pt idx="1911">
                  <c:v>0.67076595867162203</c:v>
                </c:pt>
                <c:pt idx="1912">
                  <c:v>0.67101686798474303</c:v>
                </c:pt>
                <c:pt idx="1913">
                  <c:v>0.67117781731683501</c:v>
                </c:pt>
                <c:pt idx="1914">
                  <c:v>0.67120995690279095</c:v>
                </c:pt>
                <c:pt idx="1915">
                  <c:v>0.67129071081495395</c:v>
                </c:pt>
                <c:pt idx="1916">
                  <c:v>0.67135540549369399</c:v>
                </c:pt>
                <c:pt idx="1917">
                  <c:v>0.67150204762925902</c:v>
                </c:pt>
                <c:pt idx="1918">
                  <c:v>0.67161822595688303</c:v>
                </c:pt>
                <c:pt idx="1919">
                  <c:v>0.67162724578862598</c:v>
                </c:pt>
                <c:pt idx="1920">
                  <c:v>0.67205213996417301</c:v>
                </c:pt>
                <c:pt idx="1921">
                  <c:v>0.67208913228858003</c:v>
                </c:pt>
                <c:pt idx="1922">
                  <c:v>0.67216815799474705</c:v>
                </c:pt>
                <c:pt idx="1923">
                  <c:v>0.67221212450086198</c:v>
                </c:pt>
                <c:pt idx="1924">
                  <c:v>0.67247862048337503</c:v>
                </c:pt>
                <c:pt idx="1925">
                  <c:v>0.67262359831810803</c:v>
                </c:pt>
                <c:pt idx="1926">
                  <c:v>0.67301206394810797</c:v>
                </c:pt>
                <c:pt idx="1927">
                  <c:v>0.67313079338739901</c:v>
                </c:pt>
                <c:pt idx="1928">
                  <c:v>0.67320125196676905</c:v>
                </c:pt>
                <c:pt idx="1929">
                  <c:v>0.67339301224359605</c:v>
                </c:pt>
                <c:pt idx="1930">
                  <c:v>0.67344870218349695</c:v>
                </c:pt>
                <c:pt idx="1931">
                  <c:v>0.67368762392331505</c:v>
                </c:pt>
                <c:pt idx="1932">
                  <c:v>0.67385975789169095</c:v>
                </c:pt>
                <c:pt idx="1933">
                  <c:v>0.67439426561160098</c:v>
                </c:pt>
                <c:pt idx="1934">
                  <c:v>0.67472766158992703</c:v>
                </c:pt>
                <c:pt idx="1935">
                  <c:v>0.67491524061188102</c:v>
                </c:pt>
                <c:pt idx="1936">
                  <c:v>0.67496110635864304</c:v>
                </c:pt>
                <c:pt idx="1937">
                  <c:v>0.67506858279161597</c:v>
                </c:pt>
                <c:pt idx="1938">
                  <c:v>0.67544153639498805</c:v>
                </c:pt>
                <c:pt idx="1939">
                  <c:v>0.67545769303379599</c:v>
                </c:pt>
                <c:pt idx="1940">
                  <c:v>0.67556141204584097</c:v>
                </c:pt>
                <c:pt idx="1941">
                  <c:v>0.67571738156873495</c:v>
                </c:pt>
                <c:pt idx="1942">
                  <c:v>0.67584398224511499</c:v>
                </c:pt>
                <c:pt idx="1943">
                  <c:v>0.67598275859456702</c:v>
                </c:pt>
                <c:pt idx="1944">
                  <c:v>0.67605468663660895</c:v>
                </c:pt>
                <c:pt idx="1945">
                  <c:v>0.67634247862459895</c:v>
                </c:pt>
                <c:pt idx="1946">
                  <c:v>0.67638757386628301</c:v>
                </c:pt>
                <c:pt idx="1947">
                  <c:v>0.67649223143234805</c:v>
                </c:pt>
                <c:pt idx="1948">
                  <c:v>0.67654313563423996</c:v>
                </c:pt>
                <c:pt idx="1949">
                  <c:v>0.67714048070175603</c:v>
                </c:pt>
                <c:pt idx="1950">
                  <c:v>0.67753702837645102</c:v>
                </c:pt>
                <c:pt idx="1951">
                  <c:v>0.67813236693687295</c:v>
                </c:pt>
                <c:pt idx="1952">
                  <c:v>0.67827728042817204</c:v>
                </c:pt>
                <c:pt idx="1953">
                  <c:v>0.67864391065257401</c:v>
                </c:pt>
                <c:pt idx="1954">
                  <c:v>0.67904728336040499</c:v>
                </c:pt>
                <c:pt idx="1955">
                  <c:v>0.67906676375252295</c:v>
                </c:pt>
                <c:pt idx="1956">
                  <c:v>0.67917157802730799</c:v>
                </c:pt>
                <c:pt idx="1957">
                  <c:v>0.67972292063538597</c:v>
                </c:pt>
                <c:pt idx="1958">
                  <c:v>0.67990881415522197</c:v>
                </c:pt>
                <c:pt idx="1959">
                  <c:v>0.68030028888846095</c:v>
                </c:pt>
                <c:pt idx="1960">
                  <c:v>0.68095856094185003</c:v>
                </c:pt>
                <c:pt idx="1961">
                  <c:v>0.68104630059507798</c:v>
                </c:pt>
                <c:pt idx="1962">
                  <c:v>0.68105732331819302</c:v>
                </c:pt>
                <c:pt idx="1963">
                  <c:v>0.681641143007094</c:v>
                </c:pt>
                <c:pt idx="1964">
                  <c:v>0.68234996147015503</c:v>
                </c:pt>
                <c:pt idx="1965">
                  <c:v>0.68284394775571999</c:v>
                </c:pt>
                <c:pt idx="1966">
                  <c:v>0.682936990113161</c:v>
                </c:pt>
                <c:pt idx="1967">
                  <c:v>0.68378761386060505</c:v>
                </c:pt>
                <c:pt idx="1968">
                  <c:v>0.68379731070907601</c:v>
                </c:pt>
                <c:pt idx="1969">
                  <c:v>0.68389672145028302</c:v>
                </c:pt>
                <c:pt idx="1970">
                  <c:v>0.68414622586329998</c:v>
                </c:pt>
                <c:pt idx="1971">
                  <c:v>0.68451733194181996</c:v>
                </c:pt>
                <c:pt idx="1972">
                  <c:v>0.68454299689106202</c:v>
                </c:pt>
                <c:pt idx="1973">
                  <c:v>0.68472237928825197</c:v>
                </c:pt>
                <c:pt idx="1974">
                  <c:v>0.68481424905578803</c:v>
                </c:pt>
                <c:pt idx="1975">
                  <c:v>0.68508720455472005</c:v>
                </c:pt>
                <c:pt idx="1976">
                  <c:v>0.68513514769866102</c:v>
                </c:pt>
                <c:pt idx="1977">
                  <c:v>0.68574610738741104</c:v>
                </c:pt>
                <c:pt idx="1978">
                  <c:v>0.68575765017200896</c:v>
                </c:pt>
                <c:pt idx="1979">
                  <c:v>0.68615307582213603</c:v>
                </c:pt>
                <c:pt idx="1980">
                  <c:v>0.68621875181355896</c:v>
                </c:pt>
                <c:pt idx="1981">
                  <c:v>0.68672581948339895</c:v>
                </c:pt>
                <c:pt idx="1982">
                  <c:v>0.68723628176924001</c:v>
                </c:pt>
                <c:pt idx="1983">
                  <c:v>0.68774550594389405</c:v>
                </c:pt>
                <c:pt idx="1984">
                  <c:v>0.68782191879718602</c:v>
                </c:pt>
                <c:pt idx="1985">
                  <c:v>0.68794151751653199</c:v>
                </c:pt>
                <c:pt idx="1986">
                  <c:v>0.68837847210028502</c:v>
                </c:pt>
                <c:pt idx="1987">
                  <c:v>0.68842729789150103</c:v>
                </c:pt>
                <c:pt idx="1988">
                  <c:v>0.68893787757877001</c:v>
                </c:pt>
                <c:pt idx="1989">
                  <c:v>0.68894921259625796</c:v>
                </c:pt>
                <c:pt idx="1990">
                  <c:v>0.68913107981686195</c:v>
                </c:pt>
                <c:pt idx="1991">
                  <c:v>0.68928580358624403</c:v>
                </c:pt>
                <c:pt idx="1992">
                  <c:v>0.68931554676964801</c:v>
                </c:pt>
                <c:pt idx="1993">
                  <c:v>0.68941424989744104</c:v>
                </c:pt>
                <c:pt idx="1994">
                  <c:v>0.68950728121597105</c:v>
                </c:pt>
                <c:pt idx="1995">
                  <c:v>0.689727272838354</c:v>
                </c:pt>
                <c:pt idx="1996">
                  <c:v>0.69018538570140997</c:v>
                </c:pt>
                <c:pt idx="1997">
                  <c:v>0.69028250678606695</c:v>
                </c:pt>
                <c:pt idx="1998">
                  <c:v>0.69046023499001397</c:v>
                </c:pt>
                <c:pt idx="1999">
                  <c:v>0.69060411805506094</c:v>
                </c:pt>
                <c:pt idx="2000">
                  <c:v>0.690903942292446</c:v>
                </c:pt>
                <c:pt idx="2001">
                  <c:v>0.69113395694533697</c:v>
                </c:pt>
                <c:pt idx="2002">
                  <c:v>0.69118859016281697</c:v>
                </c:pt>
                <c:pt idx="2003">
                  <c:v>0.69151657115777598</c:v>
                </c:pt>
                <c:pt idx="2004">
                  <c:v>0.69159007543588302</c:v>
                </c:pt>
                <c:pt idx="2005">
                  <c:v>0.69163322256987503</c:v>
                </c:pt>
                <c:pt idx="2006">
                  <c:v>0.69194402616909301</c:v>
                </c:pt>
                <c:pt idx="2007">
                  <c:v>0.69255925427355303</c:v>
                </c:pt>
                <c:pt idx="2008">
                  <c:v>0.69257760521791401</c:v>
                </c:pt>
                <c:pt idx="2009">
                  <c:v>0.69263842028072597</c:v>
                </c:pt>
                <c:pt idx="2010">
                  <c:v>0.69327847922549501</c:v>
                </c:pt>
                <c:pt idx="2011">
                  <c:v>0.69338619057089002</c:v>
                </c:pt>
                <c:pt idx="2012">
                  <c:v>0.69341249229824697</c:v>
                </c:pt>
                <c:pt idx="2013">
                  <c:v>0.69428272452205397</c:v>
                </c:pt>
                <c:pt idx="2014">
                  <c:v>0.69445892434348</c:v>
                </c:pt>
                <c:pt idx="2015">
                  <c:v>0.69454659521579698</c:v>
                </c:pt>
                <c:pt idx="2016">
                  <c:v>0.69509168114403597</c:v>
                </c:pt>
                <c:pt idx="2017">
                  <c:v>0.69525302067289396</c:v>
                </c:pt>
                <c:pt idx="2018">
                  <c:v>0.69537280658807799</c:v>
                </c:pt>
                <c:pt idx="2019">
                  <c:v>0.69572787214180098</c:v>
                </c:pt>
                <c:pt idx="2020">
                  <c:v>0.69593328388188602</c:v>
                </c:pt>
                <c:pt idx="2021">
                  <c:v>0.69623896750785796</c:v>
                </c:pt>
                <c:pt idx="2022">
                  <c:v>0.69638142184189999</c:v>
                </c:pt>
                <c:pt idx="2023">
                  <c:v>0.69697496955118599</c:v>
                </c:pt>
                <c:pt idx="2024">
                  <c:v>0.69698168518131198</c:v>
                </c:pt>
                <c:pt idx="2025">
                  <c:v>0.69699374487733101</c:v>
                </c:pt>
                <c:pt idx="2026">
                  <c:v>0.69740450154880396</c:v>
                </c:pt>
                <c:pt idx="2027">
                  <c:v>0.69759795535355795</c:v>
                </c:pt>
                <c:pt idx="2028">
                  <c:v>0.69781930467990305</c:v>
                </c:pt>
                <c:pt idx="2029">
                  <c:v>0.69811785864808096</c:v>
                </c:pt>
                <c:pt idx="2030">
                  <c:v>0.69860436055151798</c:v>
                </c:pt>
                <c:pt idx="2031">
                  <c:v>0.698643862680696</c:v>
                </c:pt>
                <c:pt idx="2032">
                  <c:v>0.69881008039502501</c:v>
                </c:pt>
                <c:pt idx="2033">
                  <c:v>0.69895664164248605</c:v>
                </c:pt>
                <c:pt idx="2034">
                  <c:v>0.69948823155616102</c:v>
                </c:pt>
                <c:pt idx="2035">
                  <c:v>0.70034092998899</c:v>
                </c:pt>
                <c:pt idx="2036">
                  <c:v>0.70040058514431902</c:v>
                </c:pt>
                <c:pt idx="2037">
                  <c:v>0.70089290575945995</c:v>
                </c:pt>
                <c:pt idx="2038">
                  <c:v>0.70090026852181697</c:v>
                </c:pt>
                <c:pt idx="2039">
                  <c:v>0.70093434071168303</c:v>
                </c:pt>
                <c:pt idx="2040">
                  <c:v>0.70147995289195897</c:v>
                </c:pt>
                <c:pt idx="2041">
                  <c:v>0.70148685114348597</c:v>
                </c:pt>
                <c:pt idx="2042">
                  <c:v>0.70159070445772398</c:v>
                </c:pt>
                <c:pt idx="2043">
                  <c:v>0.70197196014444596</c:v>
                </c:pt>
                <c:pt idx="2044">
                  <c:v>0.70199399627745096</c:v>
                </c:pt>
                <c:pt idx="2045">
                  <c:v>0.70206060485147304</c:v>
                </c:pt>
                <c:pt idx="2046">
                  <c:v>0.70221650531953705</c:v>
                </c:pt>
                <c:pt idx="2047">
                  <c:v>0.70282915927579204</c:v>
                </c:pt>
                <c:pt idx="2048">
                  <c:v>0.70283755616230104</c:v>
                </c:pt>
                <c:pt idx="2049">
                  <c:v>0.70303900928839103</c:v>
                </c:pt>
                <c:pt idx="2050">
                  <c:v>0.70328657586565702</c:v>
                </c:pt>
                <c:pt idx="2051">
                  <c:v>0.70345883684999799</c:v>
                </c:pt>
                <c:pt idx="2052">
                  <c:v>0.70354739165700497</c:v>
                </c:pt>
                <c:pt idx="2053">
                  <c:v>0.70377612927490296</c:v>
                </c:pt>
                <c:pt idx="2054">
                  <c:v>0.70410285427180197</c:v>
                </c:pt>
                <c:pt idx="2055">
                  <c:v>0.70419127411921201</c:v>
                </c:pt>
                <c:pt idx="2056">
                  <c:v>0.70501614638659005</c:v>
                </c:pt>
                <c:pt idx="2057">
                  <c:v>0.70533164259155801</c:v>
                </c:pt>
                <c:pt idx="2058">
                  <c:v>0.70539085766957899</c:v>
                </c:pt>
                <c:pt idx="2059">
                  <c:v>0.70598788118428102</c:v>
                </c:pt>
                <c:pt idx="2060">
                  <c:v>0.70611119486720197</c:v>
                </c:pt>
                <c:pt idx="2061">
                  <c:v>0.70619118717663398</c:v>
                </c:pt>
                <c:pt idx="2062">
                  <c:v>0.70647784684072501</c:v>
                </c:pt>
                <c:pt idx="2063">
                  <c:v>0.706574761829174</c:v>
                </c:pt>
                <c:pt idx="2064">
                  <c:v>0.70678644197280704</c:v>
                </c:pt>
                <c:pt idx="2065">
                  <c:v>0.70691319544087405</c:v>
                </c:pt>
                <c:pt idx="2066">
                  <c:v>0.70694020587731798</c:v>
                </c:pt>
                <c:pt idx="2067">
                  <c:v>0.70718980194343295</c:v>
                </c:pt>
                <c:pt idx="2068">
                  <c:v>0.70720290074891901</c:v>
                </c:pt>
                <c:pt idx="2069">
                  <c:v>0.70723732010297002</c:v>
                </c:pt>
                <c:pt idx="2070">
                  <c:v>0.7073903658756</c:v>
                </c:pt>
                <c:pt idx="2071">
                  <c:v>0.70765735677388597</c:v>
                </c:pt>
                <c:pt idx="2072">
                  <c:v>0.70774877290515303</c:v>
                </c:pt>
                <c:pt idx="2073">
                  <c:v>0.70865762033773605</c:v>
                </c:pt>
                <c:pt idx="2074">
                  <c:v>0.70919245634885397</c:v>
                </c:pt>
                <c:pt idx="2075">
                  <c:v>0.70941788914120296</c:v>
                </c:pt>
                <c:pt idx="2076">
                  <c:v>0.70958410691031604</c:v>
                </c:pt>
                <c:pt idx="2077">
                  <c:v>0.70998885608552098</c:v>
                </c:pt>
                <c:pt idx="2078">
                  <c:v>0.71078571312896399</c:v>
                </c:pt>
                <c:pt idx="2079">
                  <c:v>0.71154432398650502</c:v>
                </c:pt>
                <c:pt idx="2080">
                  <c:v>0.71157560322214497</c:v>
                </c:pt>
                <c:pt idx="2081">
                  <c:v>0.71171153468244197</c:v>
                </c:pt>
                <c:pt idx="2082">
                  <c:v>0.71173169978839501</c:v>
                </c:pt>
                <c:pt idx="2083">
                  <c:v>0.71192673823850905</c:v>
                </c:pt>
                <c:pt idx="2084">
                  <c:v>0.71219610546112899</c:v>
                </c:pt>
                <c:pt idx="2085">
                  <c:v>0.712394857943496</c:v>
                </c:pt>
                <c:pt idx="2086">
                  <c:v>0.71242643035400399</c:v>
                </c:pt>
                <c:pt idx="2087">
                  <c:v>0.71268091558971802</c:v>
                </c:pt>
                <c:pt idx="2088">
                  <c:v>0.71271072539007796</c:v>
                </c:pt>
                <c:pt idx="2089">
                  <c:v>0.71288630527937202</c:v>
                </c:pt>
                <c:pt idx="2090">
                  <c:v>0.71294606227756396</c:v>
                </c:pt>
                <c:pt idx="2091">
                  <c:v>0.71309530077611605</c:v>
                </c:pt>
                <c:pt idx="2092">
                  <c:v>0.71350061249754804</c:v>
                </c:pt>
                <c:pt idx="2093">
                  <c:v>0.713772794067421</c:v>
                </c:pt>
                <c:pt idx="2094">
                  <c:v>0.71379995524116302</c:v>
                </c:pt>
                <c:pt idx="2095">
                  <c:v>0.71387106221278795</c:v>
                </c:pt>
                <c:pt idx="2096">
                  <c:v>0.71457271694260405</c:v>
                </c:pt>
                <c:pt idx="2097">
                  <c:v>0.71460243728121398</c:v>
                </c:pt>
                <c:pt idx="2098">
                  <c:v>0.71462881548658796</c:v>
                </c:pt>
                <c:pt idx="2099">
                  <c:v>0.71489639933604499</c:v>
                </c:pt>
                <c:pt idx="2100">
                  <c:v>0.71504186822430105</c:v>
                </c:pt>
                <c:pt idx="2101">
                  <c:v>0.71523966569015196</c:v>
                </c:pt>
                <c:pt idx="2102">
                  <c:v>0.71528381459853196</c:v>
                </c:pt>
                <c:pt idx="2103">
                  <c:v>0.71558664528214699</c:v>
                </c:pt>
                <c:pt idx="2104">
                  <c:v>0.71607626541791503</c:v>
                </c:pt>
                <c:pt idx="2105">
                  <c:v>0.71620357718647398</c:v>
                </c:pt>
                <c:pt idx="2106">
                  <c:v>0.71624035273185505</c:v>
                </c:pt>
                <c:pt idx="2107">
                  <c:v>0.71630858254673702</c:v>
                </c:pt>
                <c:pt idx="2108">
                  <c:v>0.71636378346010998</c:v>
                </c:pt>
                <c:pt idx="2109">
                  <c:v>0.71638266794273897</c:v>
                </c:pt>
                <c:pt idx="2110">
                  <c:v>0.71648323820794302</c:v>
                </c:pt>
                <c:pt idx="2111">
                  <c:v>0.71652195328737001</c:v>
                </c:pt>
                <c:pt idx="2112">
                  <c:v>0.716657710864263</c:v>
                </c:pt>
                <c:pt idx="2113">
                  <c:v>0.71668672632864205</c:v>
                </c:pt>
                <c:pt idx="2114">
                  <c:v>0.71674911434049904</c:v>
                </c:pt>
                <c:pt idx="2115">
                  <c:v>0.71690288197030005</c:v>
                </c:pt>
                <c:pt idx="2116">
                  <c:v>0.71697656958199596</c:v>
                </c:pt>
                <c:pt idx="2117">
                  <c:v>0.71703793390599202</c:v>
                </c:pt>
                <c:pt idx="2118">
                  <c:v>0.71724696747739503</c:v>
                </c:pt>
                <c:pt idx="2119">
                  <c:v>0.71726110495407702</c:v>
                </c:pt>
                <c:pt idx="2120">
                  <c:v>0.71736515044946803</c:v>
                </c:pt>
                <c:pt idx="2121">
                  <c:v>0.71770512098994299</c:v>
                </c:pt>
                <c:pt idx="2122">
                  <c:v>0.717785099932156</c:v>
                </c:pt>
                <c:pt idx="2123">
                  <c:v>0.71782918312751198</c:v>
                </c:pt>
                <c:pt idx="2124">
                  <c:v>0.71786071176585897</c:v>
                </c:pt>
                <c:pt idx="2125">
                  <c:v>0.71803153832169098</c:v>
                </c:pt>
                <c:pt idx="2126">
                  <c:v>0.71813912645858802</c:v>
                </c:pt>
                <c:pt idx="2127">
                  <c:v>0.71819574142094</c:v>
                </c:pt>
                <c:pt idx="2128">
                  <c:v>0.71856776950880796</c:v>
                </c:pt>
                <c:pt idx="2129">
                  <c:v>0.71891510242815404</c:v>
                </c:pt>
                <c:pt idx="2130">
                  <c:v>0.718997136936249</c:v>
                </c:pt>
                <c:pt idx="2131">
                  <c:v>0.71934232573189205</c:v>
                </c:pt>
                <c:pt idx="2132">
                  <c:v>0.71970250435611705</c:v>
                </c:pt>
                <c:pt idx="2133">
                  <c:v>0.719986377146971</c:v>
                </c:pt>
                <c:pt idx="2134">
                  <c:v>0.72000180412193404</c:v>
                </c:pt>
                <c:pt idx="2135">
                  <c:v>0.72004167053519796</c:v>
                </c:pt>
                <c:pt idx="2136">
                  <c:v>0.72015692762044403</c:v>
                </c:pt>
                <c:pt idx="2137">
                  <c:v>0.72025072415742797</c:v>
                </c:pt>
                <c:pt idx="2138">
                  <c:v>0.72032477635451897</c:v>
                </c:pt>
                <c:pt idx="2139">
                  <c:v>0.720394086969249</c:v>
                </c:pt>
                <c:pt idx="2140">
                  <c:v>0.72106334638288705</c:v>
                </c:pt>
                <c:pt idx="2141">
                  <c:v>0.72135645030614204</c:v>
                </c:pt>
                <c:pt idx="2142">
                  <c:v>0.72152718509930902</c:v>
                </c:pt>
                <c:pt idx="2143">
                  <c:v>0.72220497208592604</c:v>
                </c:pt>
                <c:pt idx="2144">
                  <c:v>0.72230301879565495</c:v>
                </c:pt>
                <c:pt idx="2145">
                  <c:v>0.72238391215967701</c:v>
                </c:pt>
                <c:pt idx="2146">
                  <c:v>0.72362256762297705</c:v>
                </c:pt>
                <c:pt idx="2147">
                  <c:v>0.72400267994688705</c:v>
                </c:pt>
                <c:pt idx="2148">
                  <c:v>0.72415412285858205</c:v>
                </c:pt>
                <c:pt idx="2149">
                  <c:v>0.72472550465232299</c:v>
                </c:pt>
                <c:pt idx="2150">
                  <c:v>0.72530171272399602</c:v>
                </c:pt>
                <c:pt idx="2151">
                  <c:v>0.72554828251218895</c:v>
                </c:pt>
                <c:pt idx="2152">
                  <c:v>0.72557707355522005</c:v>
                </c:pt>
                <c:pt idx="2153">
                  <c:v>0.72589192364145705</c:v>
                </c:pt>
                <c:pt idx="2154">
                  <c:v>0.72601785477908198</c:v>
                </c:pt>
                <c:pt idx="2155">
                  <c:v>0.726192192229278</c:v>
                </c:pt>
                <c:pt idx="2156">
                  <c:v>0.72660626687438101</c:v>
                </c:pt>
                <c:pt idx="2157">
                  <c:v>0.72664394807618304</c:v>
                </c:pt>
                <c:pt idx="2158">
                  <c:v>0.726788812344346</c:v>
                </c:pt>
                <c:pt idx="2159">
                  <c:v>0.72686307378770598</c:v>
                </c:pt>
                <c:pt idx="2160">
                  <c:v>0.72703489250339104</c:v>
                </c:pt>
                <c:pt idx="2161">
                  <c:v>0.72715018533498899</c:v>
                </c:pt>
                <c:pt idx="2162">
                  <c:v>0.72756743907709298</c:v>
                </c:pt>
                <c:pt idx="2163">
                  <c:v>0.72758652760154097</c:v>
                </c:pt>
                <c:pt idx="2164">
                  <c:v>0.72761873229790197</c:v>
                </c:pt>
                <c:pt idx="2165">
                  <c:v>0.72762496550293498</c:v>
                </c:pt>
                <c:pt idx="2166">
                  <c:v>0.727683141663232</c:v>
                </c:pt>
                <c:pt idx="2167">
                  <c:v>0.727837476961533</c:v>
                </c:pt>
                <c:pt idx="2168">
                  <c:v>0.72791376887985004</c:v>
                </c:pt>
                <c:pt idx="2169">
                  <c:v>0.72803890346275502</c:v>
                </c:pt>
                <c:pt idx="2170">
                  <c:v>0.72835216808187597</c:v>
                </c:pt>
                <c:pt idx="2171">
                  <c:v>0.72866238092127</c:v>
                </c:pt>
                <c:pt idx="2172">
                  <c:v>0.72910117056658996</c:v>
                </c:pt>
                <c:pt idx="2173">
                  <c:v>0.72981208732680303</c:v>
                </c:pt>
                <c:pt idx="2174">
                  <c:v>0.72985325115458899</c:v>
                </c:pt>
                <c:pt idx="2175">
                  <c:v>0.73000247302629495</c:v>
                </c:pt>
                <c:pt idx="2176">
                  <c:v>0.73012805311009199</c:v>
                </c:pt>
                <c:pt idx="2177">
                  <c:v>0.73063102241276801</c:v>
                </c:pt>
                <c:pt idx="2178">
                  <c:v>0.73076525371631196</c:v>
                </c:pt>
                <c:pt idx="2179">
                  <c:v>0.73128188971210895</c:v>
                </c:pt>
                <c:pt idx="2180">
                  <c:v>0.73161834683817095</c:v>
                </c:pt>
                <c:pt idx="2181">
                  <c:v>0.73186743232037998</c:v>
                </c:pt>
                <c:pt idx="2182">
                  <c:v>0.73222612564945</c:v>
                </c:pt>
                <c:pt idx="2183">
                  <c:v>0.73271642282933802</c:v>
                </c:pt>
                <c:pt idx="2184">
                  <c:v>0.73306340236654999</c:v>
                </c:pt>
                <c:pt idx="2185">
                  <c:v>0.73321092063013205</c:v>
                </c:pt>
                <c:pt idx="2186">
                  <c:v>0.73324416416204097</c:v>
                </c:pt>
                <c:pt idx="2187">
                  <c:v>0.73360464883529897</c:v>
                </c:pt>
                <c:pt idx="2188">
                  <c:v>0.733634926597861</c:v>
                </c:pt>
                <c:pt idx="2189">
                  <c:v>0.73380154905402395</c:v>
                </c:pt>
                <c:pt idx="2190">
                  <c:v>0.73399856881074099</c:v>
                </c:pt>
                <c:pt idx="2191">
                  <c:v>0.734089177731862</c:v>
                </c:pt>
                <c:pt idx="2192">
                  <c:v>0.73409083581474699</c:v>
                </c:pt>
                <c:pt idx="2193">
                  <c:v>0.73474097859990894</c:v>
                </c:pt>
                <c:pt idx="2194">
                  <c:v>0.73485295315656596</c:v>
                </c:pt>
                <c:pt idx="2195">
                  <c:v>0.73494943623047504</c:v>
                </c:pt>
                <c:pt idx="2196">
                  <c:v>0.73497689545483202</c:v>
                </c:pt>
                <c:pt idx="2197">
                  <c:v>0.73519968353759702</c:v>
                </c:pt>
                <c:pt idx="2198">
                  <c:v>0.73525139623705005</c:v>
                </c:pt>
                <c:pt idx="2199">
                  <c:v>0.73551238432307398</c:v>
                </c:pt>
                <c:pt idx="2200">
                  <c:v>0.73558783438056696</c:v>
                </c:pt>
                <c:pt idx="2201">
                  <c:v>0.73563392739742905</c:v>
                </c:pt>
                <c:pt idx="2202">
                  <c:v>0.73623088925309899</c:v>
                </c:pt>
                <c:pt idx="2203">
                  <c:v>0.73650112687883995</c:v>
                </c:pt>
                <c:pt idx="2204">
                  <c:v>0.73669526013819597</c:v>
                </c:pt>
                <c:pt idx="2205">
                  <c:v>0.73730946526698304</c:v>
                </c:pt>
                <c:pt idx="2206">
                  <c:v>0.737446490346508</c:v>
                </c:pt>
                <c:pt idx="2207">
                  <c:v>0.73826791140634296</c:v>
                </c:pt>
                <c:pt idx="2208">
                  <c:v>0.73835123842582095</c:v>
                </c:pt>
                <c:pt idx="2209">
                  <c:v>0.738416736972901</c:v>
                </c:pt>
                <c:pt idx="2210">
                  <c:v>0.73878337048432396</c:v>
                </c:pt>
                <c:pt idx="2211">
                  <c:v>0.73936681882204303</c:v>
                </c:pt>
                <c:pt idx="2212">
                  <c:v>0.73943794841932897</c:v>
                </c:pt>
                <c:pt idx="2213">
                  <c:v>0.73997450307668999</c:v>
                </c:pt>
                <c:pt idx="2214">
                  <c:v>0.74015570579863599</c:v>
                </c:pt>
                <c:pt idx="2215">
                  <c:v>0.74025180568809001</c:v>
                </c:pt>
                <c:pt idx="2216">
                  <c:v>0.74036036141435801</c:v>
                </c:pt>
                <c:pt idx="2217">
                  <c:v>0.74041697933502904</c:v>
                </c:pt>
                <c:pt idx="2218">
                  <c:v>0.74045358581797105</c:v>
                </c:pt>
                <c:pt idx="2219">
                  <c:v>0.74057332793360198</c:v>
                </c:pt>
                <c:pt idx="2220">
                  <c:v>0.74062829163363697</c:v>
                </c:pt>
                <c:pt idx="2221">
                  <c:v>0.74064351538853601</c:v>
                </c:pt>
                <c:pt idx="2222">
                  <c:v>0.74072188503273195</c:v>
                </c:pt>
                <c:pt idx="2223">
                  <c:v>0.74153111529920002</c:v>
                </c:pt>
                <c:pt idx="2224">
                  <c:v>0.74171815256533302</c:v>
                </c:pt>
                <c:pt idx="2225">
                  <c:v>0.74301568985752298</c:v>
                </c:pt>
                <c:pt idx="2226">
                  <c:v>0.74324974718996695</c:v>
                </c:pt>
                <c:pt idx="2227">
                  <c:v>0.74414833878879105</c:v>
                </c:pt>
                <c:pt idx="2228">
                  <c:v>0.744626471854965</c:v>
                </c:pt>
                <c:pt idx="2229">
                  <c:v>0.74476494755157596</c:v>
                </c:pt>
                <c:pt idx="2230">
                  <c:v>0.74500871252487599</c:v>
                </c:pt>
                <c:pt idx="2231">
                  <c:v>0.74567740227041002</c:v>
                </c:pt>
                <c:pt idx="2232">
                  <c:v>0.74573012652313797</c:v>
                </c:pt>
                <c:pt idx="2233">
                  <c:v>0.74605003051350205</c:v>
                </c:pt>
                <c:pt idx="2234">
                  <c:v>0.74610436532427205</c:v>
                </c:pt>
                <c:pt idx="2235">
                  <c:v>0.74639393567271894</c:v>
                </c:pt>
                <c:pt idx="2236">
                  <c:v>0.74659248800290801</c:v>
                </c:pt>
                <c:pt idx="2237">
                  <c:v>0.74668702428393496</c:v>
                </c:pt>
                <c:pt idx="2238">
                  <c:v>0.74678744320921997</c:v>
                </c:pt>
                <c:pt idx="2239">
                  <c:v>0.74694769054322496</c:v>
                </c:pt>
                <c:pt idx="2240">
                  <c:v>0.74703368856845498</c:v>
                </c:pt>
                <c:pt idx="2241">
                  <c:v>0.74714827860760302</c:v>
                </c:pt>
                <c:pt idx="2242">
                  <c:v>0.74723969829980896</c:v>
                </c:pt>
                <c:pt idx="2243">
                  <c:v>0.74724593150484198</c:v>
                </c:pt>
                <c:pt idx="2244">
                  <c:v>0.74738202227608197</c:v>
                </c:pt>
                <c:pt idx="2245">
                  <c:v>0.74752576821757499</c:v>
                </c:pt>
                <c:pt idx="2246">
                  <c:v>0.74777567813939905</c:v>
                </c:pt>
                <c:pt idx="2247">
                  <c:v>0.74826817069312201</c:v>
                </c:pt>
                <c:pt idx="2248">
                  <c:v>0.74927657067446995</c:v>
                </c:pt>
                <c:pt idx="2249">
                  <c:v>0.74998259689549296</c:v>
                </c:pt>
                <c:pt idx="2250">
                  <c:v>0.750504838247947</c:v>
                </c:pt>
                <c:pt idx="2251">
                  <c:v>0.75070637716528199</c:v>
                </c:pt>
                <c:pt idx="2252">
                  <c:v>0.75101562337401995</c:v>
                </c:pt>
                <c:pt idx="2253">
                  <c:v>0.75102322975940505</c:v>
                </c:pt>
                <c:pt idx="2254">
                  <c:v>0.751046084689305</c:v>
                </c:pt>
                <c:pt idx="2255">
                  <c:v>0.751155165106277</c:v>
                </c:pt>
                <c:pt idx="2256">
                  <c:v>0.75131358874633003</c:v>
                </c:pt>
                <c:pt idx="2257">
                  <c:v>0.75141280262237897</c:v>
                </c:pt>
                <c:pt idx="2258">
                  <c:v>0.75159148666459796</c:v>
                </c:pt>
                <c:pt idx="2259">
                  <c:v>0.751802375485353</c:v>
                </c:pt>
                <c:pt idx="2260">
                  <c:v>0.75182315266198096</c:v>
                </c:pt>
                <c:pt idx="2261">
                  <c:v>0.75192911651752403</c:v>
                </c:pt>
                <c:pt idx="2262">
                  <c:v>0.75222886249642096</c:v>
                </c:pt>
                <c:pt idx="2263">
                  <c:v>0.75326524757067903</c:v>
                </c:pt>
                <c:pt idx="2264">
                  <c:v>0.753465830156689</c:v>
                </c:pt>
                <c:pt idx="2265">
                  <c:v>0.75358654035474404</c:v>
                </c:pt>
                <c:pt idx="2266">
                  <c:v>0.75368570051539396</c:v>
                </c:pt>
                <c:pt idx="2267">
                  <c:v>0.75377621115459204</c:v>
                </c:pt>
                <c:pt idx="2268">
                  <c:v>0.75416361009154198</c:v>
                </c:pt>
                <c:pt idx="2269">
                  <c:v>0.75439641112461597</c:v>
                </c:pt>
                <c:pt idx="2270">
                  <c:v>0.75484669726232401</c:v>
                </c:pt>
                <c:pt idx="2271">
                  <c:v>0.75510125253897298</c:v>
                </c:pt>
                <c:pt idx="2272">
                  <c:v>0.75515261213021201</c:v>
                </c:pt>
                <c:pt idx="2273">
                  <c:v>0.75531476418323296</c:v>
                </c:pt>
                <c:pt idx="2274">
                  <c:v>0.75531922861495404</c:v>
                </c:pt>
                <c:pt idx="2275">
                  <c:v>0.75532081326031497</c:v>
                </c:pt>
                <c:pt idx="2276">
                  <c:v>0.75534448457662595</c:v>
                </c:pt>
                <c:pt idx="2277">
                  <c:v>0.75593179206856898</c:v>
                </c:pt>
                <c:pt idx="2278">
                  <c:v>0.756077362334027</c:v>
                </c:pt>
                <c:pt idx="2279">
                  <c:v>0.75619006217183404</c:v>
                </c:pt>
                <c:pt idx="2280">
                  <c:v>0.75644410806981899</c:v>
                </c:pt>
                <c:pt idx="2281">
                  <c:v>0.757606533657321</c:v>
                </c:pt>
                <c:pt idx="2282">
                  <c:v>0.75783986458554797</c:v>
                </c:pt>
                <c:pt idx="2283">
                  <c:v>0.75834927694214604</c:v>
                </c:pt>
                <c:pt idx="2284">
                  <c:v>0.75845939622205805</c:v>
                </c:pt>
                <c:pt idx="2285">
                  <c:v>0.75904816145296405</c:v>
                </c:pt>
                <c:pt idx="2286">
                  <c:v>0.75931639385902705</c:v>
                </c:pt>
                <c:pt idx="2287">
                  <c:v>0.75931938893764295</c:v>
                </c:pt>
                <c:pt idx="2288">
                  <c:v>0.759322193149915</c:v>
                </c:pt>
                <c:pt idx="2289">
                  <c:v>0.76041349346804199</c:v>
                </c:pt>
                <c:pt idx="2290">
                  <c:v>0.76095236216069095</c:v>
                </c:pt>
                <c:pt idx="2291">
                  <c:v>0.76131538074353999</c:v>
                </c:pt>
                <c:pt idx="2292">
                  <c:v>0.76149131371365697</c:v>
                </c:pt>
                <c:pt idx="2293">
                  <c:v>0.76188639565097005</c:v>
                </c:pt>
                <c:pt idx="2294">
                  <c:v>0.76213497098754401</c:v>
                </c:pt>
                <c:pt idx="2295">
                  <c:v>0.76243247138336301</c:v>
                </c:pt>
                <c:pt idx="2296">
                  <c:v>0.762480361304958</c:v>
                </c:pt>
                <c:pt idx="2297">
                  <c:v>0.76262298067483802</c:v>
                </c:pt>
                <c:pt idx="2298">
                  <c:v>0.76298571312252195</c:v>
                </c:pt>
                <c:pt idx="2299">
                  <c:v>0.76306234579533305</c:v>
                </c:pt>
                <c:pt idx="2300">
                  <c:v>0.76307713289690304</c:v>
                </c:pt>
                <c:pt idx="2301">
                  <c:v>0.76326449423590104</c:v>
                </c:pt>
                <c:pt idx="2302">
                  <c:v>0.76333253986804805</c:v>
                </c:pt>
                <c:pt idx="2303">
                  <c:v>0.76387176147716795</c:v>
                </c:pt>
                <c:pt idx="2304">
                  <c:v>0.76387804464491804</c:v>
                </c:pt>
                <c:pt idx="2305">
                  <c:v>0.76409266037209</c:v>
                </c:pt>
                <c:pt idx="2306">
                  <c:v>0.76450225415036899</c:v>
                </c:pt>
                <c:pt idx="2307">
                  <c:v>0.76575049177250398</c:v>
                </c:pt>
                <c:pt idx="2308">
                  <c:v>0.76575806320590101</c:v>
                </c:pt>
                <c:pt idx="2309">
                  <c:v>0.76576480381738599</c:v>
                </c:pt>
                <c:pt idx="2310">
                  <c:v>0.76604381956927003</c:v>
                </c:pt>
                <c:pt idx="2311">
                  <c:v>0.76686618337407697</c:v>
                </c:pt>
                <c:pt idx="2312">
                  <c:v>0.76725958695854302</c:v>
                </c:pt>
                <c:pt idx="2313">
                  <c:v>0.76733050840523298</c:v>
                </c:pt>
                <c:pt idx="2314">
                  <c:v>0.76826573160531697</c:v>
                </c:pt>
                <c:pt idx="2315">
                  <c:v>0.76829740906353305</c:v>
                </c:pt>
                <c:pt idx="2316">
                  <c:v>0.76854094104183901</c:v>
                </c:pt>
                <c:pt idx="2317">
                  <c:v>0.76898861988721501</c:v>
                </c:pt>
                <c:pt idx="2318">
                  <c:v>0.76932593939058902</c:v>
                </c:pt>
                <c:pt idx="2319">
                  <c:v>0.76941529836724698</c:v>
                </c:pt>
                <c:pt idx="2320">
                  <c:v>0.76968444431857996</c:v>
                </c:pt>
                <c:pt idx="2321">
                  <c:v>0.77011536261724201</c:v>
                </c:pt>
                <c:pt idx="2322">
                  <c:v>0.770287893356426</c:v>
                </c:pt>
                <c:pt idx="2323">
                  <c:v>0.77050109812989798</c:v>
                </c:pt>
                <c:pt idx="2324">
                  <c:v>0.77079483058632203</c:v>
                </c:pt>
                <c:pt idx="2325">
                  <c:v>0.77130701250451394</c:v>
                </c:pt>
                <c:pt idx="2326">
                  <c:v>0.77140908565043498</c:v>
                </c:pt>
                <c:pt idx="2327">
                  <c:v>0.77171539917916898</c:v>
                </c:pt>
                <c:pt idx="2328">
                  <c:v>0.77173947575776003</c:v>
                </c:pt>
                <c:pt idx="2329">
                  <c:v>0.77200718130916302</c:v>
                </c:pt>
                <c:pt idx="2330">
                  <c:v>0.77210973162094398</c:v>
                </c:pt>
                <c:pt idx="2331">
                  <c:v>0.77277523073751198</c:v>
                </c:pt>
                <c:pt idx="2332">
                  <c:v>0.77370685873114797</c:v>
                </c:pt>
                <c:pt idx="2333">
                  <c:v>0.77415868902907603</c:v>
                </c:pt>
                <c:pt idx="2334">
                  <c:v>0.77477446491556101</c:v>
                </c:pt>
                <c:pt idx="2335">
                  <c:v>0.77510506457046502</c:v>
                </c:pt>
                <c:pt idx="2336">
                  <c:v>0.77586172362241601</c:v>
                </c:pt>
                <c:pt idx="2337">
                  <c:v>0.77600797235636998</c:v>
                </c:pt>
                <c:pt idx="2338">
                  <c:v>0.77619996521731505</c:v>
                </c:pt>
                <c:pt idx="2339">
                  <c:v>0.77636084478238898</c:v>
                </c:pt>
                <c:pt idx="2340">
                  <c:v>0.77670179378679505</c:v>
                </c:pt>
                <c:pt idx="2341">
                  <c:v>0.77689497528926399</c:v>
                </c:pt>
                <c:pt idx="2342">
                  <c:v>0.777620743439697</c:v>
                </c:pt>
                <c:pt idx="2343">
                  <c:v>0.77804621933575902</c:v>
                </c:pt>
                <c:pt idx="2344">
                  <c:v>0.77828918978133599</c:v>
                </c:pt>
                <c:pt idx="2345">
                  <c:v>0.77858415095354705</c:v>
                </c:pt>
                <c:pt idx="2346">
                  <c:v>0.77964192097458695</c:v>
                </c:pt>
                <c:pt idx="2347">
                  <c:v>0.77971021537942897</c:v>
                </c:pt>
                <c:pt idx="2348">
                  <c:v>0.78055976739372401</c:v>
                </c:pt>
                <c:pt idx="2349">
                  <c:v>0.78060268087531703</c:v>
                </c:pt>
                <c:pt idx="2350">
                  <c:v>0.78106374575701698</c:v>
                </c:pt>
                <c:pt idx="2351">
                  <c:v>0.78139454318100898</c:v>
                </c:pt>
                <c:pt idx="2352">
                  <c:v>0.78140037438339105</c:v>
                </c:pt>
                <c:pt idx="2353">
                  <c:v>0.78153571174206105</c:v>
                </c:pt>
                <c:pt idx="2354">
                  <c:v>0.78164221045068005</c:v>
                </c:pt>
                <c:pt idx="2355">
                  <c:v>0.78187220458708195</c:v>
                </c:pt>
                <c:pt idx="2356">
                  <c:v>0.78205287722213301</c:v>
                </c:pt>
                <c:pt idx="2357">
                  <c:v>0.78247482526828205</c:v>
                </c:pt>
                <c:pt idx="2358">
                  <c:v>0.78256534724770199</c:v>
                </c:pt>
                <c:pt idx="2359">
                  <c:v>0.78312262550324996</c:v>
                </c:pt>
                <c:pt idx="2360">
                  <c:v>0.78353645970277896</c:v>
                </c:pt>
                <c:pt idx="2361">
                  <c:v>0.78468940267339304</c:v>
                </c:pt>
                <c:pt idx="2362">
                  <c:v>0.78516427304267</c:v>
                </c:pt>
                <c:pt idx="2363">
                  <c:v>0.78666019713615598</c:v>
                </c:pt>
                <c:pt idx="2364">
                  <c:v>0.78685991356478002</c:v>
                </c:pt>
                <c:pt idx="2365">
                  <c:v>0.78704426615663303</c:v>
                </c:pt>
                <c:pt idx="2366">
                  <c:v>0.78716915404862298</c:v>
                </c:pt>
                <c:pt idx="2367">
                  <c:v>0.78723318033906398</c:v>
                </c:pt>
                <c:pt idx="2368">
                  <c:v>0.78776736001429304</c:v>
                </c:pt>
                <c:pt idx="2369">
                  <c:v>0.78795992950087002</c:v>
                </c:pt>
                <c:pt idx="2370">
                  <c:v>0.78846562993438796</c:v>
                </c:pt>
                <c:pt idx="2371">
                  <c:v>0.78851027364897297</c:v>
                </c:pt>
                <c:pt idx="2372">
                  <c:v>0.78852669894695204</c:v>
                </c:pt>
                <c:pt idx="2373">
                  <c:v>0.78922659670934003</c:v>
                </c:pt>
                <c:pt idx="2374">
                  <c:v>0.78926374220891904</c:v>
                </c:pt>
                <c:pt idx="2375">
                  <c:v>0.78931756555924504</c:v>
                </c:pt>
                <c:pt idx="2376">
                  <c:v>0.78947348720120103</c:v>
                </c:pt>
                <c:pt idx="2377">
                  <c:v>0.78954814796281203</c:v>
                </c:pt>
                <c:pt idx="2378">
                  <c:v>0.79012491564978504</c:v>
                </c:pt>
                <c:pt idx="2379">
                  <c:v>0.79023780073860905</c:v>
                </c:pt>
                <c:pt idx="2380">
                  <c:v>0.79105093398624404</c:v>
                </c:pt>
                <c:pt idx="2381">
                  <c:v>0.79117728172637003</c:v>
                </c:pt>
                <c:pt idx="2382">
                  <c:v>0.79118225008577903</c:v>
                </c:pt>
                <c:pt idx="2383">
                  <c:v>0.79138615083716302</c:v>
                </c:pt>
                <c:pt idx="2384">
                  <c:v>0.79186270492808697</c:v>
                </c:pt>
                <c:pt idx="2385">
                  <c:v>0.79196213580229702</c:v>
                </c:pt>
                <c:pt idx="2386">
                  <c:v>0.79330798539826097</c:v>
                </c:pt>
                <c:pt idx="2387">
                  <c:v>0.79341914356850496</c:v>
                </c:pt>
                <c:pt idx="2388">
                  <c:v>0.793737441767007</c:v>
                </c:pt>
                <c:pt idx="2389">
                  <c:v>0.79382014384164501</c:v>
                </c:pt>
                <c:pt idx="2390">
                  <c:v>0.79383316206033605</c:v>
                </c:pt>
                <c:pt idx="2391">
                  <c:v>0.79411122139871904</c:v>
                </c:pt>
                <c:pt idx="2392">
                  <c:v>0.79421708138440394</c:v>
                </c:pt>
                <c:pt idx="2393">
                  <c:v>0.79472939387949904</c:v>
                </c:pt>
                <c:pt idx="2394">
                  <c:v>0.79531145682010496</c:v>
                </c:pt>
                <c:pt idx="2395">
                  <c:v>0.79535940138842198</c:v>
                </c:pt>
                <c:pt idx="2396">
                  <c:v>0.79558444661362204</c:v>
                </c:pt>
                <c:pt idx="2397">
                  <c:v>0.795594898792093</c:v>
                </c:pt>
                <c:pt idx="2398">
                  <c:v>0.79564783335937295</c:v>
                </c:pt>
                <c:pt idx="2399">
                  <c:v>0.79612892770263199</c:v>
                </c:pt>
                <c:pt idx="2400">
                  <c:v>0.79644425495472904</c:v>
                </c:pt>
                <c:pt idx="2401">
                  <c:v>0.79652563142864097</c:v>
                </c:pt>
                <c:pt idx="2402">
                  <c:v>0.79662787256871903</c:v>
                </c:pt>
                <c:pt idx="2403">
                  <c:v>0.79665174436591102</c:v>
                </c:pt>
                <c:pt idx="2404">
                  <c:v>0.79690771695116802</c:v>
                </c:pt>
                <c:pt idx="2405">
                  <c:v>0.79700589262168198</c:v>
                </c:pt>
                <c:pt idx="2406">
                  <c:v>0.79716092465883603</c:v>
                </c:pt>
                <c:pt idx="2407">
                  <c:v>0.79720254486207498</c:v>
                </c:pt>
                <c:pt idx="2408">
                  <c:v>0.79762155450332695</c:v>
                </c:pt>
                <c:pt idx="2409">
                  <c:v>0.79802233624436403</c:v>
                </c:pt>
                <c:pt idx="2410">
                  <c:v>0.79804864095743</c:v>
                </c:pt>
                <c:pt idx="2411">
                  <c:v>0.79817920424701505</c:v>
                </c:pt>
                <c:pt idx="2412">
                  <c:v>0.79872400225961904</c:v>
                </c:pt>
                <c:pt idx="2413">
                  <c:v>0.79880224614787598</c:v>
                </c:pt>
                <c:pt idx="2414">
                  <c:v>0.79900423503097295</c:v>
                </c:pt>
                <c:pt idx="2415">
                  <c:v>0.79937063357518801</c:v>
                </c:pt>
                <c:pt idx="2416">
                  <c:v>0.79969326346455205</c:v>
                </c:pt>
                <c:pt idx="2417">
                  <c:v>0.79975901481092804</c:v>
                </c:pt>
                <c:pt idx="2418">
                  <c:v>0.79989014891907495</c:v>
                </c:pt>
                <c:pt idx="2419">
                  <c:v>0.80019345517982399</c:v>
                </c:pt>
                <c:pt idx="2420">
                  <c:v>0.80050289871937996</c:v>
                </c:pt>
                <c:pt idx="2421">
                  <c:v>0.80087782954797104</c:v>
                </c:pt>
                <c:pt idx="2422">
                  <c:v>0.801122519735466</c:v>
                </c:pt>
                <c:pt idx="2423">
                  <c:v>0.80173730285947797</c:v>
                </c:pt>
                <c:pt idx="2424">
                  <c:v>0.80179744295995004</c:v>
                </c:pt>
                <c:pt idx="2425">
                  <c:v>0.80189954286769904</c:v>
                </c:pt>
                <c:pt idx="2426">
                  <c:v>0.80211739609127497</c:v>
                </c:pt>
                <c:pt idx="2427">
                  <c:v>0.80232218157171298</c:v>
                </c:pt>
                <c:pt idx="2428">
                  <c:v>0.80290482261711105</c:v>
                </c:pt>
                <c:pt idx="2429">
                  <c:v>0.80309058416306101</c:v>
                </c:pt>
                <c:pt idx="2430">
                  <c:v>0.80324491570867995</c:v>
                </c:pt>
                <c:pt idx="2431">
                  <c:v>0.80346305306781696</c:v>
                </c:pt>
                <c:pt idx="2432">
                  <c:v>0.80484973022933304</c:v>
                </c:pt>
                <c:pt idx="2433">
                  <c:v>0.80485305066822999</c:v>
                </c:pt>
                <c:pt idx="2434">
                  <c:v>0.80499957400538402</c:v>
                </c:pt>
                <c:pt idx="2435">
                  <c:v>0.80628706838059006</c:v>
                </c:pt>
                <c:pt idx="2436">
                  <c:v>0.80660315463319399</c:v>
                </c:pt>
                <c:pt idx="2437">
                  <c:v>0.80665527040357898</c:v>
                </c:pt>
                <c:pt idx="2438">
                  <c:v>0.80699268416227599</c:v>
                </c:pt>
                <c:pt idx="2439">
                  <c:v>0.80722530586097097</c:v>
                </c:pt>
                <c:pt idx="2440">
                  <c:v>0.80783446239964896</c:v>
                </c:pt>
                <c:pt idx="2441">
                  <c:v>0.80822944235714</c:v>
                </c:pt>
                <c:pt idx="2442">
                  <c:v>0.80913476193981104</c:v>
                </c:pt>
                <c:pt idx="2443">
                  <c:v>0.80934592018670803</c:v>
                </c:pt>
                <c:pt idx="2444">
                  <c:v>0.81031478585346595</c:v>
                </c:pt>
                <c:pt idx="2445">
                  <c:v>0.81043063336983301</c:v>
                </c:pt>
                <c:pt idx="2446">
                  <c:v>0.81047729030251503</c:v>
                </c:pt>
                <c:pt idx="2447">
                  <c:v>0.81071306113153696</c:v>
                </c:pt>
                <c:pt idx="2448">
                  <c:v>0.81081551685929298</c:v>
                </c:pt>
                <c:pt idx="2449">
                  <c:v>0.81125880846315401</c:v>
                </c:pt>
                <c:pt idx="2450">
                  <c:v>0.81140930219279495</c:v>
                </c:pt>
                <c:pt idx="2451">
                  <c:v>0.81154309084419796</c:v>
                </c:pt>
                <c:pt idx="2452">
                  <c:v>0.81166911026572397</c:v>
                </c:pt>
                <c:pt idx="2453">
                  <c:v>0.81252327824340098</c:v>
                </c:pt>
                <c:pt idx="2454">
                  <c:v>0.813435435952509</c:v>
                </c:pt>
                <c:pt idx="2455">
                  <c:v>0.81366007323102896</c:v>
                </c:pt>
                <c:pt idx="2456">
                  <c:v>0.81375396295505398</c:v>
                </c:pt>
                <c:pt idx="2457">
                  <c:v>0.81384734376607504</c:v>
                </c:pt>
                <c:pt idx="2458">
                  <c:v>0.814974980976651</c:v>
                </c:pt>
                <c:pt idx="2459">
                  <c:v>0.81503371042473305</c:v>
                </c:pt>
                <c:pt idx="2460">
                  <c:v>0.81519359498120403</c:v>
                </c:pt>
                <c:pt idx="2461">
                  <c:v>0.81524639751981198</c:v>
                </c:pt>
                <c:pt idx="2462">
                  <c:v>0.81576088629662902</c:v>
                </c:pt>
                <c:pt idx="2463">
                  <c:v>0.81586552663322698</c:v>
                </c:pt>
                <c:pt idx="2464">
                  <c:v>0.816023551886353</c:v>
                </c:pt>
                <c:pt idx="2465">
                  <c:v>0.81621022607364202</c:v>
                </c:pt>
                <c:pt idx="2466">
                  <c:v>0.81659074023585099</c:v>
                </c:pt>
                <c:pt idx="2467">
                  <c:v>0.81744404323399</c:v>
                </c:pt>
                <c:pt idx="2468">
                  <c:v>0.81771090150098502</c:v>
                </c:pt>
                <c:pt idx="2469">
                  <c:v>0.81795100730789005</c:v>
                </c:pt>
                <c:pt idx="2470">
                  <c:v>0.81806939117172095</c:v>
                </c:pt>
                <c:pt idx="2471">
                  <c:v>0.81894985950716204</c:v>
                </c:pt>
                <c:pt idx="2472">
                  <c:v>0.81896784992011995</c:v>
                </c:pt>
                <c:pt idx="2473">
                  <c:v>0.81978231687646497</c:v>
                </c:pt>
                <c:pt idx="2474">
                  <c:v>0.81982216200626901</c:v>
                </c:pt>
                <c:pt idx="2475">
                  <c:v>0.82013075722052697</c:v>
                </c:pt>
                <c:pt idx="2476">
                  <c:v>0.82051366671700598</c:v>
                </c:pt>
                <c:pt idx="2477">
                  <c:v>0.82137725433772901</c:v>
                </c:pt>
                <c:pt idx="2478">
                  <c:v>0.82157415636431597</c:v>
                </c:pt>
                <c:pt idx="2479">
                  <c:v>0.82161988915108497</c:v>
                </c:pt>
                <c:pt idx="2480">
                  <c:v>0.82194414408877403</c:v>
                </c:pt>
                <c:pt idx="2481">
                  <c:v>0.82264266932821395</c:v>
                </c:pt>
                <c:pt idx="2482">
                  <c:v>0.82382971900241297</c:v>
                </c:pt>
                <c:pt idx="2483">
                  <c:v>0.82417533560382095</c:v>
                </c:pt>
                <c:pt idx="2484">
                  <c:v>0.82421156805118201</c:v>
                </c:pt>
                <c:pt idx="2485">
                  <c:v>0.82475426951971098</c:v>
                </c:pt>
                <c:pt idx="2486">
                  <c:v>0.82506016515852698</c:v>
                </c:pt>
                <c:pt idx="2487">
                  <c:v>0.82540758548523496</c:v>
                </c:pt>
                <c:pt idx="2488">
                  <c:v>0.82600007915650198</c:v>
                </c:pt>
                <c:pt idx="2489">
                  <c:v>0.82608863341567196</c:v>
                </c:pt>
                <c:pt idx="2490">
                  <c:v>0.82615431587156996</c:v>
                </c:pt>
                <c:pt idx="2491">
                  <c:v>0.82623444168883198</c:v>
                </c:pt>
                <c:pt idx="2492">
                  <c:v>0.82712412272196401</c:v>
                </c:pt>
                <c:pt idx="2493">
                  <c:v>0.82721351150094502</c:v>
                </c:pt>
                <c:pt idx="2494">
                  <c:v>0.82733772536191796</c:v>
                </c:pt>
                <c:pt idx="2495">
                  <c:v>0.82747715966337698</c:v>
                </c:pt>
                <c:pt idx="2496">
                  <c:v>0.82790552172809795</c:v>
                </c:pt>
                <c:pt idx="2497">
                  <c:v>0.82796230769770895</c:v>
                </c:pt>
                <c:pt idx="2498">
                  <c:v>0.82916333205888304</c:v>
                </c:pt>
                <c:pt idx="2499">
                  <c:v>0.82969114954090295</c:v>
                </c:pt>
                <c:pt idx="2500">
                  <c:v>0.82973246158593705</c:v>
                </c:pt>
                <c:pt idx="2501">
                  <c:v>0.82991076277240206</c:v>
                </c:pt>
                <c:pt idx="2502">
                  <c:v>0.83023171178887001</c:v>
                </c:pt>
                <c:pt idx="2503">
                  <c:v>0.83031932130346398</c:v>
                </c:pt>
                <c:pt idx="2504">
                  <c:v>0.83079735775861596</c:v>
                </c:pt>
                <c:pt idx="2505">
                  <c:v>0.83150447283268802</c:v>
                </c:pt>
                <c:pt idx="2506">
                  <c:v>0.83182427177534302</c:v>
                </c:pt>
                <c:pt idx="2507">
                  <c:v>0.832752525943386</c:v>
                </c:pt>
                <c:pt idx="2508">
                  <c:v>0.83280795333249602</c:v>
                </c:pt>
                <c:pt idx="2509">
                  <c:v>0.83352835169609796</c:v>
                </c:pt>
                <c:pt idx="2510">
                  <c:v>0.83387862058246798</c:v>
                </c:pt>
                <c:pt idx="2511">
                  <c:v>0.83437385807252096</c:v>
                </c:pt>
                <c:pt idx="2512">
                  <c:v>0.83460806471788695</c:v>
                </c:pt>
                <c:pt idx="2513">
                  <c:v>0.83533180061289403</c:v>
                </c:pt>
                <c:pt idx="2514">
                  <c:v>0.83575550294207301</c:v>
                </c:pt>
                <c:pt idx="2515">
                  <c:v>0.83717575556982005</c:v>
                </c:pt>
                <c:pt idx="2516">
                  <c:v>0.83753037638962202</c:v>
                </c:pt>
                <c:pt idx="2517">
                  <c:v>0.838403913877247</c:v>
                </c:pt>
                <c:pt idx="2518">
                  <c:v>0.83856625679661201</c:v>
                </c:pt>
                <c:pt idx="2519">
                  <c:v>0.83862887624212901</c:v>
                </c:pt>
                <c:pt idx="2520">
                  <c:v>0.83909309154157197</c:v>
                </c:pt>
                <c:pt idx="2521">
                  <c:v>0.83909863806055696</c:v>
                </c:pt>
                <c:pt idx="2522">
                  <c:v>0.83916953918250103</c:v>
                </c:pt>
                <c:pt idx="2523">
                  <c:v>0.83923207743860295</c:v>
                </c:pt>
                <c:pt idx="2524">
                  <c:v>0.83983682309660801</c:v>
                </c:pt>
                <c:pt idx="2525">
                  <c:v>0.84068271104136805</c:v>
                </c:pt>
                <c:pt idx="2526">
                  <c:v>0.84199103381594298</c:v>
                </c:pt>
                <c:pt idx="2527">
                  <c:v>0.84204045436618902</c:v>
                </c:pt>
                <c:pt idx="2528">
                  <c:v>0.84220515755826897</c:v>
                </c:pt>
                <c:pt idx="2529">
                  <c:v>0.84230705901213399</c:v>
                </c:pt>
                <c:pt idx="2530">
                  <c:v>0.84235387038001197</c:v>
                </c:pt>
                <c:pt idx="2531">
                  <c:v>0.84238620253060603</c:v>
                </c:pt>
                <c:pt idx="2532">
                  <c:v>0.84267998297753499</c:v>
                </c:pt>
                <c:pt idx="2533">
                  <c:v>0.84346003477078102</c:v>
                </c:pt>
                <c:pt idx="2534">
                  <c:v>0.84399734840125695</c:v>
                </c:pt>
                <c:pt idx="2535">
                  <c:v>0.84430833821020501</c:v>
                </c:pt>
                <c:pt idx="2536">
                  <c:v>0.84433898148948605</c:v>
                </c:pt>
                <c:pt idx="2537">
                  <c:v>0.84441980516866699</c:v>
                </c:pt>
                <c:pt idx="2538">
                  <c:v>0.84485861379653204</c:v>
                </c:pt>
                <c:pt idx="2539">
                  <c:v>0.84494859262314703</c:v>
                </c:pt>
                <c:pt idx="2540">
                  <c:v>0.84569056123933295</c:v>
                </c:pt>
                <c:pt idx="2541">
                  <c:v>0.846255609573906</c:v>
                </c:pt>
                <c:pt idx="2542">
                  <c:v>0.84626628795419501</c:v>
                </c:pt>
                <c:pt idx="2543">
                  <c:v>0.84630743830519495</c:v>
                </c:pt>
                <c:pt idx="2544">
                  <c:v>0.84704137294936699</c:v>
                </c:pt>
                <c:pt idx="2545">
                  <c:v>0.84727784868000999</c:v>
                </c:pt>
                <c:pt idx="2546">
                  <c:v>0.84800246297655701</c:v>
                </c:pt>
                <c:pt idx="2547">
                  <c:v>0.84812120813876302</c:v>
                </c:pt>
                <c:pt idx="2548">
                  <c:v>0.84851022439954005</c:v>
                </c:pt>
                <c:pt idx="2549">
                  <c:v>0.84884969079319095</c:v>
                </c:pt>
                <c:pt idx="2550">
                  <c:v>0.84921218065873605</c:v>
                </c:pt>
                <c:pt idx="2551">
                  <c:v>0.84939899040824296</c:v>
                </c:pt>
                <c:pt idx="2552">
                  <c:v>0.84950516641359097</c:v>
                </c:pt>
                <c:pt idx="2553">
                  <c:v>0.84969941512955405</c:v>
                </c:pt>
                <c:pt idx="2554">
                  <c:v>0.85079064685851302</c:v>
                </c:pt>
                <c:pt idx="2555">
                  <c:v>0.85090265683281896</c:v>
                </c:pt>
                <c:pt idx="2556">
                  <c:v>0.85102489001720205</c:v>
                </c:pt>
                <c:pt idx="2557">
                  <c:v>0.85123475638273005</c:v>
                </c:pt>
                <c:pt idx="2558">
                  <c:v>0.85154460022664202</c:v>
                </c:pt>
                <c:pt idx="2559">
                  <c:v>0.85165205989580794</c:v>
                </c:pt>
                <c:pt idx="2560">
                  <c:v>0.85181858752141904</c:v>
                </c:pt>
                <c:pt idx="2561">
                  <c:v>0.85206917498041601</c:v>
                </c:pt>
                <c:pt idx="2562">
                  <c:v>0.85320905086529597</c:v>
                </c:pt>
                <c:pt idx="2563">
                  <c:v>0.85330613245091802</c:v>
                </c:pt>
                <c:pt idx="2564">
                  <c:v>0.85350491065422396</c:v>
                </c:pt>
                <c:pt idx="2565">
                  <c:v>0.85408085231285702</c:v>
                </c:pt>
                <c:pt idx="2566">
                  <c:v>0.85424806988414503</c:v>
                </c:pt>
                <c:pt idx="2567">
                  <c:v>0.85502101130345198</c:v>
                </c:pt>
                <c:pt idx="2568">
                  <c:v>0.85643244693603504</c:v>
                </c:pt>
                <c:pt idx="2569">
                  <c:v>0.85694431371110302</c:v>
                </c:pt>
                <c:pt idx="2570">
                  <c:v>0.85708812221555997</c:v>
                </c:pt>
                <c:pt idx="2571">
                  <c:v>0.85727327185518598</c:v>
                </c:pt>
                <c:pt idx="2572">
                  <c:v>0.85782323709195996</c:v>
                </c:pt>
                <c:pt idx="2573">
                  <c:v>0.858005012988167</c:v>
                </c:pt>
                <c:pt idx="2574">
                  <c:v>0.85813313845873695</c:v>
                </c:pt>
                <c:pt idx="2575">
                  <c:v>0.858400197453139</c:v>
                </c:pt>
                <c:pt idx="2576">
                  <c:v>0.85872650655972604</c:v>
                </c:pt>
                <c:pt idx="2577">
                  <c:v>0.85873767925316802</c:v>
                </c:pt>
                <c:pt idx="2578">
                  <c:v>0.85890285818673195</c:v>
                </c:pt>
                <c:pt idx="2579">
                  <c:v>0.85894440651378201</c:v>
                </c:pt>
                <c:pt idx="2580">
                  <c:v>0.85932567449943897</c:v>
                </c:pt>
                <c:pt idx="2581">
                  <c:v>0.85945432671510102</c:v>
                </c:pt>
                <c:pt idx="2582">
                  <c:v>0.85989274624187195</c:v>
                </c:pt>
                <c:pt idx="2583">
                  <c:v>0.86035782153553797</c:v>
                </c:pt>
                <c:pt idx="2584">
                  <c:v>0.86041126635802101</c:v>
                </c:pt>
                <c:pt idx="2585">
                  <c:v>0.86048696510603295</c:v>
                </c:pt>
                <c:pt idx="2586">
                  <c:v>0.86050718187299702</c:v>
                </c:pt>
                <c:pt idx="2587">
                  <c:v>0.86073540285339201</c:v>
                </c:pt>
                <c:pt idx="2588">
                  <c:v>0.86166233054416996</c:v>
                </c:pt>
                <c:pt idx="2589">
                  <c:v>0.86169732950956501</c:v>
                </c:pt>
                <c:pt idx="2590">
                  <c:v>0.86192108060726302</c:v>
                </c:pt>
                <c:pt idx="2591">
                  <c:v>0.86198332820854595</c:v>
                </c:pt>
                <c:pt idx="2592">
                  <c:v>0.86209811415413695</c:v>
                </c:pt>
                <c:pt idx="2593">
                  <c:v>0.86217942543546899</c:v>
                </c:pt>
                <c:pt idx="2594">
                  <c:v>0.86297730970032005</c:v>
                </c:pt>
                <c:pt idx="2595">
                  <c:v>0.86352273920441303</c:v>
                </c:pt>
                <c:pt idx="2596">
                  <c:v>0.86383286307510998</c:v>
                </c:pt>
                <c:pt idx="2597">
                  <c:v>0.86397047968143004</c:v>
                </c:pt>
                <c:pt idx="2598">
                  <c:v>0.86498953919748101</c:v>
                </c:pt>
                <c:pt idx="2599">
                  <c:v>0.86617837950368104</c:v>
                </c:pt>
                <c:pt idx="2600">
                  <c:v>0.86625894758959898</c:v>
                </c:pt>
                <c:pt idx="2601">
                  <c:v>0.866464509108268</c:v>
                </c:pt>
                <c:pt idx="2602">
                  <c:v>0.86693690928137401</c:v>
                </c:pt>
                <c:pt idx="2603">
                  <c:v>0.86761423824902795</c:v>
                </c:pt>
                <c:pt idx="2604">
                  <c:v>0.86775912525241805</c:v>
                </c:pt>
                <c:pt idx="2605">
                  <c:v>0.86784915768486603</c:v>
                </c:pt>
                <c:pt idx="2606">
                  <c:v>0.86846019565949495</c:v>
                </c:pt>
                <c:pt idx="2607">
                  <c:v>0.86893978673855099</c:v>
                </c:pt>
                <c:pt idx="2608">
                  <c:v>0.86941290750880396</c:v>
                </c:pt>
                <c:pt idx="2609">
                  <c:v>0.86942327014334897</c:v>
                </c:pt>
                <c:pt idx="2610">
                  <c:v>0.86953286952612996</c:v>
                </c:pt>
                <c:pt idx="2611">
                  <c:v>0.86971747861517701</c:v>
                </c:pt>
                <c:pt idx="2612">
                  <c:v>0.870048089336384</c:v>
                </c:pt>
                <c:pt idx="2613">
                  <c:v>0.87050462949692298</c:v>
                </c:pt>
                <c:pt idx="2614">
                  <c:v>0.87073243392960098</c:v>
                </c:pt>
                <c:pt idx="2615">
                  <c:v>0.87106974751633703</c:v>
                </c:pt>
                <c:pt idx="2616">
                  <c:v>0.87156644038965503</c:v>
                </c:pt>
                <c:pt idx="2617">
                  <c:v>0.871862141442868</c:v>
                </c:pt>
                <c:pt idx="2618">
                  <c:v>0.87219068947631595</c:v>
                </c:pt>
                <c:pt idx="2619">
                  <c:v>0.87242678131031604</c:v>
                </c:pt>
                <c:pt idx="2620">
                  <c:v>0.87270834699601796</c:v>
                </c:pt>
                <c:pt idx="2621">
                  <c:v>0.87284525450976402</c:v>
                </c:pt>
                <c:pt idx="2622">
                  <c:v>0.87292496230014904</c:v>
                </c:pt>
                <c:pt idx="2623">
                  <c:v>0.873138369225403</c:v>
                </c:pt>
                <c:pt idx="2624">
                  <c:v>0.87367320835919005</c:v>
                </c:pt>
                <c:pt idx="2625">
                  <c:v>0.87393813624101502</c:v>
                </c:pt>
                <c:pt idx="2626">
                  <c:v>0.87404511189636003</c:v>
                </c:pt>
                <c:pt idx="2627">
                  <c:v>0.87420113275156297</c:v>
                </c:pt>
                <c:pt idx="2628">
                  <c:v>0.87500143229194405</c:v>
                </c:pt>
                <c:pt idx="2629">
                  <c:v>0.87562097020118501</c:v>
                </c:pt>
                <c:pt idx="2630">
                  <c:v>0.87569584722137594</c:v>
                </c:pt>
                <c:pt idx="2631">
                  <c:v>0.87579974792349802</c:v>
                </c:pt>
                <c:pt idx="2632">
                  <c:v>0.875857134842697</c:v>
                </c:pt>
                <c:pt idx="2633">
                  <c:v>0.87586536014671701</c:v>
                </c:pt>
                <c:pt idx="2634">
                  <c:v>0.87588303464957895</c:v>
                </c:pt>
                <c:pt idx="2635">
                  <c:v>0.87624033951364899</c:v>
                </c:pt>
                <c:pt idx="2636">
                  <c:v>0.87624287208103901</c:v>
                </c:pt>
                <c:pt idx="2637">
                  <c:v>0.87629447666489901</c:v>
                </c:pt>
                <c:pt idx="2638">
                  <c:v>0.87637648049413197</c:v>
                </c:pt>
                <c:pt idx="2639">
                  <c:v>0.87646803303676402</c:v>
                </c:pt>
                <c:pt idx="2640">
                  <c:v>0.87682113114415705</c:v>
                </c:pt>
                <c:pt idx="2641">
                  <c:v>0.87709903317120097</c:v>
                </c:pt>
                <c:pt idx="2642">
                  <c:v>0.87720393792123397</c:v>
                </c:pt>
                <c:pt idx="2643">
                  <c:v>0.877253011499038</c:v>
                </c:pt>
                <c:pt idx="2644">
                  <c:v>0.87781580036286899</c:v>
                </c:pt>
                <c:pt idx="2645">
                  <c:v>0.87804490930455503</c:v>
                </c:pt>
                <c:pt idx="2646">
                  <c:v>0.87814427145263696</c:v>
                </c:pt>
                <c:pt idx="2647">
                  <c:v>0.87918928101220495</c:v>
                </c:pt>
                <c:pt idx="2648">
                  <c:v>0.88005328098969404</c:v>
                </c:pt>
                <c:pt idx="2649">
                  <c:v>0.88065660566858495</c:v>
                </c:pt>
                <c:pt idx="2650">
                  <c:v>0.88074277242755095</c:v>
                </c:pt>
                <c:pt idx="2651">
                  <c:v>0.88095107671859496</c:v>
                </c:pt>
                <c:pt idx="2652">
                  <c:v>0.88103454036857198</c:v>
                </c:pt>
                <c:pt idx="2653">
                  <c:v>0.88114686529426001</c:v>
                </c:pt>
                <c:pt idx="2654">
                  <c:v>0.88185423875556201</c:v>
                </c:pt>
                <c:pt idx="2655">
                  <c:v>0.88221162453512902</c:v>
                </c:pt>
                <c:pt idx="2656">
                  <c:v>0.88363822620800303</c:v>
                </c:pt>
                <c:pt idx="2657">
                  <c:v>0.88373844284454695</c:v>
                </c:pt>
                <c:pt idx="2658">
                  <c:v>0.88426007872776002</c:v>
                </c:pt>
                <c:pt idx="2659">
                  <c:v>0.88457124236532803</c:v>
                </c:pt>
                <c:pt idx="2660">
                  <c:v>0.885000583277467</c:v>
                </c:pt>
                <c:pt idx="2661">
                  <c:v>0.88594542964197198</c:v>
                </c:pt>
                <c:pt idx="2662">
                  <c:v>0.88596764913595705</c:v>
                </c:pt>
                <c:pt idx="2663">
                  <c:v>0.88602343730299704</c:v>
                </c:pt>
                <c:pt idx="2664">
                  <c:v>0.88631581410984706</c:v>
                </c:pt>
                <c:pt idx="2665">
                  <c:v>0.88688950815840595</c:v>
                </c:pt>
                <c:pt idx="2666">
                  <c:v>0.88740608496043605</c:v>
                </c:pt>
                <c:pt idx="2667">
                  <c:v>0.88819557461230103</c:v>
                </c:pt>
                <c:pt idx="2668">
                  <c:v>0.88889053250279404</c:v>
                </c:pt>
                <c:pt idx="2669">
                  <c:v>0.88942390896708601</c:v>
                </c:pt>
                <c:pt idx="2670">
                  <c:v>0.89023370843599803</c:v>
                </c:pt>
                <c:pt idx="2671">
                  <c:v>0.89035048396052596</c:v>
                </c:pt>
                <c:pt idx="2672">
                  <c:v>0.89076758299351599</c:v>
                </c:pt>
                <c:pt idx="2673">
                  <c:v>0.89077183845288599</c:v>
                </c:pt>
                <c:pt idx="2674">
                  <c:v>0.89176070386105599</c:v>
                </c:pt>
                <c:pt idx="2675">
                  <c:v>0.89185622323523495</c:v>
                </c:pt>
                <c:pt idx="2676">
                  <c:v>0.89220543457742996</c:v>
                </c:pt>
                <c:pt idx="2677">
                  <c:v>0.89232197477865705</c:v>
                </c:pt>
                <c:pt idx="2678">
                  <c:v>0.89331250259762296</c:v>
                </c:pt>
                <c:pt idx="2679">
                  <c:v>0.89360469152383903</c:v>
                </c:pt>
                <c:pt idx="2680">
                  <c:v>0.89360717245761001</c:v>
                </c:pt>
                <c:pt idx="2681">
                  <c:v>0.89369670718031702</c:v>
                </c:pt>
                <c:pt idx="2682">
                  <c:v>0.89445825929150802</c:v>
                </c:pt>
                <c:pt idx="2683">
                  <c:v>0.89582300262854297</c:v>
                </c:pt>
                <c:pt idx="2684">
                  <c:v>0.89627790763316695</c:v>
                </c:pt>
                <c:pt idx="2685">
                  <c:v>0.89641411451841901</c:v>
                </c:pt>
                <c:pt idx="2686">
                  <c:v>0.89655541206764799</c:v>
                </c:pt>
                <c:pt idx="2687">
                  <c:v>0.896910415962338</c:v>
                </c:pt>
                <c:pt idx="2688">
                  <c:v>0.89696744991028099</c:v>
                </c:pt>
                <c:pt idx="2689">
                  <c:v>0.89717670965610996</c:v>
                </c:pt>
                <c:pt idx="2690">
                  <c:v>0.89718687956166598</c:v>
                </c:pt>
                <c:pt idx="2691">
                  <c:v>0.89899862234425898</c:v>
                </c:pt>
                <c:pt idx="2692">
                  <c:v>0.89905275467454504</c:v>
                </c:pt>
                <c:pt idx="2693">
                  <c:v>0.89929949626436101</c:v>
                </c:pt>
                <c:pt idx="2694">
                  <c:v>0.90049898684682195</c:v>
                </c:pt>
                <c:pt idx="2695">
                  <c:v>0.901079572271555</c:v>
                </c:pt>
                <c:pt idx="2696">
                  <c:v>0.90133220486014198</c:v>
                </c:pt>
                <c:pt idx="2697">
                  <c:v>0.90315148231628095</c:v>
                </c:pt>
                <c:pt idx="2698">
                  <c:v>0.90357394393204704</c:v>
                </c:pt>
                <c:pt idx="2699">
                  <c:v>0.90368269868742801</c:v>
                </c:pt>
                <c:pt idx="2700">
                  <c:v>0.90369105393833904</c:v>
                </c:pt>
                <c:pt idx="2701">
                  <c:v>0.90389507466598396</c:v>
                </c:pt>
                <c:pt idx="2702">
                  <c:v>0.90390012594049396</c:v>
                </c:pt>
                <c:pt idx="2703">
                  <c:v>0.90393698166179304</c:v>
                </c:pt>
                <c:pt idx="2704">
                  <c:v>0.90440549668582004</c:v>
                </c:pt>
                <c:pt idx="2705">
                  <c:v>0.90477551067905304</c:v>
                </c:pt>
                <c:pt idx="2706">
                  <c:v>0.90491427144254799</c:v>
                </c:pt>
                <c:pt idx="2707">
                  <c:v>0.90527787582729602</c:v>
                </c:pt>
                <c:pt idx="2708">
                  <c:v>0.90536894430132397</c:v>
                </c:pt>
                <c:pt idx="2709">
                  <c:v>0.90567840079722095</c:v>
                </c:pt>
                <c:pt idx="2710">
                  <c:v>0.90606298807131802</c:v>
                </c:pt>
                <c:pt idx="2711">
                  <c:v>0.906499447492773</c:v>
                </c:pt>
                <c:pt idx="2712">
                  <c:v>0.90737306288279096</c:v>
                </c:pt>
                <c:pt idx="2713">
                  <c:v>0.90775231378810295</c:v>
                </c:pt>
                <c:pt idx="2714">
                  <c:v>0.90784274611402904</c:v>
                </c:pt>
                <c:pt idx="2715">
                  <c:v>0.90855209932059899</c:v>
                </c:pt>
                <c:pt idx="2716">
                  <c:v>0.90860024576678</c:v>
                </c:pt>
                <c:pt idx="2717">
                  <c:v>0.908675070879433</c:v>
                </c:pt>
                <c:pt idx="2718">
                  <c:v>0.908729744061608</c:v>
                </c:pt>
                <c:pt idx="2719">
                  <c:v>0.90888269155231405</c:v>
                </c:pt>
                <c:pt idx="2720">
                  <c:v>0.90928148839841805</c:v>
                </c:pt>
                <c:pt idx="2721">
                  <c:v>0.90945858464521501</c:v>
                </c:pt>
                <c:pt idx="2722">
                  <c:v>0.90988508036688798</c:v>
                </c:pt>
                <c:pt idx="2723">
                  <c:v>0.91141946413828101</c:v>
                </c:pt>
                <c:pt idx="2724">
                  <c:v>0.91189574200988599</c:v>
                </c:pt>
                <c:pt idx="2725">
                  <c:v>0.91254548013538905</c:v>
                </c:pt>
                <c:pt idx="2726">
                  <c:v>0.91264193833750795</c:v>
                </c:pt>
                <c:pt idx="2727">
                  <c:v>0.91288192589383699</c:v>
                </c:pt>
                <c:pt idx="2728">
                  <c:v>0.91320001284646601</c:v>
                </c:pt>
                <c:pt idx="2729">
                  <c:v>0.91320078735075405</c:v>
                </c:pt>
                <c:pt idx="2730">
                  <c:v>0.91393428128760501</c:v>
                </c:pt>
                <c:pt idx="2731">
                  <c:v>0.91435732015901605</c:v>
                </c:pt>
                <c:pt idx="2732">
                  <c:v>0.91611551537233205</c:v>
                </c:pt>
                <c:pt idx="2733">
                  <c:v>0.91614860041505197</c:v>
                </c:pt>
                <c:pt idx="2734">
                  <c:v>0.91634124961188601</c:v>
                </c:pt>
                <c:pt idx="2735">
                  <c:v>0.91655917350641003</c:v>
                </c:pt>
                <c:pt idx="2736">
                  <c:v>0.91739795244682298</c:v>
                </c:pt>
                <c:pt idx="2737">
                  <c:v>0.91824056199916104</c:v>
                </c:pt>
                <c:pt idx="2738">
                  <c:v>0.91874548516181398</c:v>
                </c:pt>
                <c:pt idx="2739">
                  <c:v>0.91880525440415906</c:v>
                </c:pt>
                <c:pt idx="2740">
                  <c:v>0.91913809153415704</c:v>
                </c:pt>
                <c:pt idx="2741">
                  <c:v>0.919168359709574</c:v>
                </c:pt>
                <c:pt idx="2742">
                  <c:v>0.92044563049121797</c:v>
                </c:pt>
                <c:pt idx="2743">
                  <c:v>0.92109893730786796</c:v>
                </c:pt>
                <c:pt idx="2744">
                  <c:v>0.921328931279918</c:v>
                </c:pt>
                <c:pt idx="2745">
                  <c:v>0.92215513287331197</c:v>
                </c:pt>
                <c:pt idx="2746">
                  <c:v>0.92216744427295205</c:v>
                </c:pt>
                <c:pt idx="2747">
                  <c:v>0.92301280629437599</c:v>
                </c:pt>
                <c:pt idx="2748">
                  <c:v>0.92330939352841002</c:v>
                </c:pt>
                <c:pt idx="2749">
                  <c:v>0.92392078913090803</c:v>
                </c:pt>
                <c:pt idx="2750">
                  <c:v>0.92416325110175102</c:v>
                </c:pt>
                <c:pt idx="2751">
                  <c:v>0.92440446394988696</c:v>
                </c:pt>
                <c:pt idx="2752">
                  <c:v>0.92460475492236305</c:v>
                </c:pt>
                <c:pt idx="2753">
                  <c:v>0.924768717658213</c:v>
                </c:pt>
                <c:pt idx="2754">
                  <c:v>0.92576077361317199</c:v>
                </c:pt>
                <c:pt idx="2755">
                  <c:v>0.92584497758242101</c:v>
                </c:pt>
                <c:pt idx="2756">
                  <c:v>0.92672096143531402</c:v>
                </c:pt>
                <c:pt idx="2757">
                  <c:v>0.92690770429394698</c:v>
                </c:pt>
                <c:pt idx="2758">
                  <c:v>0.92726731593446698</c:v>
                </c:pt>
                <c:pt idx="2759">
                  <c:v>0.927350655745934</c:v>
                </c:pt>
                <c:pt idx="2760">
                  <c:v>0.92739947337438</c:v>
                </c:pt>
                <c:pt idx="2761">
                  <c:v>0.92769087051205701</c:v>
                </c:pt>
                <c:pt idx="2762">
                  <c:v>0.92778566257809003</c:v>
                </c:pt>
                <c:pt idx="2763">
                  <c:v>0.92811814161455797</c:v>
                </c:pt>
                <c:pt idx="2764">
                  <c:v>0.92838794220348397</c:v>
                </c:pt>
                <c:pt idx="2765">
                  <c:v>0.92898475822499504</c:v>
                </c:pt>
                <c:pt idx="2766">
                  <c:v>0.929045623360092</c:v>
                </c:pt>
                <c:pt idx="2767">
                  <c:v>0.92925361801377104</c:v>
                </c:pt>
                <c:pt idx="2768">
                  <c:v>0.92947384164504199</c:v>
                </c:pt>
                <c:pt idx="2769">
                  <c:v>0.93088009586448095</c:v>
                </c:pt>
                <c:pt idx="2770">
                  <c:v>0.93091965721481795</c:v>
                </c:pt>
                <c:pt idx="2771">
                  <c:v>0.93192878729828099</c:v>
                </c:pt>
                <c:pt idx="2772">
                  <c:v>0.93209669911576498</c:v>
                </c:pt>
                <c:pt idx="2773">
                  <c:v>0.93221411615719596</c:v>
                </c:pt>
                <c:pt idx="2774">
                  <c:v>0.93271473178859099</c:v>
                </c:pt>
                <c:pt idx="2775">
                  <c:v>0.93350352511248103</c:v>
                </c:pt>
                <c:pt idx="2776">
                  <c:v>0.93440745858585095</c:v>
                </c:pt>
                <c:pt idx="2777">
                  <c:v>0.93473902251571395</c:v>
                </c:pt>
                <c:pt idx="2778">
                  <c:v>0.93489553376703505</c:v>
                </c:pt>
                <c:pt idx="2779">
                  <c:v>0.93516979306278802</c:v>
                </c:pt>
                <c:pt idx="2780">
                  <c:v>0.93598639356958502</c:v>
                </c:pt>
                <c:pt idx="2781">
                  <c:v>0.93633493830395098</c:v>
                </c:pt>
                <c:pt idx="2782">
                  <c:v>0.93697609442888796</c:v>
                </c:pt>
                <c:pt idx="2783">
                  <c:v>0.93767872400691399</c:v>
                </c:pt>
                <c:pt idx="2784">
                  <c:v>0.93783023117986597</c:v>
                </c:pt>
                <c:pt idx="2785">
                  <c:v>0.93985153838772895</c:v>
                </c:pt>
                <c:pt idx="2786">
                  <c:v>0.93989398352363496</c:v>
                </c:pt>
                <c:pt idx="2787">
                  <c:v>0.93995713341214204</c:v>
                </c:pt>
                <c:pt idx="2788">
                  <c:v>0.94019537783392204</c:v>
                </c:pt>
                <c:pt idx="2789">
                  <c:v>0.940428504199885</c:v>
                </c:pt>
                <c:pt idx="2790">
                  <c:v>0.94043666201040998</c:v>
                </c:pt>
                <c:pt idx="2791">
                  <c:v>0.94098891457542699</c:v>
                </c:pt>
                <c:pt idx="2792">
                  <c:v>0.94111453076167095</c:v>
                </c:pt>
                <c:pt idx="2793">
                  <c:v>0.94170515072148497</c:v>
                </c:pt>
                <c:pt idx="2794">
                  <c:v>0.94255732235443901</c:v>
                </c:pt>
                <c:pt idx="2795">
                  <c:v>0.94274367493412903</c:v>
                </c:pt>
                <c:pt idx="2796">
                  <c:v>0.94317548519329097</c:v>
                </c:pt>
                <c:pt idx="2797">
                  <c:v>0.94319691544617801</c:v>
                </c:pt>
                <c:pt idx="2798">
                  <c:v>0.94372667632449203</c:v>
                </c:pt>
                <c:pt idx="2799">
                  <c:v>0.94386310785022698</c:v>
                </c:pt>
                <c:pt idx="2800">
                  <c:v>0.94404942690230398</c:v>
                </c:pt>
                <c:pt idx="2801">
                  <c:v>0.94406860724420205</c:v>
                </c:pt>
                <c:pt idx="2802">
                  <c:v>0.94416812023914898</c:v>
                </c:pt>
                <c:pt idx="2803">
                  <c:v>0.94444363605340598</c:v>
                </c:pt>
                <c:pt idx="2804">
                  <c:v>0.94637700246975698</c:v>
                </c:pt>
                <c:pt idx="2805">
                  <c:v>0.94654611120109999</c:v>
                </c:pt>
                <c:pt idx="2806">
                  <c:v>0.94669706032008805</c:v>
                </c:pt>
                <c:pt idx="2807">
                  <c:v>0.94701480049201603</c:v>
                </c:pt>
                <c:pt idx="2808">
                  <c:v>0.94706087553983198</c:v>
                </c:pt>
                <c:pt idx="2809">
                  <c:v>0.94812868193120603</c:v>
                </c:pt>
                <c:pt idx="2810">
                  <c:v>0.94861903077210497</c:v>
                </c:pt>
                <c:pt idx="2811">
                  <c:v>0.94884204754934498</c:v>
                </c:pt>
                <c:pt idx="2812">
                  <c:v>0.94900246868457805</c:v>
                </c:pt>
                <c:pt idx="2813">
                  <c:v>0.94930264627670502</c:v>
                </c:pt>
                <c:pt idx="2814">
                  <c:v>0.94938887039418596</c:v>
                </c:pt>
                <c:pt idx="2815">
                  <c:v>0.949486444485099</c:v>
                </c:pt>
                <c:pt idx="2816">
                  <c:v>0.94963678405346197</c:v>
                </c:pt>
                <c:pt idx="2817">
                  <c:v>0.94987061006181295</c:v>
                </c:pt>
                <c:pt idx="2818">
                  <c:v>0.95011112559586697</c:v>
                </c:pt>
                <c:pt idx="2819">
                  <c:v>0.95030725813087202</c:v>
                </c:pt>
                <c:pt idx="2820">
                  <c:v>0.95069943910793298</c:v>
                </c:pt>
                <c:pt idx="2821">
                  <c:v>0.95094729653176102</c:v>
                </c:pt>
                <c:pt idx="2822">
                  <c:v>0.95146839389139204</c:v>
                </c:pt>
                <c:pt idx="2823">
                  <c:v>0.952164518783855</c:v>
                </c:pt>
                <c:pt idx="2824">
                  <c:v>0.95328887124710204</c:v>
                </c:pt>
                <c:pt idx="2825">
                  <c:v>0.95337869933642005</c:v>
                </c:pt>
                <c:pt idx="2826">
                  <c:v>0.95365429157391102</c:v>
                </c:pt>
                <c:pt idx="2827">
                  <c:v>0.953728113569976</c:v>
                </c:pt>
                <c:pt idx="2828">
                  <c:v>0.95394097090534402</c:v>
                </c:pt>
                <c:pt idx="2829">
                  <c:v>0.95407212095554195</c:v>
                </c:pt>
                <c:pt idx="2830">
                  <c:v>0.95436193229740096</c:v>
                </c:pt>
                <c:pt idx="2831">
                  <c:v>0.95446588548229006</c:v>
                </c:pt>
                <c:pt idx="2832">
                  <c:v>0.95449460054035495</c:v>
                </c:pt>
                <c:pt idx="2833">
                  <c:v>0.95469582209582704</c:v>
                </c:pt>
                <c:pt idx="2834">
                  <c:v>0.95494469986571096</c:v>
                </c:pt>
                <c:pt idx="2835">
                  <c:v>0.95506397949750799</c:v>
                </c:pt>
                <c:pt idx="2836">
                  <c:v>0.95543587355710102</c:v>
                </c:pt>
                <c:pt idx="2837">
                  <c:v>0.95550068752730599</c:v>
                </c:pt>
                <c:pt idx="2838">
                  <c:v>0.95639902501202601</c:v>
                </c:pt>
                <c:pt idx="2839">
                  <c:v>0.95652376846684195</c:v>
                </c:pt>
                <c:pt idx="2840">
                  <c:v>0.95662453795290103</c:v>
                </c:pt>
                <c:pt idx="2841">
                  <c:v>0.95669067976996303</c:v>
                </c:pt>
                <c:pt idx="2842">
                  <c:v>0.95672296102651699</c:v>
                </c:pt>
                <c:pt idx="2843">
                  <c:v>0.95718420992660103</c:v>
                </c:pt>
                <c:pt idx="2844">
                  <c:v>0.95809967095470605</c:v>
                </c:pt>
                <c:pt idx="2845">
                  <c:v>0.95851791940410302</c:v>
                </c:pt>
                <c:pt idx="2846">
                  <c:v>0.958682413075995</c:v>
                </c:pt>
                <c:pt idx="2847">
                  <c:v>0.95934891980141401</c:v>
                </c:pt>
                <c:pt idx="2848">
                  <c:v>0.95947517221793499</c:v>
                </c:pt>
                <c:pt idx="2849">
                  <c:v>0.95950587554013</c:v>
                </c:pt>
                <c:pt idx="2850">
                  <c:v>0.95993473109624805</c:v>
                </c:pt>
                <c:pt idx="2851">
                  <c:v>0.96031520677292104</c:v>
                </c:pt>
                <c:pt idx="2852">
                  <c:v>0.960321847157662</c:v>
                </c:pt>
                <c:pt idx="2853">
                  <c:v>0.960441123557222</c:v>
                </c:pt>
                <c:pt idx="2854">
                  <c:v>0.96054916513864597</c:v>
                </c:pt>
                <c:pt idx="2855">
                  <c:v>0.96110660590998298</c:v>
                </c:pt>
                <c:pt idx="2856">
                  <c:v>0.96122669182060305</c:v>
                </c:pt>
                <c:pt idx="2857">
                  <c:v>0.96129354760598595</c:v>
                </c:pt>
                <c:pt idx="2858">
                  <c:v>0.961423397858572</c:v>
                </c:pt>
                <c:pt idx="2859">
                  <c:v>0.96150239718639596</c:v>
                </c:pt>
                <c:pt idx="2860">
                  <c:v>0.96206699760959402</c:v>
                </c:pt>
                <c:pt idx="2861">
                  <c:v>0.96225120584644797</c:v>
                </c:pt>
                <c:pt idx="2862">
                  <c:v>0.96233415688552404</c:v>
                </c:pt>
                <c:pt idx="2863">
                  <c:v>0.96259652699946396</c:v>
                </c:pt>
                <c:pt idx="2864">
                  <c:v>0.96262178742600701</c:v>
                </c:pt>
                <c:pt idx="2865">
                  <c:v>0.96309663138954904</c:v>
                </c:pt>
                <c:pt idx="2866">
                  <c:v>0.96343930796994004</c:v>
                </c:pt>
                <c:pt idx="2867">
                  <c:v>0.96367548406124104</c:v>
                </c:pt>
                <c:pt idx="2868">
                  <c:v>0.96367609273532695</c:v>
                </c:pt>
                <c:pt idx="2869">
                  <c:v>0.96394140278810903</c:v>
                </c:pt>
                <c:pt idx="2870">
                  <c:v>0.96405955812181598</c:v>
                </c:pt>
                <c:pt idx="2871">
                  <c:v>0.964166322914773</c:v>
                </c:pt>
                <c:pt idx="2872">
                  <c:v>0.96439619712969804</c:v>
                </c:pt>
                <c:pt idx="2873">
                  <c:v>0.96480072106179904</c:v>
                </c:pt>
                <c:pt idx="2874">
                  <c:v>0.96494167339166204</c:v>
                </c:pt>
                <c:pt idx="2875">
                  <c:v>0.96497389646794796</c:v>
                </c:pt>
                <c:pt idx="2876">
                  <c:v>0.96500823811134795</c:v>
                </c:pt>
                <c:pt idx="2877">
                  <c:v>0.96504466884824203</c:v>
                </c:pt>
                <c:pt idx="2878">
                  <c:v>0.965432850342682</c:v>
                </c:pt>
                <c:pt idx="2879">
                  <c:v>0.96570006021134103</c:v>
                </c:pt>
                <c:pt idx="2880">
                  <c:v>0.96582846466780503</c:v>
                </c:pt>
                <c:pt idx="2881">
                  <c:v>0.96618406723855998</c:v>
                </c:pt>
                <c:pt idx="2882">
                  <c:v>0.96651206948958701</c:v>
                </c:pt>
                <c:pt idx="2883">
                  <c:v>0.96702874701141395</c:v>
                </c:pt>
                <c:pt idx="2884">
                  <c:v>0.96706329568234395</c:v>
                </c:pt>
                <c:pt idx="2885">
                  <c:v>0.96727816790670995</c:v>
                </c:pt>
                <c:pt idx="2886">
                  <c:v>0.96779721306965605</c:v>
                </c:pt>
                <c:pt idx="2887">
                  <c:v>0.96782041319152801</c:v>
                </c:pt>
                <c:pt idx="2888">
                  <c:v>0.96788975634776497</c:v>
                </c:pt>
                <c:pt idx="2889">
                  <c:v>0.96800408901318002</c:v>
                </c:pt>
                <c:pt idx="2890">
                  <c:v>0.968294513192685</c:v>
                </c:pt>
                <c:pt idx="2891">
                  <c:v>0.96878307720865398</c:v>
                </c:pt>
                <c:pt idx="2892">
                  <c:v>0.96890614880248904</c:v>
                </c:pt>
                <c:pt idx="2893">
                  <c:v>0.96914924223742904</c:v>
                </c:pt>
                <c:pt idx="2894">
                  <c:v>0.96966461774290402</c:v>
                </c:pt>
                <c:pt idx="2895">
                  <c:v>0.96967906132340398</c:v>
                </c:pt>
                <c:pt idx="2896">
                  <c:v>0.96993326343705499</c:v>
                </c:pt>
                <c:pt idx="2897">
                  <c:v>0.970004079671686</c:v>
                </c:pt>
                <c:pt idx="2898">
                  <c:v>0.970176133327186</c:v>
                </c:pt>
                <c:pt idx="2899">
                  <c:v>0.97040124489542301</c:v>
                </c:pt>
                <c:pt idx="2900">
                  <c:v>0.970599171157707</c:v>
                </c:pt>
                <c:pt idx="2901">
                  <c:v>0.970905283246846</c:v>
                </c:pt>
                <c:pt idx="2902">
                  <c:v>0.97090674824464795</c:v>
                </c:pt>
                <c:pt idx="2903">
                  <c:v>0.97158549427438301</c:v>
                </c:pt>
                <c:pt idx="2904">
                  <c:v>0.97246607645031202</c:v>
                </c:pt>
                <c:pt idx="2905">
                  <c:v>0.97265875391552503</c:v>
                </c:pt>
                <c:pt idx="2906">
                  <c:v>0.97280586880686504</c:v>
                </c:pt>
                <c:pt idx="2907">
                  <c:v>0.97322601671604503</c:v>
                </c:pt>
                <c:pt idx="2908">
                  <c:v>0.97402234164559598</c:v>
                </c:pt>
                <c:pt idx="2909">
                  <c:v>0.97406451732796695</c:v>
                </c:pt>
                <c:pt idx="2910">
                  <c:v>0.974268551669357</c:v>
                </c:pt>
                <c:pt idx="2911">
                  <c:v>0.97427147895316801</c:v>
                </c:pt>
                <c:pt idx="2912">
                  <c:v>0.97462701679700403</c:v>
                </c:pt>
                <c:pt idx="2913">
                  <c:v>0.974630108623601</c:v>
                </c:pt>
                <c:pt idx="2914">
                  <c:v>0.97468866224345896</c:v>
                </c:pt>
                <c:pt idx="2915">
                  <c:v>0.97509179212262498</c:v>
                </c:pt>
                <c:pt idx="2916">
                  <c:v>0.97527520794092704</c:v>
                </c:pt>
                <c:pt idx="2917">
                  <c:v>0.97610728401581104</c:v>
                </c:pt>
                <c:pt idx="2918">
                  <c:v>0.97677933542496098</c:v>
                </c:pt>
                <c:pt idx="2919">
                  <c:v>0.97683246042031502</c:v>
                </c:pt>
                <c:pt idx="2920">
                  <c:v>0.97686327700776998</c:v>
                </c:pt>
                <c:pt idx="2921">
                  <c:v>0.976949895595145</c:v>
                </c:pt>
                <c:pt idx="2922">
                  <c:v>0.97762722228927601</c:v>
                </c:pt>
                <c:pt idx="2923">
                  <c:v>0.97793419913881796</c:v>
                </c:pt>
                <c:pt idx="2924">
                  <c:v>0.97835439492893495</c:v>
                </c:pt>
                <c:pt idx="2925">
                  <c:v>0.97910687505431904</c:v>
                </c:pt>
                <c:pt idx="2926">
                  <c:v>0.97923434018979105</c:v>
                </c:pt>
                <c:pt idx="2927">
                  <c:v>0.97989431111251601</c:v>
                </c:pt>
                <c:pt idx="2928">
                  <c:v>0.98012856624143896</c:v>
                </c:pt>
                <c:pt idx="2929">
                  <c:v>0.98073810240363302</c:v>
                </c:pt>
                <c:pt idx="2930">
                  <c:v>0.98098250226501105</c:v>
                </c:pt>
                <c:pt idx="2931">
                  <c:v>0.98101570038124897</c:v>
                </c:pt>
                <c:pt idx="2932">
                  <c:v>0.98105027504703501</c:v>
                </c:pt>
                <c:pt idx="2933">
                  <c:v>0.98121829624013801</c:v>
                </c:pt>
                <c:pt idx="2934">
                  <c:v>0.98156516412820805</c:v>
                </c:pt>
                <c:pt idx="2935">
                  <c:v>0.98223142060177204</c:v>
                </c:pt>
                <c:pt idx="2936">
                  <c:v>0.98268540272050897</c:v>
                </c:pt>
                <c:pt idx="2937">
                  <c:v>0.98328996499014198</c:v>
                </c:pt>
                <c:pt idx="2938">
                  <c:v>0.98376598140662996</c:v>
                </c:pt>
                <c:pt idx="2939">
                  <c:v>0.98396372367792195</c:v>
                </c:pt>
                <c:pt idx="2940">
                  <c:v>0.98444061679765504</c:v>
                </c:pt>
                <c:pt idx="2941">
                  <c:v>0.98457093539592899</c:v>
                </c:pt>
                <c:pt idx="2942">
                  <c:v>0.98459984211470197</c:v>
                </c:pt>
                <c:pt idx="2943">
                  <c:v>0.98488158812088999</c:v>
                </c:pt>
                <c:pt idx="2944">
                  <c:v>0.98503469147116796</c:v>
                </c:pt>
                <c:pt idx="2945">
                  <c:v>0.98527051809736899</c:v>
                </c:pt>
                <c:pt idx="2946">
                  <c:v>0.98539379576001895</c:v>
                </c:pt>
                <c:pt idx="2947">
                  <c:v>0.98540306291268998</c:v>
                </c:pt>
                <c:pt idx="2948">
                  <c:v>0.98549193724551598</c:v>
                </c:pt>
                <c:pt idx="2949">
                  <c:v>0.98568151096868095</c:v>
                </c:pt>
                <c:pt idx="2950">
                  <c:v>0.98613319277544198</c:v>
                </c:pt>
                <c:pt idx="2951">
                  <c:v>0.98623938713332304</c:v>
                </c:pt>
                <c:pt idx="2952">
                  <c:v>0.98635446776033298</c:v>
                </c:pt>
                <c:pt idx="2953">
                  <c:v>0.98709585934000799</c:v>
                </c:pt>
                <c:pt idx="2954">
                  <c:v>0.98747870704049501</c:v>
                </c:pt>
                <c:pt idx="2955">
                  <c:v>0.987521189429304</c:v>
                </c:pt>
                <c:pt idx="2956">
                  <c:v>0.98760860848843102</c:v>
                </c:pt>
                <c:pt idx="2957">
                  <c:v>0.98779640913776601</c:v>
                </c:pt>
                <c:pt idx="2958">
                  <c:v>0.98780989616780601</c:v>
                </c:pt>
                <c:pt idx="2959">
                  <c:v>0.98834402333287596</c:v>
                </c:pt>
                <c:pt idx="2960">
                  <c:v>0.98882872589370696</c:v>
                </c:pt>
                <c:pt idx="2961">
                  <c:v>0.98938694004626804</c:v>
                </c:pt>
                <c:pt idx="2962">
                  <c:v>0.9894447132452</c:v>
                </c:pt>
                <c:pt idx="2963">
                  <c:v>0.98949344037100595</c:v>
                </c:pt>
                <c:pt idx="2964">
                  <c:v>0.98951267004560794</c:v>
                </c:pt>
                <c:pt idx="2965">
                  <c:v>0.98993047192583195</c:v>
                </c:pt>
                <c:pt idx="2966">
                  <c:v>0.98996851138551401</c:v>
                </c:pt>
                <c:pt idx="2967">
                  <c:v>0.99006584560608102</c:v>
                </c:pt>
                <c:pt idx="2968">
                  <c:v>0.99059753062422595</c:v>
                </c:pt>
                <c:pt idx="2969">
                  <c:v>0.99076689892064995</c:v>
                </c:pt>
                <c:pt idx="2970">
                  <c:v>0.99201497873839195</c:v>
                </c:pt>
                <c:pt idx="2971">
                  <c:v>0.99256580301067399</c:v>
                </c:pt>
                <c:pt idx="2972">
                  <c:v>0.99271976038375298</c:v>
                </c:pt>
                <c:pt idx="2973">
                  <c:v>0.99282656851060203</c:v>
                </c:pt>
                <c:pt idx="2974">
                  <c:v>0.99327100525774503</c:v>
                </c:pt>
                <c:pt idx="2975">
                  <c:v>0.99337924814180401</c:v>
                </c:pt>
                <c:pt idx="2976">
                  <c:v>0.99383530804120401</c:v>
                </c:pt>
                <c:pt idx="2977">
                  <c:v>0.99389349455561704</c:v>
                </c:pt>
                <c:pt idx="2978">
                  <c:v>0.99393592865261005</c:v>
                </c:pt>
                <c:pt idx="2979">
                  <c:v>0.99419135493500199</c:v>
                </c:pt>
                <c:pt idx="2980">
                  <c:v>0.99428593690561895</c:v>
                </c:pt>
                <c:pt idx="2981">
                  <c:v>0.99441660746164995</c:v>
                </c:pt>
                <c:pt idx="2982">
                  <c:v>0.99445133398779995</c:v>
                </c:pt>
                <c:pt idx="2983">
                  <c:v>0.994544507497373</c:v>
                </c:pt>
                <c:pt idx="2984">
                  <c:v>0.99476202955359905</c:v>
                </c:pt>
                <c:pt idx="2985">
                  <c:v>0.99492403432069398</c:v>
                </c:pt>
                <c:pt idx="2986">
                  <c:v>0.99495657719671704</c:v>
                </c:pt>
                <c:pt idx="2987">
                  <c:v>0.99530444631133796</c:v>
                </c:pt>
                <c:pt idx="2988">
                  <c:v>0.99599235518561502</c:v>
                </c:pt>
                <c:pt idx="2989">
                  <c:v>0.99625512834309604</c:v>
                </c:pt>
                <c:pt idx="2990">
                  <c:v>0.99649580044890995</c:v>
                </c:pt>
                <c:pt idx="2991">
                  <c:v>0.99707969119224404</c:v>
                </c:pt>
                <c:pt idx="2992">
                  <c:v>0.99718888509361103</c:v>
                </c:pt>
                <c:pt idx="2993">
                  <c:v>0.99745830060804597</c:v>
                </c:pt>
                <c:pt idx="2994">
                  <c:v>0.99767624406034405</c:v>
                </c:pt>
                <c:pt idx="2995">
                  <c:v>0.99840544607928505</c:v>
                </c:pt>
                <c:pt idx="2996">
                  <c:v>0.99910343783524103</c:v>
                </c:pt>
                <c:pt idx="2997">
                  <c:v>0.99930094423539495</c:v>
                </c:pt>
                <c:pt idx="2998">
                  <c:v>0.99933462557108899</c:v>
                </c:pt>
                <c:pt idx="2999">
                  <c:v>0.99937451718484605</c:v>
                </c:pt>
                <c:pt idx="3000">
                  <c:v>0.99956451953553105</c:v>
                </c:pt>
                <c:pt idx="3001">
                  <c:v>1.00411326980547</c:v>
                </c:pt>
                <c:pt idx="3002">
                  <c:v>1.0053823512759701</c:v>
                </c:pt>
                <c:pt idx="3003">
                  <c:v>1.0061865555231999</c:v>
                </c:pt>
                <c:pt idx="3004">
                  <c:v>1.0067174570525299</c:v>
                </c:pt>
                <c:pt idx="3005">
                  <c:v>1.0080253399141501</c:v>
                </c:pt>
                <c:pt idx="3006">
                  <c:v>1.0144743390983899</c:v>
                </c:pt>
                <c:pt idx="3007">
                  <c:v>1.0300364090567999</c:v>
                </c:pt>
                <c:pt idx="3008">
                  <c:v>1.0314173986039601</c:v>
                </c:pt>
                <c:pt idx="3009">
                  <c:v>1.03653016869964</c:v>
                </c:pt>
                <c:pt idx="3010">
                  <c:v>1.03981920235845</c:v>
                </c:pt>
                <c:pt idx="3011">
                  <c:v>1.04066936518339</c:v>
                </c:pt>
                <c:pt idx="3012">
                  <c:v>1.04732768686816</c:v>
                </c:pt>
                <c:pt idx="3013">
                  <c:v>1.0479236956795299</c:v>
                </c:pt>
                <c:pt idx="3014">
                  <c:v>1.0505372315426</c:v>
                </c:pt>
                <c:pt idx="3015">
                  <c:v>1.0549444910960599</c:v>
                </c:pt>
                <c:pt idx="3016">
                  <c:v>1.0563353401992199</c:v>
                </c:pt>
                <c:pt idx="3017">
                  <c:v>1.0587771482053401</c:v>
                </c:pt>
                <c:pt idx="3018">
                  <c:v>1.06088058039655</c:v>
                </c:pt>
                <c:pt idx="3019">
                  <c:v>1.0623597918790399</c:v>
                </c:pt>
                <c:pt idx="3020">
                  <c:v>1.0653786727446399</c:v>
                </c:pt>
                <c:pt idx="3021">
                  <c:v>1.0687335769317099</c:v>
                </c:pt>
                <c:pt idx="3022">
                  <c:v>1.0705535280079901</c:v>
                </c:pt>
                <c:pt idx="3023">
                  <c:v>1.07430487328811</c:v>
                </c:pt>
                <c:pt idx="3024">
                  <c:v>1.0810792193035801</c:v>
                </c:pt>
                <c:pt idx="3025">
                  <c:v>1.0859913784627</c:v>
                </c:pt>
                <c:pt idx="3026">
                  <c:v>1.0982690902207699</c:v>
                </c:pt>
                <c:pt idx="3027">
                  <c:v>1.1045206876690701</c:v>
                </c:pt>
                <c:pt idx="3028">
                  <c:v>1.11455482458147</c:v>
                </c:pt>
                <c:pt idx="3029">
                  <c:v>1.1149600145735701</c:v>
                </c:pt>
                <c:pt idx="3030">
                  <c:v>1.1197114667088199</c:v>
                </c:pt>
                <c:pt idx="3031">
                  <c:v>1.1244818961576499</c:v>
                </c:pt>
                <c:pt idx="3032">
                  <c:v>1.12789566499893</c:v>
                </c:pt>
                <c:pt idx="3033">
                  <c:v>1.1352991147843301</c:v>
                </c:pt>
                <c:pt idx="3034">
                  <c:v>1.1458745415815501</c:v>
                </c:pt>
                <c:pt idx="3035">
                  <c:v>1.14880986350095</c:v>
                </c:pt>
                <c:pt idx="3036">
                  <c:v>1.1500402972485599</c:v>
                </c:pt>
                <c:pt idx="3037">
                  <c:v>1.1514815420514899</c:v>
                </c:pt>
                <c:pt idx="3038">
                  <c:v>1.1531615636914001</c:v>
                </c:pt>
                <c:pt idx="3039">
                  <c:v>1.16660419273573</c:v>
                </c:pt>
                <c:pt idx="3040">
                  <c:v>1.1671309934874201</c:v>
                </c:pt>
                <c:pt idx="3041">
                  <c:v>1.1696449273320599</c:v>
                </c:pt>
                <c:pt idx="3042">
                  <c:v>1.1738740368746201</c:v>
                </c:pt>
                <c:pt idx="3043">
                  <c:v>1.1777742211706901</c:v>
                </c:pt>
                <c:pt idx="3044">
                  <c:v>1.17966669173363</c:v>
                </c:pt>
                <c:pt idx="3045">
                  <c:v>1.18043882358709</c:v>
                </c:pt>
                <c:pt idx="3046">
                  <c:v>1.1967839204760999</c:v>
                </c:pt>
                <c:pt idx="3047">
                  <c:v>1.19852932778132</c:v>
                </c:pt>
                <c:pt idx="3048">
                  <c:v>1.2015702169224101</c:v>
                </c:pt>
                <c:pt idx="3049">
                  <c:v>1.2065542752799701</c:v>
                </c:pt>
                <c:pt idx="3050">
                  <c:v>1.20968352995045</c:v>
                </c:pt>
                <c:pt idx="3051">
                  <c:v>1.22235314145355</c:v>
                </c:pt>
                <c:pt idx="3052">
                  <c:v>1.22960247576017</c:v>
                </c:pt>
                <c:pt idx="3053">
                  <c:v>1.2357238066547001</c:v>
                </c:pt>
                <c:pt idx="3054">
                  <c:v>1.2434528365676401</c:v>
                </c:pt>
                <c:pt idx="3055">
                  <c:v>1.24390261203927</c:v>
                </c:pt>
                <c:pt idx="3056">
                  <c:v>1.24585312659687</c:v>
                </c:pt>
                <c:pt idx="3057">
                  <c:v>1.2502022645545701</c:v>
                </c:pt>
                <c:pt idx="3058">
                  <c:v>1.2570350699619699</c:v>
                </c:pt>
                <c:pt idx="3059">
                  <c:v>1.25850264495238</c:v>
                </c:pt>
                <c:pt idx="3060">
                  <c:v>1.2796649577041299</c:v>
                </c:pt>
                <c:pt idx="3061">
                  <c:v>1.28066595501321</c:v>
                </c:pt>
                <c:pt idx="3062">
                  <c:v>1.2863752821679499</c:v>
                </c:pt>
                <c:pt idx="3063">
                  <c:v>1.3139554562101901</c:v>
                </c:pt>
                <c:pt idx="3064">
                  <c:v>1.33789349415832</c:v>
                </c:pt>
                <c:pt idx="3065">
                  <c:v>1.35389753611867</c:v>
                </c:pt>
                <c:pt idx="3066">
                  <c:v>1.3632903306142301</c:v>
                </c:pt>
                <c:pt idx="3067">
                  <c:v>1.3643536128596701</c:v>
                </c:pt>
                <c:pt idx="3068">
                  <c:v>1.3644596985815201</c:v>
                </c:pt>
                <c:pt idx="3069">
                  <c:v>1.37464610492701</c:v>
                </c:pt>
                <c:pt idx="3070">
                  <c:v>1.3915895513149299</c:v>
                </c:pt>
                <c:pt idx="3071">
                  <c:v>1.3987456842544701</c:v>
                </c:pt>
                <c:pt idx="3072">
                  <c:v>1.4291224450639901</c:v>
                </c:pt>
                <c:pt idx="3073">
                  <c:v>1.4563015069922101</c:v>
                </c:pt>
                <c:pt idx="3074">
                  <c:v>1.4759497475152901</c:v>
                </c:pt>
              </c:numCache>
            </c:numRef>
          </c:xVal>
          <c:yVal>
            <c:numRef>
              <c:f>'LMfit very best'!$T$2:$T$20070</c:f>
              <c:numCache>
                <c:formatCode>0.00</c:formatCode>
                <c:ptCount val="20069"/>
                <c:pt idx="0">
                  <c:v>1.947404475118897</c:v>
                </c:pt>
                <c:pt idx="1">
                  <c:v>1.9547550546619312</c:v>
                </c:pt>
                <c:pt idx="2">
                  <c:v>1.9501819614400857</c:v>
                </c:pt>
                <c:pt idx="3">
                  <c:v>1.9553791936357716</c:v>
                </c:pt>
                <c:pt idx="4">
                  <c:v>1.9481480490159246</c:v>
                </c:pt>
                <c:pt idx="5">
                  <c:v>1.9458397507122462</c:v>
                </c:pt>
                <c:pt idx="6">
                  <c:v>1.9518604123148919</c:v>
                </c:pt>
                <c:pt idx="7">
                  <c:v>1.9451373441300035</c:v>
                </c:pt>
                <c:pt idx="8">
                  <c:v>1.9677256133629182</c:v>
                </c:pt>
                <c:pt idx="9">
                  <c:v>1.9613748774645279</c:v>
                </c:pt>
                <c:pt idx="10">
                  <c:v>1.9651052457033715</c:v>
                </c:pt>
                <c:pt idx="11">
                  <c:v>1.9585730513494368</c:v>
                </c:pt>
                <c:pt idx="12">
                  <c:v>1.9543047595047769</c:v>
                </c:pt>
                <c:pt idx="13">
                  <c:v>1.957257186346786</c:v>
                </c:pt>
                <c:pt idx="14">
                  <c:v>1.9586967662567445</c:v>
                </c:pt>
                <c:pt idx="15">
                  <c:v>1.9503116808428973</c:v>
                </c:pt>
                <c:pt idx="16">
                  <c:v>1.9410175142310884</c:v>
                </c:pt>
                <c:pt idx="17">
                  <c:v>1.960623085549017</c:v>
                </c:pt>
                <c:pt idx="18">
                  <c:v>1.9518647043411099</c:v>
                </c:pt>
                <c:pt idx="19">
                  <c:v>1.9454522253791049</c:v>
                </c:pt>
                <c:pt idx="20">
                  <c:v>1.951878734289398</c:v>
                </c:pt>
                <c:pt idx="21">
                  <c:v>1.9550710249851506</c:v>
                </c:pt>
                <c:pt idx="22">
                  <c:v>1.9475605157832934</c:v>
                </c:pt>
                <c:pt idx="23">
                  <c:v>1.960380414798844</c:v>
                </c:pt>
                <c:pt idx="24">
                  <c:v>1.9478418304895018</c:v>
                </c:pt>
                <c:pt idx="25">
                  <c:v>1.9509988212048597</c:v>
                </c:pt>
                <c:pt idx="26">
                  <c:v>1.9422570035429143</c:v>
                </c:pt>
                <c:pt idx="27">
                  <c:v>1.9739288532278556</c:v>
                </c:pt>
                <c:pt idx="28">
                  <c:v>1.9444259093155971</c:v>
                </c:pt>
                <c:pt idx="29">
                  <c:v>1.9509763395052775</c:v>
                </c:pt>
                <c:pt idx="30">
                  <c:v>1.9413962728877185</c:v>
                </c:pt>
                <c:pt idx="31">
                  <c:v>1.9478818093293393</c:v>
                </c:pt>
                <c:pt idx="32">
                  <c:v>1.940150324974466</c:v>
                </c:pt>
                <c:pt idx="33">
                  <c:v>1.9620661748034807</c:v>
                </c:pt>
                <c:pt idx="34">
                  <c:v>1.9540623541641204</c:v>
                </c:pt>
                <c:pt idx="35">
                  <c:v>1.9437719023987179</c:v>
                </c:pt>
                <c:pt idx="36">
                  <c:v>1.9731174344753311</c:v>
                </c:pt>
                <c:pt idx="37">
                  <c:v>1.9533087235086632</c:v>
                </c:pt>
                <c:pt idx="38">
                  <c:v>1.9645409279873223</c:v>
                </c:pt>
                <c:pt idx="39">
                  <c:v>1.9588993156625596</c:v>
                </c:pt>
                <c:pt idx="40">
                  <c:v>1.9385079246960943</c:v>
                </c:pt>
                <c:pt idx="41">
                  <c:v>1.9364941167260201</c:v>
                </c:pt>
                <c:pt idx="42">
                  <c:v>1.9468906431801356</c:v>
                </c:pt>
                <c:pt idx="43">
                  <c:v>1.9567484785987492</c:v>
                </c:pt>
                <c:pt idx="44">
                  <c:v>1.9420358685098662</c:v>
                </c:pt>
                <c:pt idx="45">
                  <c:v>1.996151557685786</c:v>
                </c:pt>
                <c:pt idx="46">
                  <c:v>1.9378060422766439</c:v>
                </c:pt>
                <c:pt idx="47">
                  <c:v>1.9417067998624944</c:v>
                </c:pt>
                <c:pt idx="48">
                  <c:v>1.9393611261422365</c:v>
                </c:pt>
                <c:pt idx="49">
                  <c:v>1.962092069916261</c:v>
                </c:pt>
                <c:pt idx="50">
                  <c:v>1.9479554083326034</c:v>
                </c:pt>
                <c:pt idx="51">
                  <c:v>1.9624254488066628</c:v>
                </c:pt>
                <c:pt idx="52">
                  <c:v>1.9446244107716482</c:v>
                </c:pt>
                <c:pt idx="53">
                  <c:v>1.9647413141961849</c:v>
                </c:pt>
                <c:pt idx="54">
                  <c:v>1.9440128519096722</c:v>
                </c:pt>
                <c:pt idx="55">
                  <c:v>1.9432780835482864</c:v>
                </c:pt>
                <c:pt idx="56">
                  <c:v>1.9383189151957798</c:v>
                </c:pt>
                <c:pt idx="57">
                  <c:v>1.9466300901823816</c:v>
                </c:pt>
                <c:pt idx="58">
                  <c:v>1.9414542271339259</c:v>
                </c:pt>
                <c:pt idx="59">
                  <c:v>1.9941515840366058</c:v>
                </c:pt>
                <c:pt idx="60">
                  <c:v>1.9517545700771965</c:v>
                </c:pt>
                <c:pt idx="61">
                  <c:v>1.9420560608526447</c:v>
                </c:pt>
                <c:pt idx="62">
                  <c:v>1.948187182634904</c:v>
                </c:pt>
                <c:pt idx="63">
                  <c:v>1.967710569163402</c:v>
                </c:pt>
                <c:pt idx="64">
                  <c:v>1.9603079674488539</c:v>
                </c:pt>
                <c:pt idx="65">
                  <c:v>1.9413600920895686</c:v>
                </c:pt>
                <c:pt idx="66">
                  <c:v>1.9437999746695693</c:v>
                </c:pt>
                <c:pt idx="67">
                  <c:v>1.9419159757859086</c:v>
                </c:pt>
                <c:pt idx="68">
                  <c:v>1.9487828655624742</c:v>
                </c:pt>
                <c:pt idx="69">
                  <c:v>1.9410036816745908</c:v>
                </c:pt>
                <c:pt idx="70">
                  <c:v>1.939121224091219</c:v>
                </c:pt>
                <c:pt idx="71">
                  <c:v>1.9428713182351816</c:v>
                </c:pt>
                <c:pt idx="72">
                  <c:v>1.9441750608895016</c:v>
                </c:pt>
                <c:pt idx="73">
                  <c:v>1.9514414041868891</c:v>
                </c:pt>
                <c:pt idx="74">
                  <c:v>1.941370388616676</c:v>
                </c:pt>
                <c:pt idx="75">
                  <c:v>1.9395954630677099</c:v>
                </c:pt>
                <c:pt idx="76">
                  <c:v>1.9386327090274402</c:v>
                </c:pt>
                <c:pt idx="77">
                  <c:v>1.9932616204340328</c:v>
                </c:pt>
                <c:pt idx="78">
                  <c:v>1.9398575209632194</c:v>
                </c:pt>
                <c:pt idx="79">
                  <c:v>1.9601669862386153</c:v>
                </c:pt>
                <c:pt idx="80">
                  <c:v>1.9454474428240249</c:v>
                </c:pt>
                <c:pt idx="81">
                  <c:v>1.9411248662144962</c:v>
                </c:pt>
                <c:pt idx="82">
                  <c:v>1.9933846793603121</c:v>
                </c:pt>
                <c:pt idx="83">
                  <c:v>1.9402761451392307</c:v>
                </c:pt>
                <c:pt idx="84">
                  <c:v>1.9578359406594676</c:v>
                </c:pt>
                <c:pt idx="85">
                  <c:v>1.9392421814850045</c:v>
                </c:pt>
                <c:pt idx="86">
                  <c:v>1.9471781774556414</c:v>
                </c:pt>
                <c:pt idx="87">
                  <c:v>1.9672569081491633</c:v>
                </c:pt>
                <c:pt idx="88">
                  <c:v>1.9556076100002153</c:v>
                </c:pt>
                <c:pt idx="89">
                  <c:v>1.9432946098381836</c:v>
                </c:pt>
                <c:pt idx="90">
                  <c:v>1.9470913649810735</c:v>
                </c:pt>
                <c:pt idx="91">
                  <c:v>1.9625368167823101</c:v>
                </c:pt>
                <c:pt idx="92">
                  <c:v>1.965676665658344</c:v>
                </c:pt>
                <c:pt idx="93">
                  <c:v>1.9466688982551845</c:v>
                </c:pt>
                <c:pt idx="94">
                  <c:v>1.9904800897704404</c:v>
                </c:pt>
                <c:pt idx="95">
                  <c:v>1.9428455017721888</c:v>
                </c:pt>
                <c:pt idx="96">
                  <c:v>1.9428141104687178</c:v>
                </c:pt>
                <c:pt idx="97">
                  <c:v>1.9425848330078435</c:v>
                </c:pt>
                <c:pt idx="98">
                  <c:v>1.991490952302061</c:v>
                </c:pt>
                <c:pt idx="99">
                  <c:v>1.9436826729759933</c:v>
                </c:pt>
                <c:pt idx="100">
                  <c:v>1.9659892757219666</c:v>
                </c:pt>
                <c:pt idx="101">
                  <c:v>1.9935168232040099</c:v>
                </c:pt>
                <c:pt idx="102">
                  <c:v>1.9924241910026621</c:v>
                </c:pt>
                <c:pt idx="103">
                  <c:v>1.9573732629615666</c:v>
                </c:pt>
                <c:pt idx="104">
                  <c:v>1.9435242637552852</c:v>
                </c:pt>
                <c:pt idx="105">
                  <c:v>1.9441915172646138</c:v>
                </c:pt>
                <c:pt idx="106">
                  <c:v>1.992995356657105</c:v>
                </c:pt>
                <c:pt idx="107">
                  <c:v>1.9379442169397971</c:v>
                </c:pt>
                <c:pt idx="108">
                  <c:v>1.9457173997951422</c:v>
                </c:pt>
                <c:pt idx="109">
                  <c:v>1.9481571743612123</c:v>
                </c:pt>
                <c:pt idx="110">
                  <c:v>1.9579146164341286</c:v>
                </c:pt>
                <c:pt idx="111">
                  <c:v>1.9602442353695577</c:v>
                </c:pt>
                <c:pt idx="112">
                  <c:v>1.9653403987060829</c:v>
                </c:pt>
                <c:pt idx="113">
                  <c:v>1.9518842607075604</c:v>
                </c:pt>
                <c:pt idx="114">
                  <c:v>1.9412296082876408</c:v>
                </c:pt>
                <c:pt idx="115">
                  <c:v>1.9413187150092077</c:v>
                </c:pt>
                <c:pt idx="116">
                  <c:v>1.9451273879933113</c:v>
                </c:pt>
                <c:pt idx="117">
                  <c:v>2.0312701253580676</c:v>
                </c:pt>
                <c:pt idx="118">
                  <c:v>1.9473204875359318</c:v>
                </c:pt>
                <c:pt idx="119">
                  <c:v>1.9617807981666771</c:v>
                </c:pt>
                <c:pt idx="120">
                  <c:v>1.9393968355382094</c:v>
                </c:pt>
                <c:pt idx="121">
                  <c:v>1.9456086853258185</c:v>
                </c:pt>
                <c:pt idx="122">
                  <c:v>1.9696011505184958</c:v>
                </c:pt>
                <c:pt idx="123">
                  <c:v>1.9549668845369264</c:v>
                </c:pt>
                <c:pt idx="124">
                  <c:v>1.9447063950573431</c:v>
                </c:pt>
                <c:pt idx="125">
                  <c:v>1.9402276799608635</c:v>
                </c:pt>
                <c:pt idx="126">
                  <c:v>1.9566069957551941</c:v>
                </c:pt>
                <c:pt idx="127">
                  <c:v>1.9457420500739895</c:v>
                </c:pt>
                <c:pt idx="128">
                  <c:v>1.9973678298517319</c:v>
                </c:pt>
                <c:pt idx="129">
                  <c:v>1.9654835562130155</c:v>
                </c:pt>
                <c:pt idx="130">
                  <c:v>1.9458193147307954</c:v>
                </c:pt>
                <c:pt idx="131">
                  <c:v>1.9434100036291726</c:v>
                </c:pt>
                <c:pt idx="132">
                  <c:v>1.947479262957621</c:v>
                </c:pt>
                <c:pt idx="133">
                  <c:v>1.9422178543068107</c:v>
                </c:pt>
                <c:pt idx="134">
                  <c:v>1.9420000892504778</c:v>
                </c:pt>
                <c:pt idx="135">
                  <c:v>1.9873534515924527</c:v>
                </c:pt>
                <c:pt idx="136">
                  <c:v>1.9576881427311381</c:v>
                </c:pt>
                <c:pt idx="137">
                  <c:v>1.942320055653596</c:v>
                </c:pt>
                <c:pt idx="138">
                  <c:v>1.9416045209990944</c:v>
                </c:pt>
                <c:pt idx="139">
                  <c:v>1.9474248173175448</c:v>
                </c:pt>
                <c:pt idx="140">
                  <c:v>1.9963150870108075</c:v>
                </c:pt>
                <c:pt idx="141">
                  <c:v>1.9428175065096402</c:v>
                </c:pt>
                <c:pt idx="142">
                  <c:v>1.9622493262729857</c:v>
                </c:pt>
                <c:pt idx="143">
                  <c:v>1.9435792058042645</c:v>
                </c:pt>
                <c:pt idx="144">
                  <c:v>1.9650553390387797</c:v>
                </c:pt>
                <c:pt idx="145">
                  <c:v>1.9456981375367708</c:v>
                </c:pt>
                <c:pt idx="146">
                  <c:v>1.9657219944119311</c:v>
                </c:pt>
                <c:pt idx="147">
                  <c:v>1.9379620527046126</c:v>
                </c:pt>
                <c:pt idx="148">
                  <c:v>1.9392986409481319</c:v>
                </c:pt>
                <c:pt idx="149">
                  <c:v>1.9487209547191653</c:v>
                </c:pt>
                <c:pt idx="150">
                  <c:v>1.9396832530616992</c:v>
                </c:pt>
                <c:pt idx="151">
                  <c:v>1.9413514377842565</c:v>
                </c:pt>
                <c:pt idx="152">
                  <c:v>1.9430974947842499</c:v>
                </c:pt>
                <c:pt idx="153">
                  <c:v>1.9453124650556501</c:v>
                </c:pt>
                <c:pt idx="154">
                  <c:v>1.9443479471575216</c:v>
                </c:pt>
                <c:pt idx="155">
                  <c:v>1.9471865712169534</c:v>
                </c:pt>
                <c:pt idx="156">
                  <c:v>1.9532006192189668</c:v>
                </c:pt>
                <c:pt idx="157">
                  <c:v>1.9464401275659908</c:v>
                </c:pt>
                <c:pt idx="158">
                  <c:v>1.9680335832484646</c:v>
                </c:pt>
                <c:pt idx="159">
                  <c:v>1.9486709386021506</c:v>
                </c:pt>
                <c:pt idx="160">
                  <c:v>1.9454067661866505</c:v>
                </c:pt>
                <c:pt idx="161">
                  <c:v>1.9438005773877169</c:v>
                </c:pt>
                <c:pt idx="162">
                  <c:v>1.9495316559810787</c:v>
                </c:pt>
                <c:pt idx="163">
                  <c:v>1.9399517155282897</c:v>
                </c:pt>
                <c:pt idx="164">
                  <c:v>1.9507236303491047</c:v>
                </c:pt>
                <c:pt idx="165">
                  <c:v>1.9453327797553281</c:v>
                </c:pt>
                <c:pt idx="166">
                  <c:v>1.9479404160521328</c:v>
                </c:pt>
                <c:pt idx="167">
                  <c:v>1.9992196307505989</c:v>
                </c:pt>
                <c:pt idx="168">
                  <c:v>1.9419991718183971</c:v>
                </c:pt>
                <c:pt idx="169">
                  <c:v>1.9410949753393176</c:v>
                </c:pt>
                <c:pt idx="170">
                  <c:v>1.994668505526934</c:v>
                </c:pt>
                <c:pt idx="171">
                  <c:v>1.952812572523603</c:v>
                </c:pt>
                <c:pt idx="172">
                  <c:v>1.9672491015577342</c:v>
                </c:pt>
                <c:pt idx="173">
                  <c:v>1.9535922063160636</c:v>
                </c:pt>
                <c:pt idx="174">
                  <c:v>1.9405401564354718</c:v>
                </c:pt>
                <c:pt idx="175">
                  <c:v>1.9431249661686705</c:v>
                </c:pt>
                <c:pt idx="176">
                  <c:v>1.9439119646337335</c:v>
                </c:pt>
                <c:pt idx="177">
                  <c:v>1.9405374745609749</c:v>
                </c:pt>
                <c:pt idx="178">
                  <c:v>1.9517213725286806</c:v>
                </c:pt>
                <c:pt idx="179">
                  <c:v>1.9602711169999101</c:v>
                </c:pt>
                <c:pt idx="180">
                  <c:v>1.935150433516126</c:v>
                </c:pt>
                <c:pt idx="181">
                  <c:v>1.9549479975692186</c:v>
                </c:pt>
                <c:pt idx="182">
                  <c:v>1.9404998650226475</c:v>
                </c:pt>
                <c:pt idx="183">
                  <c:v>1.9425115323932005</c:v>
                </c:pt>
                <c:pt idx="184">
                  <c:v>1.9460446388073276</c:v>
                </c:pt>
                <c:pt idx="185">
                  <c:v>1.9433428404016757</c:v>
                </c:pt>
                <c:pt idx="186">
                  <c:v>1.954451273321697</c:v>
                </c:pt>
                <c:pt idx="187">
                  <c:v>1.9526364200164781</c:v>
                </c:pt>
                <c:pt idx="188">
                  <c:v>1.942621309763261</c:v>
                </c:pt>
                <c:pt idx="189">
                  <c:v>1.9378083078426813</c:v>
                </c:pt>
                <c:pt idx="190">
                  <c:v>1.9545520431276389</c:v>
                </c:pt>
                <c:pt idx="191">
                  <c:v>1.9401262883616732</c:v>
                </c:pt>
                <c:pt idx="192">
                  <c:v>1.9475897405398994</c:v>
                </c:pt>
                <c:pt idx="193">
                  <c:v>1.9881476348618725</c:v>
                </c:pt>
                <c:pt idx="194">
                  <c:v>1.9548955971368294</c:v>
                </c:pt>
                <c:pt idx="195">
                  <c:v>1.9697211692182754</c:v>
                </c:pt>
                <c:pt idx="196">
                  <c:v>1.9522958305459728</c:v>
                </c:pt>
                <c:pt idx="197">
                  <c:v>1.9395905622541536</c:v>
                </c:pt>
                <c:pt idx="198">
                  <c:v>1.9951077866733815</c:v>
                </c:pt>
                <c:pt idx="199">
                  <c:v>1.9497853655113073</c:v>
                </c:pt>
                <c:pt idx="200">
                  <c:v>1.9545288558881906</c:v>
                </c:pt>
                <c:pt idx="201">
                  <c:v>1.9388297345041035</c:v>
                </c:pt>
                <c:pt idx="202">
                  <c:v>1.9425111670715594</c:v>
                </c:pt>
                <c:pt idx="203">
                  <c:v>1.9501504613415412</c:v>
                </c:pt>
                <c:pt idx="204">
                  <c:v>1.9468060815122175</c:v>
                </c:pt>
                <c:pt idx="205">
                  <c:v>1.9543382393356921</c:v>
                </c:pt>
                <c:pt idx="206">
                  <c:v>1.9359294289437692</c:v>
                </c:pt>
                <c:pt idx="207">
                  <c:v>1.9378175612757536</c:v>
                </c:pt>
                <c:pt idx="208">
                  <c:v>1.95747016155206</c:v>
                </c:pt>
                <c:pt idx="209">
                  <c:v>1.9417919588284698</c:v>
                </c:pt>
                <c:pt idx="210">
                  <c:v>1.937873848027551</c:v>
                </c:pt>
                <c:pt idx="211">
                  <c:v>1.9381361418788683</c:v>
                </c:pt>
                <c:pt idx="212">
                  <c:v>1.9680529603149404</c:v>
                </c:pt>
                <c:pt idx="213">
                  <c:v>1.9438554543691877</c:v>
                </c:pt>
                <c:pt idx="214">
                  <c:v>1.9492297453517642</c:v>
                </c:pt>
                <c:pt idx="215">
                  <c:v>1.9395700220729106</c:v>
                </c:pt>
                <c:pt idx="216">
                  <c:v>1.947231487825432</c:v>
                </c:pt>
                <c:pt idx="217">
                  <c:v>1.950673633394719</c:v>
                </c:pt>
                <c:pt idx="218">
                  <c:v>1.9524073310461263</c:v>
                </c:pt>
                <c:pt idx="219">
                  <c:v>1.938345318021111</c:v>
                </c:pt>
                <c:pt idx="220">
                  <c:v>1.9387531059527674</c:v>
                </c:pt>
                <c:pt idx="221">
                  <c:v>1.9593013300846371</c:v>
                </c:pt>
                <c:pt idx="222">
                  <c:v>1.9393950187594078</c:v>
                </c:pt>
                <c:pt idx="223">
                  <c:v>1.9407175004248816</c:v>
                </c:pt>
                <c:pt idx="224">
                  <c:v>1.9526740402892242</c:v>
                </c:pt>
                <c:pt idx="225">
                  <c:v>1.9361742991378614</c:v>
                </c:pt>
                <c:pt idx="226">
                  <c:v>1.9444010882098974</c:v>
                </c:pt>
                <c:pt idx="227">
                  <c:v>1.938980761553619</c:v>
                </c:pt>
                <c:pt idx="228">
                  <c:v>1.9651473834529141</c:v>
                </c:pt>
                <c:pt idx="229">
                  <c:v>1.942270431185861</c:v>
                </c:pt>
                <c:pt idx="230">
                  <c:v>1.9734349571764047</c:v>
                </c:pt>
                <c:pt idx="231">
                  <c:v>1.9558668781534183</c:v>
                </c:pt>
                <c:pt idx="232">
                  <c:v>1.9468665915790251</c:v>
                </c:pt>
                <c:pt idx="233">
                  <c:v>1.9391049819604291</c:v>
                </c:pt>
                <c:pt idx="234">
                  <c:v>1.9531762942097488</c:v>
                </c:pt>
                <c:pt idx="235">
                  <c:v>1.9761072642553412</c:v>
                </c:pt>
                <c:pt idx="236">
                  <c:v>1.9408079808457259</c:v>
                </c:pt>
                <c:pt idx="237">
                  <c:v>1.9758999601010818</c:v>
                </c:pt>
                <c:pt idx="238">
                  <c:v>1.9514934622247817</c:v>
                </c:pt>
                <c:pt idx="239">
                  <c:v>1.9531546052510649</c:v>
                </c:pt>
                <c:pt idx="240">
                  <c:v>1.9440985765043182</c:v>
                </c:pt>
                <c:pt idx="241">
                  <c:v>1.9521921022315516</c:v>
                </c:pt>
                <c:pt idx="242">
                  <c:v>1.9388112568552642</c:v>
                </c:pt>
                <c:pt idx="243">
                  <c:v>1.9529300963224625</c:v>
                </c:pt>
                <c:pt idx="244">
                  <c:v>1.959465689282583</c:v>
                </c:pt>
                <c:pt idx="245">
                  <c:v>1.9431661523043329</c:v>
                </c:pt>
                <c:pt idx="246">
                  <c:v>1.9488276366895427</c:v>
                </c:pt>
                <c:pt idx="247">
                  <c:v>1.9415935703066267</c:v>
                </c:pt>
                <c:pt idx="248">
                  <c:v>1.9830874474193345</c:v>
                </c:pt>
                <c:pt idx="249">
                  <c:v>1.953709458826735</c:v>
                </c:pt>
                <c:pt idx="250">
                  <c:v>1.9404079833585137</c:v>
                </c:pt>
                <c:pt idx="251">
                  <c:v>1.9555583074089877</c:v>
                </c:pt>
                <c:pt idx="252">
                  <c:v>1.9395719972586118</c:v>
                </c:pt>
                <c:pt idx="253">
                  <c:v>1.9452009408991802</c:v>
                </c:pt>
                <c:pt idx="254">
                  <c:v>2.0036129655263952</c:v>
                </c:pt>
                <c:pt idx="255">
                  <c:v>1.9403018680830053</c:v>
                </c:pt>
                <c:pt idx="256">
                  <c:v>1.9513492156700367</c:v>
                </c:pt>
                <c:pt idx="257">
                  <c:v>1.9991662658570348</c:v>
                </c:pt>
                <c:pt idx="258">
                  <c:v>1.9386978619642139</c:v>
                </c:pt>
                <c:pt idx="259">
                  <c:v>1.9378277474246468</c:v>
                </c:pt>
                <c:pt idx="260">
                  <c:v>1.9410017077561919</c:v>
                </c:pt>
                <c:pt idx="261">
                  <c:v>1.9416421817918459</c:v>
                </c:pt>
                <c:pt idx="262">
                  <c:v>1.9496146817770346</c:v>
                </c:pt>
                <c:pt idx="263">
                  <c:v>1.9428961341304687</c:v>
                </c:pt>
                <c:pt idx="264">
                  <c:v>1.9411783874073132</c:v>
                </c:pt>
                <c:pt idx="265">
                  <c:v>1.9407516497539443</c:v>
                </c:pt>
                <c:pt idx="266">
                  <c:v>1.9486566210657106</c:v>
                </c:pt>
                <c:pt idx="267">
                  <c:v>1.9497313951449118</c:v>
                </c:pt>
                <c:pt idx="268">
                  <c:v>1.9520245882274501</c:v>
                </c:pt>
                <c:pt idx="269">
                  <c:v>1.9462648814464687</c:v>
                </c:pt>
                <c:pt idx="270">
                  <c:v>1.9686335798412502</c:v>
                </c:pt>
                <c:pt idx="271">
                  <c:v>1.9522929938159765</c:v>
                </c:pt>
                <c:pt idx="272">
                  <c:v>1.9447001073577945</c:v>
                </c:pt>
                <c:pt idx="273">
                  <c:v>1.9537624886921074</c:v>
                </c:pt>
                <c:pt idx="274">
                  <c:v>1.9633765305379631</c:v>
                </c:pt>
                <c:pt idx="275">
                  <c:v>1.9909358356871096</c:v>
                </c:pt>
                <c:pt idx="276">
                  <c:v>1.9533379907757387</c:v>
                </c:pt>
                <c:pt idx="277">
                  <c:v>1.9585518336935488</c:v>
                </c:pt>
                <c:pt idx="278">
                  <c:v>1.9484827898710786</c:v>
                </c:pt>
                <c:pt idx="279">
                  <c:v>1.9554509335654722</c:v>
                </c:pt>
                <c:pt idx="280">
                  <c:v>1.9869763637077238</c:v>
                </c:pt>
                <c:pt idx="281">
                  <c:v>1.9669342027310415</c:v>
                </c:pt>
                <c:pt idx="282">
                  <c:v>1.939925734020056</c:v>
                </c:pt>
                <c:pt idx="283">
                  <c:v>1.937642326429651</c:v>
                </c:pt>
                <c:pt idx="284">
                  <c:v>1.9904199059828716</c:v>
                </c:pt>
                <c:pt idx="285">
                  <c:v>1.9500662716225754</c:v>
                </c:pt>
                <c:pt idx="286">
                  <c:v>2.022985025376546</c:v>
                </c:pt>
                <c:pt idx="287">
                  <c:v>1.9450394517581018</c:v>
                </c:pt>
                <c:pt idx="288">
                  <c:v>1.9445413535589036</c:v>
                </c:pt>
                <c:pt idx="289">
                  <c:v>1.9673556767454266</c:v>
                </c:pt>
                <c:pt idx="290">
                  <c:v>1.9609033515082837</c:v>
                </c:pt>
                <c:pt idx="291">
                  <c:v>1.9462785491424237</c:v>
                </c:pt>
                <c:pt idx="292">
                  <c:v>1.9472109736981495</c:v>
                </c:pt>
                <c:pt idx="293">
                  <c:v>1.9587315327886832</c:v>
                </c:pt>
                <c:pt idx="294">
                  <c:v>1.9548039918696241</c:v>
                </c:pt>
                <c:pt idx="295">
                  <c:v>1.9444988267366174</c:v>
                </c:pt>
                <c:pt idx="296">
                  <c:v>1.9411517424381031</c:v>
                </c:pt>
                <c:pt idx="297">
                  <c:v>1.9662992517961175</c:v>
                </c:pt>
                <c:pt idx="298">
                  <c:v>1.9821176503765581</c:v>
                </c:pt>
                <c:pt idx="299">
                  <c:v>1.9313532595408565</c:v>
                </c:pt>
                <c:pt idx="300">
                  <c:v>1.9544583235049888</c:v>
                </c:pt>
                <c:pt idx="301">
                  <c:v>1.9419918891670152</c:v>
                </c:pt>
                <c:pt idx="302">
                  <c:v>1.9604029077529215</c:v>
                </c:pt>
                <c:pt idx="303">
                  <c:v>1.9562906684132919</c:v>
                </c:pt>
                <c:pt idx="304">
                  <c:v>1.9530985669057799</c:v>
                </c:pt>
                <c:pt idx="305">
                  <c:v>1.9408269324820486</c:v>
                </c:pt>
                <c:pt idx="306">
                  <c:v>1.9505520610345652</c:v>
                </c:pt>
                <c:pt idx="307">
                  <c:v>1.9418870915112667</c:v>
                </c:pt>
                <c:pt idx="308">
                  <c:v>1.9412339076185252</c:v>
                </c:pt>
                <c:pt idx="309">
                  <c:v>1.94422122960204</c:v>
                </c:pt>
                <c:pt idx="310">
                  <c:v>1.9671351630182439</c:v>
                </c:pt>
                <c:pt idx="311">
                  <c:v>1.9681020054677336</c:v>
                </c:pt>
                <c:pt idx="312">
                  <c:v>1.9405510229097924</c:v>
                </c:pt>
                <c:pt idx="313">
                  <c:v>1.965381199903703</c:v>
                </c:pt>
                <c:pt idx="314">
                  <c:v>1.937983196409931</c:v>
                </c:pt>
                <c:pt idx="315">
                  <c:v>1.947784798554471</c:v>
                </c:pt>
                <c:pt idx="316">
                  <c:v>1.9666501818477</c:v>
                </c:pt>
                <c:pt idx="317">
                  <c:v>1.9655892540927398</c:v>
                </c:pt>
                <c:pt idx="318">
                  <c:v>1.9616654212570603</c:v>
                </c:pt>
                <c:pt idx="319">
                  <c:v>1.9498459400493968</c:v>
                </c:pt>
                <c:pt idx="320">
                  <c:v>1.9672737010680876</c:v>
                </c:pt>
                <c:pt idx="321">
                  <c:v>1.9390664003365294</c:v>
                </c:pt>
                <c:pt idx="322">
                  <c:v>1.9630906348194699</c:v>
                </c:pt>
                <c:pt idx="323">
                  <c:v>1.9655271047863678</c:v>
                </c:pt>
                <c:pt idx="324">
                  <c:v>1.9657143167555855</c:v>
                </c:pt>
                <c:pt idx="325">
                  <c:v>1.9671914774185919</c:v>
                </c:pt>
                <c:pt idx="326">
                  <c:v>1.966878809870402</c:v>
                </c:pt>
                <c:pt idx="327">
                  <c:v>1.9649666069473055</c:v>
                </c:pt>
                <c:pt idx="328">
                  <c:v>1.9520186274172042</c:v>
                </c:pt>
                <c:pt idx="329">
                  <c:v>1.9614199744574283</c:v>
                </c:pt>
                <c:pt idx="330">
                  <c:v>1.9529017330450882</c:v>
                </c:pt>
                <c:pt idx="331">
                  <c:v>1.9413561487838469</c:v>
                </c:pt>
                <c:pt idx="332">
                  <c:v>1.9471803811152937</c:v>
                </c:pt>
                <c:pt idx="333">
                  <c:v>1.9679253320668864</c:v>
                </c:pt>
                <c:pt idx="334">
                  <c:v>1.9410309212001013</c:v>
                </c:pt>
                <c:pt idx="335">
                  <c:v>1.9631918799779524</c:v>
                </c:pt>
                <c:pt idx="336">
                  <c:v>1.9608501267080964</c:v>
                </c:pt>
                <c:pt idx="337">
                  <c:v>1.9415280109798538</c:v>
                </c:pt>
                <c:pt idx="338">
                  <c:v>1.949853426456488</c:v>
                </c:pt>
                <c:pt idx="339">
                  <c:v>1.9475632029611012</c:v>
                </c:pt>
                <c:pt idx="340">
                  <c:v>1.9674211383965308</c:v>
                </c:pt>
                <c:pt idx="341">
                  <c:v>1.9617673831514479</c:v>
                </c:pt>
                <c:pt idx="342">
                  <c:v>1.9378344589204217</c:v>
                </c:pt>
                <c:pt idx="343">
                  <c:v>1.9427049765649747</c:v>
                </c:pt>
                <c:pt idx="344">
                  <c:v>1.9489641612469433</c:v>
                </c:pt>
                <c:pt idx="345">
                  <c:v>1.966976301738167</c:v>
                </c:pt>
                <c:pt idx="346">
                  <c:v>1.9573919166628415</c:v>
                </c:pt>
                <c:pt idx="347">
                  <c:v>1.9676805581216832</c:v>
                </c:pt>
                <c:pt idx="348">
                  <c:v>1.9390060138616465</c:v>
                </c:pt>
                <c:pt idx="349">
                  <c:v>1.9458842553309141</c:v>
                </c:pt>
                <c:pt idx="350">
                  <c:v>1.9554630696693265</c:v>
                </c:pt>
                <c:pt idx="351">
                  <c:v>1.9626148887484831</c:v>
                </c:pt>
                <c:pt idx="352">
                  <c:v>1.9600132204043008</c:v>
                </c:pt>
                <c:pt idx="353">
                  <c:v>1.960031818888551</c:v>
                </c:pt>
                <c:pt idx="354">
                  <c:v>1.9411809275663543</c:v>
                </c:pt>
                <c:pt idx="355">
                  <c:v>1.9487739070477397</c:v>
                </c:pt>
                <c:pt idx="356">
                  <c:v>1.9537093144031588</c:v>
                </c:pt>
                <c:pt idx="357">
                  <c:v>1.9454261302518527</c:v>
                </c:pt>
                <c:pt idx="358">
                  <c:v>1.9513925720293355</c:v>
                </c:pt>
                <c:pt idx="359">
                  <c:v>1.9371637423016812</c:v>
                </c:pt>
                <c:pt idx="360">
                  <c:v>1.9474446639859777</c:v>
                </c:pt>
                <c:pt idx="361">
                  <c:v>1.9506284338636621</c:v>
                </c:pt>
                <c:pt idx="362">
                  <c:v>1.9415382859701169</c:v>
                </c:pt>
                <c:pt idx="363">
                  <c:v>1.9885692710344742</c:v>
                </c:pt>
                <c:pt idx="364">
                  <c:v>1.9919244434217647</c:v>
                </c:pt>
                <c:pt idx="365">
                  <c:v>1.9471696288375835</c:v>
                </c:pt>
                <c:pt idx="366">
                  <c:v>1.9636898479755891</c:v>
                </c:pt>
                <c:pt idx="367">
                  <c:v>1.9883228199716703</c:v>
                </c:pt>
                <c:pt idx="368">
                  <c:v>1.9552862481222015</c:v>
                </c:pt>
                <c:pt idx="369">
                  <c:v>1.9545667702944911</c:v>
                </c:pt>
                <c:pt idx="370">
                  <c:v>1.9412674782248622</c:v>
                </c:pt>
                <c:pt idx="371">
                  <c:v>1.9628101468549295</c:v>
                </c:pt>
                <c:pt idx="372">
                  <c:v>1.9748027130830275</c:v>
                </c:pt>
                <c:pt idx="373">
                  <c:v>1.9405247562862824</c:v>
                </c:pt>
                <c:pt idx="374">
                  <c:v>1.9393939861012159</c:v>
                </c:pt>
                <c:pt idx="375">
                  <c:v>2.029893467205826</c:v>
                </c:pt>
                <c:pt idx="376">
                  <c:v>2.0334993929683747</c:v>
                </c:pt>
                <c:pt idx="377">
                  <c:v>1.9518703671820667</c:v>
                </c:pt>
                <c:pt idx="378">
                  <c:v>1.9583706957160534</c:v>
                </c:pt>
                <c:pt idx="379">
                  <c:v>1.9489868636215857</c:v>
                </c:pt>
                <c:pt idx="380">
                  <c:v>1.9589527642934614</c:v>
                </c:pt>
                <c:pt idx="381">
                  <c:v>1.9583425800749741</c:v>
                </c:pt>
                <c:pt idx="382">
                  <c:v>1.9662961396993301</c:v>
                </c:pt>
                <c:pt idx="383">
                  <c:v>1.9859282149482214</c:v>
                </c:pt>
                <c:pt idx="384">
                  <c:v>1.957998041973938</c:v>
                </c:pt>
                <c:pt idx="385">
                  <c:v>1.9486126691844503</c:v>
                </c:pt>
                <c:pt idx="386">
                  <c:v>1.9698353896891012</c:v>
                </c:pt>
                <c:pt idx="387">
                  <c:v>1.9442693872483721</c:v>
                </c:pt>
                <c:pt idx="388">
                  <c:v>1.9533935605103541</c:v>
                </c:pt>
                <c:pt idx="389">
                  <c:v>1.9431163237532791</c:v>
                </c:pt>
                <c:pt idx="390">
                  <c:v>1.9505819492974288</c:v>
                </c:pt>
                <c:pt idx="391">
                  <c:v>2.0217619192319951</c:v>
                </c:pt>
                <c:pt idx="392">
                  <c:v>1.9655567087167205</c:v>
                </c:pt>
                <c:pt idx="393">
                  <c:v>1.9602310572176387</c:v>
                </c:pt>
                <c:pt idx="394">
                  <c:v>1.9606724667428881</c:v>
                </c:pt>
                <c:pt idx="395">
                  <c:v>1.9427910622606999</c:v>
                </c:pt>
                <c:pt idx="396">
                  <c:v>1.988607543304195</c:v>
                </c:pt>
                <c:pt idx="397">
                  <c:v>1.9458773077824745</c:v>
                </c:pt>
                <c:pt idx="398">
                  <c:v>1.948544106434468</c:v>
                </c:pt>
                <c:pt idx="399">
                  <c:v>1.9569263880511267</c:v>
                </c:pt>
                <c:pt idx="400">
                  <c:v>1.9617352975437952</c:v>
                </c:pt>
                <c:pt idx="401">
                  <c:v>1.9609909515974964</c:v>
                </c:pt>
                <c:pt idx="402">
                  <c:v>1.9470850259953161</c:v>
                </c:pt>
                <c:pt idx="403">
                  <c:v>1.9953471544999553</c:v>
                </c:pt>
                <c:pt idx="404">
                  <c:v>1.9634416626301565</c:v>
                </c:pt>
                <c:pt idx="405">
                  <c:v>1.9494422860734801</c:v>
                </c:pt>
                <c:pt idx="406">
                  <c:v>1.960455581076032</c:v>
                </c:pt>
                <c:pt idx="407">
                  <c:v>1.9671996963778191</c:v>
                </c:pt>
                <c:pt idx="408">
                  <c:v>1.9569005124408974</c:v>
                </c:pt>
                <c:pt idx="409">
                  <c:v>1.9556304207593946</c:v>
                </c:pt>
                <c:pt idx="410">
                  <c:v>1.9697761147987447</c:v>
                </c:pt>
                <c:pt idx="411">
                  <c:v>1.9450092302843356</c:v>
                </c:pt>
                <c:pt idx="412">
                  <c:v>1.9631686859515294</c:v>
                </c:pt>
                <c:pt idx="413">
                  <c:v>1.9501546703312482</c:v>
                </c:pt>
                <c:pt idx="414">
                  <c:v>1.964534773100119</c:v>
                </c:pt>
                <c:pt idx="415">
                  <c:v>1.9421448881964525</c:v>
                </c:pt>
                <c:pt idx="416">
                  <c:v>1.9423502527542573</c:v>
                </c:pt>
                <c:pt idx="417">
                  <c:v>1.9512037279300112</c:v>
                </c:pt>
                <c:pt idx="418">
                  <c:v>1.9609785711702774</c:v>
                </c:pt>
                <c:pt idx="419">
                  <c:v>1.9638355070493005</c:v>
                </c:pt>
                <c:pt idx="420">
                  <c:v>1.9550293006124748</c:v>
                </c:pt>
                <c:pt idx="421">
                  <c:v>1.9608194630111568</c:v>
                </c:pt>
                <c:pt idx="422">
                  <c:v>1.9638129831931266</c:v>
                </c:pt>
                <c:pt idx="423">
                  <c:v>1.9498811587256857</c:v>
                </c:pt>
                <c:pt idx="424">
                  <c:v>1.9474064211123139</c:v>
                </c:pt>
                <c:pt idx="425">
                  <c:v>1.9414464621345495</c:v>
                </c:pt>
                <c:pt idx="426">
                  <c:v>1.9939587251497979</c:v>
                </c:pt>
                <c:pt idx="427">
                  <c:v>1.9591185991411992</c:v>
                </c:pt>
                <c:pt idx="428">
                  <c:v>1.985156718235582</c:v>
                </c:pt>
                <c:pt idx="429">
                  <c:v>1.9852555159389247</c:v>
                </c:pt>
                <c:pt idx="430">
                  <c:v>1.9531759186443844</c:v>
                </c:pt>
                <c:pt idx="431">
                  <c:v>1.9595316813750399</c:v>
                </c:pt>
                <c:pt idx="432">
                  <c:v>1.9628444507622977</c:v>
                </c:pt>
                <c:pt idx="433">
                  <c:v>1.9573206116054511</c:v>
                </c:pt>
                <c:pt idx="434">
                  <c:v>1.9475449410306809</c:v>
                </c:pt>
                <c:pt idx="435">
                  <c:v>1.9460102267782673</c:v>
                </c:pt>
                <c:pt idx="436">
                  <c:v>1.9677972488973425</c:v>
                </c:pt>
                <c:pt idx="437">
                  <c:v>1.987848335996703</c:v>
                </c:pt>
                <c:pt idx="438">
                  <c:v>1.9453460078364067</c:v>
                </c:pt>
                <c:pt idx="439">
                  <c:v>1.9611290176283303</c:v>
                </c:pt>
                <c:pt idx="440">
                  <c:v>1.9461520042838532</c:v>
                </c:pt>
                <c:pt idx="441">
                  <c:v>1.9528096254364691</c:v>
                </c:pt>
                <c:pt idx="442">
                  <c:v>2.018887320351662</c:v>
                </c:pt>
                <c:pt idx="443">
                  <c:v>1.943373458968048</c:v>
                </c:pt>
                <c:pt idx="444">
                  <c:v>1.9417702988092476</c:v>
                </c:pt>
                <c:pt idx="445">
                  <c:v>1.9597460918761025</c:v>
                </c:pt>
                <c:pt idx="446">
                  <c:v>1.956275107715016</c:v>
                </c:pt>
                <c:pt idx="447">
                  <c:v>1.9515898819676876</c:v>
                </c:pt>
                <c:pt idx="448">
                  <c:v>1.9558626236270225</c:v>
                </c:pt>
                <c:pt idx="449">
                  <c:v>1.9588483720987941</c:v>
                </c:pt>
                <c:pt idx="450">
                  <c:v>1.9796967201083373</c:v>
                </c:pt>
                <c:pt idx="451">
                  <c:v>1.952673199397436</c:v>
                </c:pt>
                <c:pt idx="452">
                  <c:v>1.9435041747094437</c:v>
                </c:pt>
                <c:pt idx="453">
                  <c:v>1.9415207816564</c:v>
                </c:pt>
                <c:pt idx="454">
                  <c:v>1.9553045426219198</c:v>
                </c:pt>
                <c:pt idx="455">
                  <c:v>1.9889752572604498</c:v>
                </c:pt>
                <c:pt idx="456">
                  <c:v>1.9505419492276954</c:v>
                </c:pt>
                <c:pt idx="457">
                  <c:v>1.9413366078893755</c:v>
                </c:pt>
                <c:pt idx="458">
                  <c:v>1.9471832404824032</c:v>
                </c:pt>
                <c:pt idx="459">
                  <c:v>1.9585943579480163</c:v>
                </c:pt>
                <c:pt idx="460">
                  <c:v>1.9622250587316461</c:v>
                </c:pt>
                <c:pt idx="461">
                  <c:v>1.9476086755186881</c:v>
                </c:pt>
                <c:pt idx="462">
                  <c:v>1.9617264847971281</c:v>
                </c:pt>
                <c:pt idx="463">
                  <c:v>2.002283917260109</c:v>
                </c:pt>
                <c:pt idx="464">
                  <c:v>1.9563629343088118</c:v>
                </c:pt>
                <c:pt idx="465">
                  <c:v>1.9503935313661722</c:v>
                </c:pt>
                <c:pt idx="466">
                  <c:v>1.9989547625452107</c:v>
                </c:pt>
                <c:pt idx="467">
                  <c:v>1.9429992516719956</c:v>
                </c:pt>
                <c:pt idx="468">
                  <c:v>1.9586264126096302</c:v>
                </c:pt>
                <c:pt idx="469">
                  <c:v>1.9677393108786001</c:v>
                </c:pt>
                <c:pt idx="470">
                  <c:v>1.9638249635197249</c:v>
                </c:pt>
                <c:pt idx="471">
                  <c:v>2.0156747632263059</c:v>
                </c:pt>
                <c:pt idx="472">
                  <c:v>1.9468489990278959</c:v>
                </c:pt>
                <c:pt idx="473">
                  <c:v>1.9431716652510667</c:v>
                </c:pt>
                <c:pt idx="474">
                  <c:v>1.9708195835550051</c:v>
                </c:pt>
                <c:pt idx="475">
                  <c:v>1.9585082668979743</c:v>
                </c:pt>
                <c:pt idx="476">
                  <c:v>1.963905046154286</c:v>
                </c:pt>
                <c:pt idx="477">
                  <c:v>1.9605997025275828</c:v>
                </c:pt>
                <c:pt idx="478">
                  <c:v>1.9618307075156887</c:v>
                </c:pt>
                <c:pt idx="479">
                  <c:v>1.9409643187601726</c:v>
                </c:pt>
                <c:pt idx="480">
                  <c:v>1.9539024396057725</c:v>
                </c:pt>
                <c:pt idx="481">
                  <c:v>1.9439085407470946</c:v>
                </c:pt>
                <c:pt idx="482">
                  <c:v>1.9492108715943772</c:v>
                </c:pt>
                <c:pt idx="483">
                  <c:v>1.9656476254254036</c:v>
                </c:pt>
                <c:pt idx="484">
                  <c:v>1.9561775220438997</c:v>
                </c:pt>
                <c:pt idx="485">
                  <c:v>1.9857667263035577</c:v>
                </c:pt>
                <c:pt idx="486">
                  <c:v>1.9557869249975741</c:v>
                </c:pt>
                <c:pt idx="487">
                  <c:v>1.9913345808029628</c:v>
                </c:pt>
                <c:pt idx="488">
                  <c:v>1.9648013039611538</c:v>
                </c:pt>
                <c:pt idx="489">
                  <c:v>1.961557221912148</c:v>
                </c:pt>
                <c:pt idx="490">
                  <c:v>1.9875423374786922</c:v>
                </c:pt>
                <c:pt idx="491">
                  <c:v>1.9523848726909288</c:v>
                </c:pt>
                <c:pt idx="492">
                  <c:v>1.9434938106770456</c:v>
                </c:pt>
                <c:pt idx="493">
                  <c:v>1.9465139137606482</c:v>
                </c:pt>
                <c:pt idx="494">
                  <c:v>1.9517542708867932</c:v>
                </c:pt>
                <c:pt idx="495">
                  <c:v>1.9518919422903209</c:v>
                </c:pt>
                <c:pt idx="496">
                  <c:v>1.9813721195958454</c:v>
                </c:pt>
                <c:pt idx="497">
                  <c:v>1.9558170622770659</c:v>
                </c:pt>
                <c:pt idx="498">
                  <c:v>1.9502254901174594</c:v>
                </c:pt>
                <c:pt idx="499">
                  <c:v>1.9542059103707345</c:v>
                </c:pt>
                <c:pt idx="500">
                  <c:v>1.9455935309899772</c:v>
                </c:pt>
                <c:pt idx="501">
                  <c:v>1.9549100669526633</c:v>
                </c:pt>
                <c:pt idx="502">
                  <c:v>1.9884473272195093</c:v>
                </c:pt>
                <c:pt idx="503">
                  <c:v>1.9443434371323338</c:v>
                </c:pt>
                <c:pt idx="504">
                  <c:v>1.9542339619949682</c:v>
                </c:pt>
                <c:pt idx="505">
                  <c:v>2.027586922600916</c:v>
                </c:pt>
                <c:pt idx="506">
                  <c:v>1.98933467108831</c:v>
                </c:pt>
                <c:pt idx="507">
                  <c:v>1.9879626233253542</c:v>
                </c:pt>
                <c:pt idx="508">
                  <c:v>2.0022106425118906</c:v>
                </c:pt>
                <c:pt idx="509">
                  <c:v>1.9517734176855885</c:v>
                </c:pt>
                <c:pt idx="510">
                  <c:v>1.9928998906874893</c:v>
                </c:pt>
                <c:pt idx="511">
                  <c:v>1.9964893354575606</c:v>
                </c:pt>
                <c:pt idx="512">
                  <c:v>1.9573471772054423</c:v>
                </c:pt>
                <c:pt idx="513">
                  <c:v>2.0003481431752146</c:v>
                </c:pt>
                <c:pt idx="514">
                  <c:v>1.9516057397453626</c:v>
                </c:pt>
                <c:pt idx="515">
                  <c:v>1.998736998655531</c:v>
                </c:pt>
                <c:pt idx="516">
                  <c:v>1.9472075708517282</c:v>
                </c:pt>
                <c:pt idx="517">
                  <c:v>1.9611792286495087</c:v>
                </c:pt>
                <c:pt idx="518">
                  <c:v>1.9398273554462102</c:v>
                </c:pt>
                <c:pt idx="519">
                  <c:v>1.9412677073682618</c:v>
                </c:pt>
                <c:pt idx="520">
                  <c:v>1.9843438287426904</c:v>
                </c:pt>
                <c:pt idx="521">
                  <c:v>1.9494620902269331</c:v>
                </c:pt>
                <c:pt idx="522">
                  <c:v>1.9536888880635521</c:v>
                </c:pt>
                <c:pt idx="523">
                  <c:v>1.9598677402153541</c:v>
                </c:pt>
                <c:pt idx="524">
                  <c:v>1.9932161138014259</c:v>
                </c:pt>
                <c:pt idx="525">
                  <c:v>1.9498362448073041</c:v>
                </c:pt>
                <c:pt idx="526">
                  <c:v>1.9631210554445035</c:v>
                </c:pt>
                <c:pt idx="527">
                  <c:v>1.9646770200998795</c:v>
                </c:pt>
                <c:pt idx="528">
                  <c:v>1.9958966867596644</c:v>
                </c:pt>
                <c:pt idx="529">
                  <c:v>1.9436140703163096</c:v>
                </c:pt>
                <c:pt idx="530">
                  <c:v>1.9904141313340018</c:v>
                </c:pt>
                <c:pt idx="531">
                  <c:v>1.9505120164907968</c:v>
                </c:pt>
                <c:pt idx="532">
                  <c:v>1.9527749482147776</c:v>
                </c:pt>
                <c:pt idx="533">
                  <c:v>1.9498900410245663</c:v>
                </c:pt>
                <c:pt idx="534">
                  <c:v>1.9483066719162965</c:v>
                </c:pt>
                <c:pt idx="535">
                  <c:v>1.9683069392235608</c:v>
                </c:pt>
                <c:pt idx="536">
                  <c:v>2.0360498481470848</c:v>
                </c:pt>
                <c:pt idx="537">
                  <c:v>1.9588485018620452</c:v>
                </c:pt>
                <c:pt idx="538">
                  <c:v>1.9542422100923185</c:v>
                </c:pt>
                <c:pt idx="539">
                  <c:v>1.9595730004317589</c:v>
                </c:pt>
                <c:pt idx="540">
                  <c:v>1.9583514519089418</c:v>
                </c:pt>
                <c:pt idx="541">
                  <c:v>1.9480286900222248</c:v>
                </c:pt>
                <c:pt idx="542">
                  <c:v>1.9517536722793061</c:v>
                </c:pt>
                <c:pt idx="543">
                  <c:v>1.986894059474241</c:v>
                </c:pt>
                <c:pt idx="544">
                  <c:v>1.9527463398301612</c:v>
                </c:pt>
                <c:pt idx="545">
                  <c:v>2.0214569911481397</c:v>
                </c:pt>
                <c:pt idx="546">
                  <c:v>1.9406585544986741</c:v>
                </c:pt>
                <c:pt idx="547">
                  <c:v>1.9517458825063305</c:v>
                </c:pt>
                <c:pt idx="548">
                  <c:v>1.9755637763206004</c:v>
                </c:pt>
                <c:pt idx="549">
                  <c:v>1.9612311609265087</c:v>
                </c:pt>
                <c:pt idx="550">
                  <c:v>1.9483928343089771</c:v>
                </c:pt>
                <c:pt idx="551">
                  <c:v>1.9473732029569655</c:v>
                </c:pt>
                <c:pt idx="552">
                  <c:v>1.9573113243381195</c:v>
                </c:pt>
                <c:pt idx="553">
                  <c:v>2.0037812011235197</c:v>
                </c:pt>
                <c:pt idx="554">
                  <c:v>1.9416656603359383</c:v>
                </c:pt>
                <c:pt idx="555">
                  <c:v>2.0111080246731845</c:v>
                </c:pt>
                <c:pt idx="556">
                  <c:v>1.9554386185700603</c:v>
                </c:pt>
                <c:pt idx="557">
                  <c:v>1.9507712150945768</c:v>
                </c:pt>
                <c:pt idx="558">
                  <c:v>1.9638729568104087</c:v>
                </c:pt>
                <c:pt idx="559">
                  <c:v>1.9592776961316842</c:v>
                </c:pt>
                <c:pt idx="560">
                  <c:v>1.9511251591936716</c:v>
                </c:pt>
                <c:pt idx="561">
                  <c:v>1.9663641256395077</c:v>
                </c:pt>
                <c:pt idx="562">
                  <c:v>1.9676789722030257</c:v>
                </c:pt>
                <c:pt idx="563">
                  <c:v>1.9506057100219805</c:v>
                </c:pt>
                <c:pt idx="564">
                  <c:v>1.9574308789864789</c:v>
                </c:pt>
                <c:pt idx="565">
                  <c:v>1.9639880003006427</c:v>
                </c:pt>
                <c:pt idx="566">
                  <c:v>1.9641297662334511</c:v>
                </c:pt>
                <c:pt idx="567">
                  <c:v>1.9684829033315474</c:v>
                </c:pt>
                <c:pt idx="568">
                  <c:v>1.9486263395107772</c:v>
                </c:pt>
                <c:pt idx="569">
                  <c:v>1.956141852409248</c:v>
                </c:pt>
                <c:pt idx="570">
                  <c:v>1.9479523455408507</c:v>
                </c:pt>
                <c:pt idx="571">
                  <c:v>1.9504966240759414</c:v>
                </c:pt>
                <c:pt idx="572">
                  <c:v>1.9560129327633624</c:v>
                </c:pt>
                <c:pt idx="573">
                  <c:v>1.951221014318745</c:v>
                </c:pt>
                <c:pt idx="574">
                  <c:v>1.9774817725345957</c:v>
                </c:pt>
                <c:pt idx="575">
                  <c:v>1.9518902975135755</c:v>
                </c:pt>
                <c:pt idx="576">
                  <c:v>1.9593533765075482</c:v>
                </c:pt>
                <c:pt idx="577">
                  <c:v>1.9684344266183749</c:v>
                </c:pt>
                <c:pt idx="578">
                  <c:v>1.9882137763020666</c:v>
                </c:pt>
                <c:pt idx="579">
                  <c:v>1.953173158291027</c:v>
                </c:pt>
                <c:pt idx="580">
                  <c:v>1.9447904954837534</c:v>
                </c:pt>
                <c:pt idx="581">
                  <c:v>1.9976567705450183</c:v>
                </c:pt>
                <c:pt idx="582">
                  <c:v>1.9647828602602284</c:v>
                </c:pt>
                <c:pt idx="583">
                  <c:v>1.9350026722778682</c:v>
                </c:pt>
                <c:pt idx="584">
                  <c:v>1.9481281342513179</c:v>
                </c:pt>
                <c:pt idx="585">
                  <c:v>1.9544086643655645</c:v>
                </c:pt>
                <c:pt idx="586">
                  <c:v>1.9880388654320775</c:v>
                </c:pt>
                <c:pt idx="587">
                  <c:v>1.9672650176766207</c:v>
                </c:pt>
                <c:pt idx="588">
                  <c:v>1.964159993574367</c:v>
                </c:pt>
                <c:pt idx="589">
                  <c:v>1.9635498776714719</c:v>
                </c:pt>
                <c:pt idx="590">
                  <c:v>1.9607702434183349</c:v>
                </c:pt>
                <c:pt idx="591">
                  <c:v>1.970635694008253</c:v>
                </c:pt>
                <c:pt idx="592">
                  <c:v>1.9902519393889728</c:v>
                </c:pt>
                <c:pt idx="593">
                  <c:v>1.9848122457998383</c:v>
                </c:pt>
                <c:pt idx="594">
                  <c:v>1.9500688116181324</c:v>
                </c:pt>
                <c:pt idx="595">
                  <c:v>1.9530276262581467</c:v>
                </c:pt>
                <c:pt idx="596">
                  <c:v>1.9218091471928174</c:v>
                </c:pt>
                <c:pt idx="597">
                  <c:v>1.9986837874766241</c:v>
                </c:pt>
                <c:pt idx="598">
                  <c:v>1.9774630538197084</c:v>
                </c:pt>
                <c:pt idx="599">
                  <c:v>2.0170400470855743</c:v>
                </c:pt>
                <c:pt idx="600">
                  <c:v>1.952041352257204</c:v>
                </c:pt>
                <c:pt idx="601">
                  <c:v>1.9951989521838751</c:v>
                </c:pt>
                <c:pt idx="602">
                  <c:v>1.9665577038682314</c:v>
                </c:pt>
                <c:pt idx="603">
                  <c:v>1.9868312499763339</c:v>
                </c:pt>
                <c:pt idx="604">
                  <c:v>1.9679526482223999</c:v>
                </c:pt>
                <c:pt idx="605">
                  <c:v>1.9632380246834911</c:v>
                </c:pt>
                <c:pt idx="606">
                  <c:v>1.9512998891442275</c:v>
                </c:pt>
                <c:pt idx="607">
                  <c:v>1.988340609785425</c:v>
                </c:pt>
                <c:pt idx="608">
                  <c:v>1.9580502175463195</c:v>
                </c:pt>
                <c:pt idx="609">
                  <c:v>2.0031861928933545</c:v>
                </c:pt>
                <c:pt idx="610">
                  <c:v>1.9469055767808865</c:v>
                </c:pt>
                <c:pt idx="611">
                  <c:v>1.9545611967906844</c:v>
                </c:pt>
                <c:pt idx="612">
                  <c:v>1.9477365167375411</c:v>
                </c:pt>
                <c:pt idx="613">
                  <c:v>1.9387513734038808</c:v>
                </c:pt>
                <c:pt idx="614">
                  <c:v>1.9723028049272195</c:v>
                </c:pt>
                <c:pt idx="615">
                  <c:v>1.9422708260734378</c:v>
                </c:pt>
                <c:pt idx="616">
                  <c:v>1.9498456011039791</c:v>
                </c:pt>
                <c:pt idx="617">
                  <c:v>1.9681583550597253</c:v>
                </c:pt>
                <c:pt idx="618">
                  <c:v>1.9780444689252836</c:v>
                </c:pt>
                <c:pt idx="619">
                  <c:v>1.9669439626156759</c:v>
                </c:pt>
                <c:pt idx="620">
                  <c:v>1.927463760007688</c:v>
                </c:pt>
                <c:pt idx="621">
                  <c:v>1.9627620713685641</c:v>
                </c:pt>
                <c:pt idx="622">
                  <c:v>1.9553185786843856</c:v>
                </c:pt>
                <c:pt idx="623">
                  <c:v>1.9427324576730958</c:v>
                </c:pt>
                <c:pt idx="624">
                  <c:v>1.9534388760846924</c:v>
                </c:pt>
                <c:pt idx="625">
                  <c:v>1.9928733218993209</c:v>
                </c:pt>
                <c:pt idx="626">
                  <c:v>1.9580235911002186</c:v>
                </c:pt>
                <c:pt idx="627">
                  <c:v>1.9471992304319421</c:v>
                </c:pt>
                <c:pt idx="628">
                  <c:v>1.9671030440248938</c:v>
                </c:pt>
                <c:pt idx="629">
                  <c:v>1.965094055022707</c:v>
                </c:pt>
                <c:pt idx="630">
                  <c:v>1.9464946793120697</c:v>
                </c:pt>
                <c:pt idx="631">
                  <c:v>1.9677168974707713</c:v>
                </c:pt>
                <c:pt idx="632">
                  <c:v>1.9979618873533189</c:v>
                </c:pt>
                <c:pt idx="633">
                  <c:v>1.941612345495443</c:v>
                </c:pt>
                <c:pt idx="634">
                  <c:v>1.9476869870529772</c:v>
                </c:pt>
                <c:pt idx="635">
                  <c:v>1.9892677803192107</c:v>
                </c:pt>
                <c:pt idx="636">
                  <c:v>1.957690959194887</c:v>
                </c:pt>
                <c:pt idx="637">
                  <c:v>1.9938312332661028</c:v>
                </c:pt>
                <c:pt idx="638">
                  <c:v>1.9820462067633551</c:v>
                </c:pt>
                <c:pt idx="639">
                  <c:v>1.9633471850053024</c:v>
                </c:pt>
                <c:pt idx="640">
                  <c:v>1.9410959159862755</c:v>
                </c:pt>
                <c:pt idx="641">
                  <c:v>2.0213537012211171</c:v>
                </c:pt>
                <c:pt idx="642">
                  <c:v>1.9894739291336276</c:v>
                </c:pt>
                <c:pt idx="643">
                  <c:v>1.997681797739449</c:v>
                </c:pt>
                <c:pt idx="644">
                  <c:v>1.964531712970466</c:v>
                </c:pt>
                <c:pt idx="645">
                  <c:v>1.9573682606657277</c:v>
                </c:pt>
                <c:pt idx="646">
                  <c:v>1.9529269384118886</c:v>
                </c:pt>
                <c:pt idx="647">
                  <c:v>1.9509964088374061</c:v>
                </c:pt>
                <c:pt idx="648">
                  <c:v>1.968111519651198</c:v>
                </c:pt>
                <c:pt idx="649">
                  <c:v>1.9667522565794786</c:v>
                </c:pt>
                <c:pt idx="650">
                  <c:v>1.9976011959874069</c:v>
                </c:pt>
                <c:pt idx="651">
                  <c:v>1.9812604562250924</c:v>
                </c:pt>
                <c:pt idx="652">
                  <c:v>1.9670991226094727</c:v>
                </c:pt>
                <c:pt idx="653">
                  <c:v>1.96865407526485</c:v>
                </c:pt>
                <c:pt idx="654">
                  <c:v>1.9673481360866103</c:v>
                </c:pt>
                <c:pt idx="655">
                  <c:v>2.0040764954631198</c:v>
                </c:pt>
                <c:pt idx="656">
                  <c:v>1.9882044068895244</c:v>
                </c:pt>
                <c:pt idx="657">
                  <c:v>2.0106624721737001</c:v>
                </c:pt>
                <c:pt idx="658">
                  <c:v>1.9836950398300373</c:v>
                </c:pt>
                <c:pt idx="659">
                  <c:v>1.9645776417780811</c:v>
                </c:pt>
                <c:pt idx="660">
                  <c:v>1.9931729554744309</c:v>
                </c:pt>
                <c:pt idx="661">
                  <c:v>1.9728960264391489</c:v>
                </c:pt>
                <c:pt idx="662">
                  <c:v>2.0396364258721982</c:v>
                </c:pt>
                <c:pt idx="663">
                  <c:v>1.9740286607952378</c:v>
                </c:pt>
                <c:pt idx="664">
                  <c:v>2.0009765002480742</c:v>
                </c:pt>
                <c:pt idx="665">
                  <c:v>1.9972264888812428</c:v>
                </c:pt>
                <c:pt idx="666">
                  <c:v>1.9861538567627697</c:v>
                </c:pt>
                <c:pt idx="667">
                  <c:v>1.9836377700182755</c:v>
                </c:pt>
                <c:pt idx="668">
                  <c:v>1.9365644421733412</c:v>
                </c:pt>
                <c:pt idx="669">
                  <c:v>1.9686353835685846</c:v>
                </c:pt>
                <c:pt idx="670">
                  <c:v>1.965036676256352</c:v>
                </c:pt>
                <c:pt idx="671">
                  <c:v>1.9775458968056108</c:v>
                </c:pt>
                <c:pt idx="672">
                  <c:v>1.9820048694190351</c:v>
                </c:pt>
                <c:pt idx="673">
                  <c:v>1.9973020685292036</c:v>
                </c:pt>
                <c:pt idx="674">
                  <c:v>2.0149941361608974</c:v>
                </c:pt>
                <c:pt idx="675">
                  <c:v>1.9484798847048834</c:v>
                </c:pt>
                <c:pt idx="676">
                  <c:v>1.9483692171562013</c:v>
                </c:pt>
                <c:pt idx="677">
                  <c:v>2.0023428712391742</c:v>
                </c:pt>
                <c:pt idx="678">
                  <c:v>1.91046988767684</c:v>
                </c:pt>
                <c:pt idx="679">
                  <c:v>1.9685936271594298</c:v>
                </c:pt>
                <c:pt idx="680">
                  <c:v>1.96298559835581</c:v>
                </c:pt>
                <c:pt idx="681">
                  <c:v>1.9496648586716108</c:v>
                </c:pt>
                <c:pt idx="682">
                  <c:v>1.978333426554437</c:v>
                </c:pt>
                <c:pt idx="683">
                  <c:v>1.9817828435562248</c:v>
                </c:pt>
                <c:pt idx="684">
                  <c:v>1.9753225567116872</c:v>
                </c:pt>
                <c:pt idx="685">
                  <c:v>1.9654889825701276</c:v>
                </c:pt>
                <c:pt idx="686">
                  <c:v>1.9627073572859612</c:v>
                </c:pt>
                <c:pt idx="687">
                  <c:v>1.9666663970286731</c:v>
                </c:pt>
                <c:pt idx="688">
                  <c:v>1.9545025484789842</c:v>
                </c:pt>
                <c:pt idx="689">
                  <c:v>1.9542171830714068</c:v>
                </c:pt>
                <c:pt idx="690">
                  <c:v>1.9737419989534177</c:v>
                </c:pt>
                <c:pt idx="691">
                  <c:v>1.9559802187471629</c:v>
                </c:pt>
                <c:pt idx="692">
                  <c:v>1.9536162262874903</c:v>
                </c:pt>
                <c:pt idx="693">
                  <c:v>1.9656747669922416</c:v>
                </c:pt>
                <c:pt idx="694">
                  <c:v>2.0235891119220013</c:v>
                </c:pt>
                <c:pt idx="695">
                  <c:v>1.9545372260385914</c:v>
                </c:pt>
                <c:pt idx="696">
                  <c:v>1.9686738942266966</c:v>
                </c:pt>
                <c:pt idx="697">
                  <c:v>2.0263746191931444</c:v>
                </c:pt>
                <c:pt idx="698">
                  <c:v>1.9745935104475845</c:v>
                </c:pt>
                <c:pt idx="699">
                  <c:v>1.9653767944752831</c:v>
                </c:pt>
                <c:pt idx="700">
                  <c:v>1.9764472973119476</c:v>
                </c:pt>
                <c:pt idx="701">
                  <c:v>1.9775881040435475</c:v>
                </c:pt>
                <c:pt idx="702">
                  <c:v>1.9624835405052381</c:v>
                </c:pt>
                <c:pt idx="703">
                  <c:v>1.9318114800972697</c:v>
                </c:pt>
                <c:pt idx="704">
                  <c:v>1.9455775740904351</c:v>
                </c:pt>
                <c:pt idx="705">
                  <c:v>1.9901778585575249</c:v>
                </c:pt>
                <c:pt idx="706">
                  <c:v>1.9673033177297774</c:v>
                </c:pt>
                <c:pt idx="707">
                  <c:v>1.960944572450668</c:v>
                </c:pt>
                <c:pt idx="708">
                  <c:v>1.9732249821532932</c:v>
                </c:pt>
                <c:pt idx="709">
                  <c:v>1.9655850318877379</c:v>
                </c:pt>
                <c:pt idx="710">
                  <c:v>1.9439719507168101</c:v>
                </c:pt>
                <c:pt idx="711">
                  <c:v>1.9442247452905228</c:v>
                </c:pt>
                <c:pt idx="712">
                  <c:v>1.966073990011495</c:v>
                </c:pt>
                <c:pt idx="713">
                  <c:v>1.9810433058239043</c:v>
                </c:pt>
                <c:pt idx="714">
                  <c:v>1.9619427949049237</c:v>
                </c:pt>
                <c:pt idx="715">
                  <c:v>1.9837665938180753</c:v>
                </c:pt>
                <c:pt idx="716">
                  <c:v>1.9637096118758277</c:v>
                </c:pt>
                <c:pt idx="717">
                  <c:v>1.9663070136422465</c:v>
                </c:pt>
                <c:pt idx="718">
                  <c:v>1.9467975578624235</c:v>
                </c:pt>
                <c:pt idx="719">
                  <c:v>1.9679249808735639</c:v>
                </c:pt>
                <c:pt idx="720">
                  <c:v>1.9888788589964088</c:v>
                </c:pt>
                <c:pt idx="721">
                  <c:v>1.9782687170061</c:v>
                </c:pt>
                <c:pt idx="722">
                  <c:v>1.9667800368171939</c:v>
                </c:pt>
                <c:pt idx="723">
                  <c:v>1.9700078416594704</c:v>
                </c:pt>
                <c:pt idx="724">
                  <c:v>1.9610099992099892</c:v>
                </c:pt>
                <c:pt idx="725">
                  <c:v>2.0417045529595397</c:v>
                </c:pt>
                <c:pt idx="726">
                  <c:v>1.9489064691645674</c:v>
                </c:pt>
                <c:pt idx="727">
                  <c:v>1.9485515569680116</c:v>
                </c:pt>
                <c:pt idx="728">
                  <c:v>2.021441162886835</c:v>
                </c:pt>
                <c:pt idx="729">
                  <c:v>1.9518144072389605</c:v>
                </c:pt>
                <c:pt idx="730">
                  <c:v>1.9629161723496542</c:v>
                </c:pt>
                <c:pt idx="731">
                  <c:v>1.9628839739894097</c:v>
                </c:pt>
                <c:pt idx="732">
                  <c:v>1.9484604930984015</c:v>
                </c:pt>
                <c:pt idx="733">
                  <c:v>1.9851298102905883</c:v>
                </c:pt>
                <c:pt idx="734">
                  <c:v>1.960452714491224</c:v>
                </c:pt>
                <c:pt idx="735">
                  <c:v>1.9666154283515702</c:v>
                </c:pt>
                <c:pt idx="736">
                  <c:v>1.9686606804975149</c:v>
                </c:pt>
                <c:pt idx="737">
                  <c:v>1.9675309676139656</c:v>
                </c:pt>
                <c:pt idx="738">
                  <c:v>1.9698814852750166</c:v>
                </c:pt>
                <c:pt idx="739">
                  <c:v>1.9613514212541407</c:v>
                </c:pt>
                <c:pt idx="740">
                  <c:v>1.9558480413854145</c:v>
                </c:pt>
                <c:pt idx="741">
                  <c:v>1.9911346421979994</c:v>
                </c:pt>
                <c:pt idx="742">
                  <c:v>1.9677886697119282</c:v>
                </c:pt>
                <c:pt idx="743">
                  <c:v>2.0403046412979844</c:v>
                </c:pt>
                <c:pt idx="744">
                  <c:v>1.9821307932299861</c:v>
                </c:pt>
                <c:pt idx="745">
                  <c:v>1.9557183275315511</c:v>
                </c:pt>
                <c:pt idx="746">
                  <c:v>1.9663623850463021</c:v>
                </c:pt>
                <c:pt idx="747">
                  <c:v>1.9663019245664815</c:v>
                </c:pt>
                <c:pt idx="748">
                  <c:v>2.033923972572377</c:v>
                </c:pt>
                <c:pt idx="749">
                  <c:v>1.9882802889659477</c:v>
                </c:pt>
                <c:pt idx="750">
                  <c:v>1.9655277804613633</c:v>
                </c:pt>
                <c:pt idx="751">
                  <c:v>1.966022130137592</c:v>
                </c:pt>
                <c:pt idx="752">
                  <c:v>1.9719967723096039</c:v>
                </c:pt>
                <c:pt idx="753">
                  <c:v>1.9653890855312353</c:v>
                </c:pt>
                <c:pt idx="754">
                  <c:v>1.9727051644983851</c:v>
                </c:pt>
                <c:pt idx="755">
                  <c:v>1.9671720081673376</c:v>
                </c:pt>
                <c:pt idx="756">
                  <c:v>1.9428494816123301</c:v>
                </c:pt>
                <c:pt idx="757">
                  <c:v>1.9438282978968942</c:v>
                </c:pt>
                <c:pt idx="758">
                  <c:v>1.9676854707322415</c:v>
                </c:pt>
                <c:pt idx="759">
                  <c:v>1.9563858280635893</c:v>
                </c:pt>
                <c:pt idx="760">
                  <c:v>1.9633105850251131</c:v>
                </c:pt>
                <c:pt idx="761">
                  <c:v>1.968012742426964</c:v>
                </c:pt>
                <c:pt idx="762">
                  <c:v>1.9686730185697114</c:v>
                </c:pt>
                <c:pt idx="763">
                  <c:v>1.9519143181183574</c:v>
                </c:pt>
                <c:pt idx="764">
                  <c:v>1.9682985228827177</c:v>
                </c:pt>
                <c:pt idx="765">
                  <c:v>1.9685706494922595</c:v>
                </c:pt>
                <c:pt idx="766">
                  <c:v>1.9685731485332754</c:v>
                </c:pt>
                <c:pt idx="767">
                  <c:v>1.9686743540427722</c:v>
                </c:pt>
                <c:pt idx="768">
                  <c:v>1.9680476763408843</c:v>
                </c:pt>
                <c:pt idx="769">
                  <c:v>2.0357304865835157</c:v>
                </c:pt>
                <c:pt idx="770">
                  <c:v>1.9536445233661435</c:v>
                </c:pt>
                <c:pt idx="771">
                  <c:v>1.9927998706653793</c:v>
                </c:pt>
                <c:pt idx="772">
                  <c:v>1.9685276584322142</c:v>
                </c:pt>
                <c:pt idx="773">
                  <c:v>1.9524222157857294</c:v>
                </c:pt>
                <c:pt idx="774">
                  <c:v>1.9640343285596555</c:v>
                </c:pt>
                <c:pt idx="775">
                  <c:v>1.968185906798493</c:v>
                </c:pt>
                <c:pt idx="776">
                  <c:v>1.9686722555417422</c:v>
                </c:pt>
                <c:pt idx="777">
                  <c:v>1.9668658491257316</c:v>
                </c:pt>
                <c:pt idx="778">
                  <c:v>1.956314451118472</c:v>
                </c:pt>
                <c:pt idx="779">
                  <c:v>1.9971018312824296</c:v>
                </c:pt>
                <c:pt idx="780">
                  <c:v>1.9507286412341409</c:v>
                </c:pt>
                <c:pt idx="781">
                  <c:v>1.9670430986246619</c:v>
                </c:pt>
                <c:pt idx="782">
                  <c:v>1.9686114476561674</c:v>
                </c:pt>
                <c:pt idx="783">
                  <c:v>1.9433181834476723</c:v>
                </c:pt>
                <c:pt idx="784">
                  <c:v>1.9595454911748997</c:v>
                </c:pt>
                <c:pt idx="785">
                  <c:v>1.9486986296765134</c:v>
                </c:pt>
                <c:pt idx="786">
                  <c:v>1.9654120376593696</c:v>
                </c:pt>
                <c:pt idx="787">
                  <c:v>1.9680001233151692</c:v>
                </c:pt>
                <c:pt idx="788">
                  <c:v>1.9804174209398322</c:v>
                </c:pt>
                <c:pt idx="789">
                  <c:v>1.9723241202964428</c:v>
                </c:pt>
                <c:pt idx="790">
                  <c:v>1.9857442747813692</c:v>
                </c:pt>
                <c:pt idx="791">
                  <c:v>1.9595776388467487</c:v>
                </c:pt>
                <c:pt idx="792">
                  <c:v>1.967417152414098</c:v>
                </c:pt>
                <c:pt idx="793">
                  <c:v>1.9656554902575758</c:v>
                </c:pt>
                <c:pt idx="794">
                  <c:v>1.9659835591811974</c:v>
                </c:pt>
                <c:pt idx="795">
                  <c:v>1.9682383922965487</c:v>
                </c:pt>
                <c:pt idx="796">
                  <c:v>1.9652970677964356</c:v>
                </c:pt>
                <c:pt idx="797">
                  <c:v>1.9685366763772911</c:v>
                </c:pt>
                <c:pt idx="798">
                  <c:v>1.9683629417612398</c:v>
                </c:pt>
                <c:pt idx="799">
                  <c:v>1.9686743717704727</c:v>
                </c:pt>
                <c:pt idx="800">
                  <c:v>1.9869244591565742</c:v>
                </c:pt>
                <c:pt idx="801">
                  <c:v>1.9658970640001288</c:v>
                </c:pt>
                <c:pt idx="802">
                  <c:v>1.9659002754007331</c:v>
                </c:pt>
                <c:pt idx="803">
                  <c:v>1.9679525370561373</c:v>
                </c:pt>
                <c:pt idx="804">
                  <c:v>1.9671229158782337</c:v>
                </c:pt>
                <c:pt idx="805">
                  <c:v>2.0036394421355035</c:v>
                </c:pt>
                <c:pt idx="806">
                  <c:v>1.968673163886224</c:v>
                </c:pt>
                <c:pt idx="807">
                  <c:v>1.9626680575062803</c:v>
                </c:pt>
                <c:pt idx="808">
                  <c:v>1.986708750691601</c:v>
                </c:pt>
                <c:pt idx="809">
                  <c:v>1.9206799957367389</c:v>
                </c:pt>
                <c:pt idx="810">
                  <c:v>1.9797425723800206</c:v>
                </c:pt>
                <c:pt idx="811">
                  <c:v>1.9537891034936306</c:v>
                </c:pt>
                <c:pt idx="812">
                  <c:v>1.9758380470064394</c:v>
                </c:pt>
                <c:pt idx="813">
                  <c:v>1.967369087413688</c:v>
                </c:pt>
                <c:pt idx="814">
                  <c:v>1.965652011219317</c:v>
                </c:pt>
                <c:pt idx="815">
                  <c:v>1.967732733668053</c:v>
                </c:pt>
                <c:pt idx="816">
                  <c:v>1.9517845113534906</c:v>
                </c:pt>
                <c:pt idx="817">
                  <c:v>1.9544788225970762</c:v>
                </c:pt>
                <c:pt idx="818">
                  <c:v>1.9647035978465281</c:v>
                </c:pt>
                <c:pt idx="819">
                  <c:v>1.9768403124317289</c:v>
                </c:pt>
                <c:pt idx="820">
                  <c:v>1.979248620011415</c:v>
                </c:pt>
                <c:pt idx="821">
                  <c:v>1.9740703280363308</c:v>
                </c:pt>
                <c:pt idx="822">
                  <c:v>1.9485992978205173</c:v>
                </c:pt>
                <c:pt idx="823">
                  <c:v>1.9686163884983885</c:v>
                </c:pt>
                <c:pt idx="824">
                  <c:v>1.9684613650720633</c:v>
                </c:pt>
                <c:pt idx="825">
                  <c:v>1.9652925992409722</c:v>
                </c:pt>
                <c:pt idx="826">
                  <c:v>1.9846258515670772</c:v>
                </c:pt>
                <c:pt idx="827">
                  <c:v>1.9659066757178092</c:v>
                </c:pt>
                <c:pt idx="828">
                  <c:v>1.9675195153181235</c:v>
                </c:pt>
                <c:pt idx="829">
                  <c:v>1.9565102177751343</c:v>
                </c:pt>
                <c:pt idx="830">
                  <c:v>1.9689328721601311</c:v>
                </c:pt>
                <c:pt idx="831">
                  <c:v>1.9662594251314258</c:v>
                </c:pt>
                <c:pt idx="832">
                  <c:v>1.968674459596087</c:v>
                </c:pt>
                <c:pt idx="833">
                  <c:v>1.9659413628072004</c:v>
                </c:pt>
                <c:pt idx="834">
                  <c:v>1.9466803536821427</c:v>
                </c:pt>
                <c:pt idx="835">
                  <c:v>1.9504799226359542</c:v>
                </c:pt>
                <c:pt idx="836">
                  <c:v>1.9684584296309648</c:v>
                </c:pt>
                <c:pt idx="837">
                  <c:v>1.9682915890565051</c:v>
                </c:pt>
                <c:pt idx="838">
                  <c:v>1.9683628923686607</c:v>
                </c:pt>
                <c:pt idx="839">
                  <c:v>1.9568048545344516</c:v>
                </c:pt>
                <c:pt idx="840">
                  <c:v>1.9756873446981513</c:v>
                </c:pt>
                <c:pt idx="841">
                  <c:v>1.9679884810612565</c:v>
                </c:pt>
                <c:pt idx="842">
                  <c:v>1.9599580004006336</c:v>
                </c:pt>
                <c:pt idx="843">
                  <c:v>1.9686685722292192</c:v>
                </c:pt>
                <c:pt idx="844">
                  <c:v>1.9658532642407607</c:v>
                </c:pt>
                <c:pt idx="845">
                  <c:v>1.9465454937751443</c:v>
                </c:pt>
                <c:pt idx="846">
                  <c:v>1.9683616879259884</c:v>
                </c:pt>
                <c:pt idx="847">
                  <c:v>2.0027622128732268</c:v>
                </c:pt>
                <c:pt idx="848">
                  <c:v>1.9547901884493326</c:v>
                </c:pt>
                <c:pt idx="849">
                  <c:v>1.9537120258349034</c:v>
                </c:pt>
                <c:pt idx="850">
                  <c:v>1.9570621529095089</c:v>
                </c:pt>
                <c:pt idx="851">
                  <c:v>1.9440300672552002</c:v>
                </c:pt>
                <c:pt idx="852">
                  <c:v>1.968571455247724</c:v>
                </c:pt>
                <c:pt idx="853">
                  <c:v>1.9677997828078198</c:v>
                </c:pt>
                <c:pt idx="854">
                  <c:v>1.9664248484000539</c:v>
                </c:pt>
                <c:pt idx="855">
                  <c:v>1.9581346508297663</c:v>
                </c:pt>
                <c:pt idx="856">
                  <c:v>1.9637776715499178</c:v>
                </c:pt>
                <c:pt idx="857">
                  <c:v>1.964662687259249</c:v>
                </c:pt>
                <c:pt idx="858">
                  <c:v>1.9516231239685766</c:v>
                </c:pt>
                <c:pt idx="859">
                  <c:v>1.9689959444442611</c:v>
                </c:pt>
                <c:pt idx="860">
                  <c:v>1.9445472221026217</c:v>
                </c:pt>
                <c:pt idx="861">
                  <c:v>1.9566500371324365</c:v>
                </c:pt>
                <c:pt idx="862">
                  <c:v>1.9522457711928864</c:v>
                </c:pt>
                <c:pt idx="863">
                  <c:v>1.9398930485212817</c:v>
                </c:pt>
                <c:pt idx="864">
                  <c:v>1.967894367364964</c:v>
                </c:pt>
                <c:pt idx="865">
                  <c:v>1.9670894949647031</c:v>
                </c:pt>
                <c:pt idx="866">
                  <c:v>1.939514861112176</c:v>
                </c:pt>
                <c:pt idx="867">
                  <c:v>1.9685989124452141</c:v>
                </c:pt>
                <c:pt idx="868">
                  <c:v>1.9641383898019809</c:v>
                </c:pt>
                <c:pt idx="869">
                  <c:v>1.9660115066498745</c:v>
                </c:pt>
                <c:pt idx="870">
                  <c:v>1.9590511006803053</c:v>
                </c:pt>
                <c:pt idx="871">
                  <c:v>1.9846931400608356</c:v>
                </c:pt>
                <c:pt idx="872">
                  <c:v>1.968674429775163</c:v>
                </c:pt>
                <c:pt idx="873">
                  <c:v>1.9649133454859029</c:v>
                </c:pt>
                <c:pt idx="874">
                  <c:v>1.9685209054659907</c:v>
                </c:pt>
                <c:pt idx="875">
                  <c:v>1.966681320408713</c:v>
                </c:pt>
                <c:pt idx="876">
                  <c:v>1.9610510849542577</c:v>
                </c:pt>
                <c:pt idx="877">
                  <c:v>1.9520419665003708</c:v>
                </c:pt>
                <c:pt idx="878">
                  <c:v>1.9660591000827199</c:v>
                </c:pt>
                <c:pt idx="879">
                  <c:v>1.9635015896896093</c:v>
                </c:pt>
                <c:pt idx="880">
                  <c:v>1.9624551256487475</c:v>
                </c:pt>
                <c:pt idx="881">
                  <c:v>2.0230489753363305</c:v>
                </c:pt>
                <c:pt idx="882">
                  <c:v>1.9608439879003399</c:v>
                </c:pt>
                <c:pt idx="883">
                  <c:v>1.9618197911762423</c:v>
                </c:pt>
                <c:pt idx="884">
                  <c:v>1.9483298445653103</c:v>
                </c:pt>
                <c:pt idx="885">
                  <c:v>1.9436934205089507</c:v>
                </c:pt>
                <c:pt idx="886">
                  <c:v>1.9880700569118854</c:v>
                </c:pt>
                <c:pt idx="887">
                  <c:v>1.9656989850892561</c:v>
                </c:pt>
                <c:pt idx="888">
                  <c:v>1.9539288123148848</c:v>
                </c:pt>
                <c:pt idx="889">
                  <c:v>1.9579278865104264</c:v>
                </c:pt>
                <c:pt idx="890">
                  <c:v>2.020677042697367</c:v>
                </c:pt>
                <c:pt idx="891">
                  <c:v>1.9425199082241056</c:v>
                </c:pt>
                <c:pt idx="892">
                  <c:v>1.9452175390492172</c:v>
                </c:pt>
                <c:pt idx="893">
                  <c:v>1.9624179704414815</c:v>
                </c:pt>
                <c:pt idx="894">
                  <c:v>2.0028082109610597</c:v>
                </c:pt>
                <c:pt idx="895">
                  <c:v>1.9630371440748808</c:v>
                </c:pt>
                <c:pt idx="896">
                  <c:v>1.9661695887228638</c:v>
                </c:pt>
                <c:pt idx="897">
                  <c:v>1.9626278468980878</c:v>
                </c:pt>
                <c:pt idx="898">
                  <c:v>1.9639026776123831</c:v>
                </c:pt>
                <c:pt idx="899">
                  <c:v>1.9811448203042967</c:v>
                </c:pt>
                <c:pt idx="900">
                  <c:v>1.9671848606917075</c:v>
                </c:pt>
                <c:pt idx="901">
                  <c:v>1.9347317256220806</c:v>
                </c:pt>
                <c:pt idx="902">
                  <c:v>1.966407886195255</c:v>
                </c:pt>
                <c:pt idx="903">
                  <c:v>1.9644718522945639</c:v>
                </c:pt>
                <c:pt idx="904">
                  <c:v>1.9685823302367678</c:v>
                </c:pt>
                <c:pt idx="905">
                  <c:v>1.9657538763905842</c:v>
                </c:pt>
                <c:pt idx="906">
                  <c:v>1.9703193861355612</c:v>
                </c:pt>
                <c:pt idx="907">
                  <c:v>1.9984462945708519</c:v>
                </c:pt>
                <c:pt idx="908">
                  <c:v>1.967410775554405</c:v>
                </c:pt>
                <c:pt idx="909">
                  <c:v>1.9681714948157099</c:v>
                </c:pt>
                <c:pt idx="910">
                  <c:v>1.9457776890582463</c:v>
                </c:pt>
                <c:pt idx="911">
                  <c:v>1.9546056526818392</c:v>
                </c:pt>
                <c:pt idx="912">
                  <c:v>1.9608597234120766</c:v>
                </c:pt>
                <c:pt idx="913">
                  <c:v>1.9686479038533786</c:v>
                </c:pt>
                <c:pt idx="914">
                  <c:v>1.9652478138064313</c:v>
                </c:pt>
                <c:pt idx="915">
                  <c:v>1.9649680390820858</c:v>
                </c:pt>
                <c:pt idx="916">
                  <c:v>1.9577342855380173</c:v>
                </c:pt>
                <c:pt idx="917">
                  <c:v>1.9658429055554294</c:v>
                </c:pt>
                <c:pt idx="918">
                  <c:v>1.9654634645895912</c:v>
                </c:pt>
                <c:pt idx="919">
                  <c:v>2.0404298613907441</c:v>
                </c:pt>
                <c:pt idx="920">
                  <c:v>1.9545533008740905</c:v>
                </c:pt>
                <c:pt idx="921">
                  <c:v>1.9632526432073247</c:v>
                </c:pt>
                <c:pt idx="922">
                  <c:v>1.9639940769797801</c:v>
                </c:pt>
                <c:pt idx="923">
                  <c:v>1.9535357777821403</c:v>
                </c:pt>
                <c:pt idx="924">
                  <c:v>2.0087077103962567</c:v>
                </c:pt>
                <c:pt idx="925">
                  <c:v>1.9686612444334237</c:v>
                </c:pt>
                <c:pt idx="926">
                  <c:v>1.9633274382431576</c:v>
                </c:pt>
                <c:pt idx="927">
                  <c:v>1.9445836401238754</c:v>
                </c:pt>
                <c:pt idx="928">
                  <c:v>1.9664806157427359</c:v>
                </c:pt>
                <c:pt idx="929">
                  <c:v>2.0477439437523897</c:v>
                </c:pt>
                <c:pt idx="930">
                  <c:v>1.9615320514403503</c:v>
                </c:pt>
                <c:pt idx="931">
                  <c:v>1.967430635159177</c:v>
                </c:pt>
                <c:pt idx="932">
                  <c:v>1.9658623032414788</c:v>
                </c:pt>
                <c:pt idx="933">
                  <c:v>1.9460473553242126</c:v>
                </c:pt>
                <c:pt idx="934">
                  <c:v>1.9638365933633966</c:v>
                </c:pt>
                <c:pt idx="935">
                  <c:v>1.9663580057104086</c:v>
                </c:pt>
                <c:pt idx="936">
                  <c:v>1.9510626677210268</c:v>
                </c:pt>
                <c:pt idx="937">
                  <c:v>1.9941777825111389</c:v>
                </c:pt>
                <c:pt idx="938">
                  <c:v>1.9661530389158726</c:v>
                </c:pt>
                <c:pt idx="939">
                  <c:v>1.962849395153009</c:v>
                </c:pt>
                <c:pt idx="940">
                  <c:v>1.9588770659136672</c:v>
                </c:pt>
                <c:pt idx="941">
                  <c:v>1.9670023389996203</c:v>
                </c:pt>
                <c:pt idx="942">
                  <c:v>1.9921504010926847</c:v>
                </c:pt>
                <c:pt idx="943">
                  <c:v>1.9730661678847086</c:v>
                </c:pt>
                <c:pt idx="944">
                  <c:v>1.9675662281897013</c:v>
                </c:pt>
                <c:pt idx="945">
                  <c:v>1.9528227423705575</c:v>
                </c:pt>
                <c:pt idx="946">
                  <c:v>1.9646332566319402</c:v>
                </c:pt>
                <c:pt idx="947">
                  <c:v>1.9661057797813175</c:v>
                </c:pt>
                <c:pt idx="948">
                  <c:v>1.9609353810798076</c:v>
                </c:pt>
                <c:pt idx="949">
                  <c:v>1.9562346348786985</c:v>
                </c:pt>
                <c:pt idx="950">
                  <c:v>1.9546488276890215</c:v>
                </c:pt>
                <c:pt idx="951">
                  <c:v>1.9667408230234069</c:v>
                </c:pt>
                <c:pt idx="952">
                  <c:v>1.9503304975059568</c:v>
                </c:pt>
                <c:pt idx="953">
                  <c:v>1.9593103318378293</c:v>
                </c:pt>
                <c:pt idx="954">
                  <c:v>1.9589963585245087</c:v>
                </c:pt>
                <c:pt idx="955">
                  <c:v>1.9558243160513631</c:v>
                </c:pt>
                <c:pt idx="956">
                  <c:v>1.9914209836221319</c:v>
                </c:pt>
                <c:pt idx="957">
                  <c:v>1.9660026015253507</c:v>
                </c:pt>
                <c:pt idx="958">
                  <c:v>1.9633111809550565</c:v>
                </c:pt>
                <c:pt idx="959">
                  <c:v>1.958269015614478</c:v>
                </c:pt>
                <c:pt idx="960">
                  <c:v>2.0127034982295289</c:v>
                </c:pt>
                <c:pt idx="961">
                  <c:v>1.9622396286789849</c:v>
                </c:pt>
                <c:pt idx="962">
                  <c:v>1.9652747123518097</c:v>
                </c:pt>
                <c:pt idx="963">
                  <c:v>1.9598901057930223</c:v>
                </c:pt>
                <c:pt idx="964">
                  <c:v>1.9618991535607768</c:v>
                </c:pt>
                <c:pt idx="965">
                  <c:v>1.9647348920127026</c:v>
                </c:pt>
                <c:pt idx="966">
                  <c:v>1.9650580191040994</c:v>
                </c:pt>
                <c:pt idx="967">
                  <c:v>1.9633287764656959</c:v>
                </c:pt>
                <c:pt idx="968">
                  <c:v>1.967592087885861</c:v>
                </c:pt>
                <c:pt idx="969">
                  <c:v>1.9226724216589512</c:v>
                </c:pt>
                <c:pt idx="970">
                  <c:v>1.9543487339520766</c:v>
                </c:pt>
                <c:pt idx="971">
                  <c:v>1.9918491682410684</c:v>
                </c:pt>
                <c:pt idx="972">
                  <c:v>1.9929497903781093</c:v>
                </c:pt>
                <c:pt idx="973">
                  <c:v>1.96765964606275</c:v>
                </c:pt>
                <c:pt idx="974">
                  <c:v>1.9616720602354651</c:v>
                </c:pt>
                <c:pt idx="975">
                  <c:v>1.96569544588634</c:v>
                </c:pt>
                <c:pt idx="976">
                  <c:v>1.9500140053245594</c:v>
                </c:pt>
                <c:pt idx="977">
                  <c:v>1.9467665447128466</c:v>
                </c:pt>
                <c:pt idx="978">
                  <c:v>1.9684314821872932</c:v>
                </c:pt>
                <c:pt idx="979">
                  <c:v>2.028302749106027</c:v>
                </c:pt>
                <c:pt idx="980">
                  <c:v>1.9977926912852495</c:v>
                </c:pt>
                <c:pt idx="981">
                  <c:v>1.9674363487616755</c:v>
                </c:pt>
                <c:pt idx="982">
                  <c:v>1.9722609229713532</c:v>
                </c:pt>
                <c:pt idx="983">
                  <c:v>1.9545353356303163</c:v>
                </c:pt>
                <c:pt idx="984">
                  <c:v>1.9537334686077599</c:v>
                </c:pt>
                <c:pt idx="985">
                  <c:v>1.9659597478997139</c:v>
                </c:pt>
                <c:pt idx="986">
                  <c:v>1.9666599629350219</c:v>
                </c:pt>
                <c:pt idx="987">
                  <c:v>1.9686746793222212</c:v>
                </c:pt>
                <c:pt idx="988">
                  <c:v>1.942053037156767</c:v>
                </c:pt>
                <c:pt idx="989">
                  <c:v>1.9545254917418908</c:v>
                </c:pt>
                <c:pt idx="990">
                  <c:v>1.9682513983877064</c:v>
                </c:pt>
                <c:pt idx="991">
                  <c:v>2.001328763230545</c:v>
                </c:pt>
                <c:pt idx="992">
                  <c:v>1.9500022336766585</c:v>
                </c:pt>
                <c:pt idx="993">
                  <c:v>1.9643459235957081</c:v>
                </c:pt>
                <c:pt idx="994">
                  <c:v>1.9675630357429144</c:v>
                </c:pt>
                <c:pt idx="995">
                  <c:v>1.9650270984516836</c:v>
                </c:pt>
                <c:pt idx="996">
                  <c:v>1.9545187909533073</c:v>
                </c:pt>
                <c:pt idx="997">
                  <c:v>1.9553615490430081</c:v>
                </c:pt>
                <c:pt idx="998">
                  <c:v>1.9494737647840623</c:v>
                </c:pt>
                <c:pt idx="999">
                  <c:v>1.968674344118333</c:v>
                </c:pt>
                <c:pt idx="1000">
                  <c:v>1.9540022282599478</c:v>
                </c:pt>
                <c:pt idx="1001">
                  <c:v>2.0252251653991831</c:v>
                </c:pt>
                <c:pt idx="1002">
                  <c:v>1.9542431399212452</c:v>
                </c:pt>
                <c:pt idx="1003">
                  <c:v>1.9511444135886087</c:v>
                </c:pt>
                <c:pt idx="1004">
                  <c:v>1.968507709431603</c:v>
                </c:pt>
                <c:pt idx="1005">
                  <c:v>1.9463307493641784</c:v>
                </c:pt>
                <c:pt idx="1006">
                  <c:v>1.999196666626164</c:v>
                </c:pt>
                <c:pt idx="1007">
                  <c:v>1.9486658635282903</c:v>
                </c:pt>
                <c:pt idx="1008">
                  <c:v>2.0266610397367941</c:v>
                </c:pt>
                <c:pt idx="1009">
                  <c:v>1.9432088309732409</c:v>
                </c:pt>
                <c:pt idx="1010">
                  <c:v>1.9544988563018455</c:v>
                </c:pt>
                <c:pt idx="1011">
                  <c:v>1.9465471126279139</c:v>
                </c:pt>
                <c:pt idx="1012">
                  <c:v>1.9528176460470208</c:v>
                </c:pt>
                <c:pt idx="1013">
                  <c:v>1.9635713719825165</c:v>
                </c:pt>
                <c:pt idx="1014">
                  <c:v>1.95454534917617</c:v>
                </c:pt>
                <c:pt idx="1015">
                  <c:v>1.9567941769901993</c:v>
                </c:pt>
                <c:pt idx="1016">
                  <c:v>1.9640508498731839</c:v>
                </c:pt>
                <c:pt idx="1017">
                  <c:v>1.9515409442153637</c:v>
                </c:pt>
                <c:pt idx="1018">
                  <c:v>1.9616062430256787</c:v>
                </c:pt>
                <c:pt idx="1019">
                  <c:v>1.9178142969288807</c:v>
                </c:pt>
                <c:pt idx="1020">
                  <c:v>1.9548000258541087</c:v>
                </c:pt>
                <c:pt idx="1021">
                  <c:v>1.9529467330481121</c:v>
                </c:pt>
                <c:pt idx="1022">
                  <c:v>1.9683133167492102</c:v>
                </c:pt>
                <c:pt idx="1023">
                  <c:v>1.9618726910654738</c:v>
                </c:pt>
                <c:pt idx="1024">
                  <c:v>1.9357291041379399</c:v>
                </c:pt>
                <c:pt idx="1025">
                  <c:v>1.9439998367139912</c:v>
                </c:pt>
                <c:pt idx="1026">
                  <c:v>2.0013688402342975</c:v>
                </c:pt>
                <c:pt idx="1027">
                  <c:v>1.9623520004920318</c:v>
                </c:pt>
                <c:pt idx="1028">
                  <c:v>1.914760347422187</c:v>
                </c:pt>
                <c:pt idx="1029">
                  <c:v>1.9678781044442304</c:v>
                </c:pt>
                <c:pt idx="1030">
                  <c:v>1.9642749999890525</c:v>
                </c:pt>
                <c:pt idx="1031">
                  <c:v>1.9490309943054618</c:v>
                </c:pt>
                <c:pt idx="1032">
                  <c:v>1.9545941224791756</c:v>
                </c:pt>
                <c:pt idx="1033">
                  <c:v>1.9625993440307614</c:v>
                </c:pt>
                <c:pt idx="1034">
                  <c:v>2.0042926060755626</c:v>
                </c:pt>
                <c:pt idx="1035">
                  <c:v>1.9655206877669031</c:v>
                </c:pt>
                <c:pt idx="1036">
                  <c:v>1.9559671314298857</c:v>
                </c:pt>
                <c:pt idx="1037">
                  <c:v>1.9415911324707382</c:v>
                </c:pt>
                <c:pt idx="1038">
                  <c:v>1.966596744875156</c:v>
                </c:pt>
                <c:pt idx="1039">
                  <c:v>1.9809115590830149</c:v>
                </c:pt>
                <c:pt idx="1040">
                  <c:v>1.9542031425994504</c:v>
                </c:pt>
                <c:pt idx="1041">
                  <c:v>1.9959102058541651</c:v>
                </c:pt>
                <c:pt idx="1042">
                  <c:v>1.9598501613843644</c:v>
                </c:pt>
                <c:pt idx="1043">
                  <c:v>1.9851710058465435</c:v>
                </c:pt>
                <c:pt idx="1044">
                  <c:v>2.0067443787971699</c:v>
                </c:pt>
                <c:pt idx="1045">
                  <c:v>1.938676631336461</c:v>
                </c:pt>
                <c:pt idx="1046">
                  <c:v>1.9588391000460548</c:v>
                </c:pt>
                <c:pt idx="1047">
                  <c:v>1.948571780060409</c:v>
                </c:pt>
                <c:pt idx="1048">
                  <c:v>1.9563246331183815</c:v>
                </c:pt>
                <c:pt idx="1049">
                  <c:v>1.9563788548008862</c:v>
                </c:pt>
                <c:pt idx="1050">
                  <c:v>1.9614382335435605</c:v>
                </c:pt>
                <c:pt idx="1051">
                  <c:v>1.9540557185346727</c:v>
                </c:pt>
                <c:pt idx="1052">
                  <c:v>1.9683647179997734</c:v>
                </c:pt>
                <c:pt idx="1053">
                  <c:v>1.9496389627356072</c:v>
                </c:pt>
                <c:pt idx="1054">
                  <c:v>1.9510897636348099</c:v>
                </c:pt>
                <c:pt idx="1055">
                  <c:v>1.9517815214034961</c:v>
                </c:pt>
                <c:pt idx="1056">
                  <c:v>1.9814117455713971</c:v>
                </c:pt>
                <c:pt idx="1057">
                  <c:v>2.0638312859369305</c:v>
                </c:pt>
                <c:pt idx="1058">
                  <c:v>2.0025606146057222</c:v>
                </c:pt>
                <c:pt idx="1059">
                  <c:v>1.9466200985041626</c:v>
                </c:pt>
                <c:pt idx="1060">
                  <c:v>1.9615220801421216</c:v>
                </c:pt>
                <c:pt idx="1061">
                  <c:v>1.9516062489527544</c:v>
                </c:pt>
                <c:pt idx="1062">
                  <c:v>2.1014514966020124</c:v>
                </c:pt>
                <c:pt idx="1063">
                  <c:v>1.9565183554190497</c:v>
                </c:pt>
                <c:pt idx="1064">
                  <c:v>1.9480418041672893</c:v>
                </c:pt>
                <c:pt idx="1065">
                  <c:v>1.9609703981307967</c:v>
                </c:pt>
                <c:pt idx="1066">
                  <c:v>1.963219999355454</c:v>
                </c:pt>
                <c:pt idx="1067">
                  <c:v>1.9425474130262455</c:v>
                </c:pt>
                <c:pt idx="1068">
                  <c:v>1.9599099861650928</c:v>
                </c:pt>
                <c:pt idx="1069">
                  <c:v>1.9677822390338506</c:v>
                </c:pt>
                <c:pt idx="1070">
                  <c:v>1.9512673846307793</c:v>
                </c:pt>
                <c:pt idx="1071">
                  <c:v>1.9994252247152982</c:v>
                </c:pt>
                <c:pt idx="1072">
                  <c:v>1.9644235897274569</c:v>
                </c:pt>
                <c:pt idx="1073">
                  <c:v>2.0486036455203807</c:v>
                </c:pt>
                <c:pt idx="1074">
                  <c:v>1.9655382025143637</c:v>
                </c:pt>
                <c:pt idx="1075">
                  <c:v>1.9660643707474799</c:v>
                </c:pt>
                <c:pt idx="1076">
                  <c:v>2.0092815335860492</c:v>
                </c:pt>
                <c:pt idx="1077">
                  <c:v>1.9740927253176608</c:v>
                </c:pt>
                <c:pt idx="1078">
                  <c:v>1.9539054139966485</c:v>
                </c:pt>
                <c:pt idx="1079">
                  <c:v>1.9467287657613983</c:v>
                </c:pt>
                <c:pt idx="1080">
                  <c:v>1.9644180086764409</c:v>
                </c:pt>
                <c:pt idx="1081">
                  <c:v>2.0074037727028773</c:v>
                </c:pt>
                <c:pt idx="1082">
                  <c:v>1.9739748772167345</c:v>
                </c:pt>
                <c:pt idx="1083">
                  <c:v>1.9526958689056941</c:v>
                </c:pt>
                <c:pt idx="1084">
                  <c:v>1.9763313094760615</c:v>
                </c:pt>
                <c:pt idx="1085">
                  <c:v>1.960651144129917</c:v>
                </c:pt>
                <c:pt idx="1086">
                  <c:v>1.9846137718184693</c:v>
                </c:pt>
                <c:pt idx="1087">
                  <c:v>1.9568012783404707</c:v>
                </c:pt>
                <c:pt idx="1088">
                  <c:v>1.9658214274913619</c:v>
                </c:pt>
                <c:pt idx="1089">
                  <c:v>1.9483062397599686</c:v>
                </c:pt>
                <c:pt idx="1090">
                  <c:v>1.9699982332484545</c:v>
                </c:pt>
                <c:pt idx="1091">
                  <c:v>1.9642897792607603</c:v>
                </c:pt>
                <c:pt idx="1092">
                  <c:v>1.9944240488077476</c:v>
                </c:pt>
                <c:pt idx="1093">
                  <c:v>1.9630062101322461</c:v>
                </c:pt>
                <c:pt idx="1094">
                  <c:v>1.9538146552749516</c:v>
                </c:pt>
                <c:pt idx="1095">
                  <c:v>1.9485818226159213</c:v>
                </c:pt>
                <c:pt idx="1096">
                  <c:v>1.9545946245134052</c:v>
                </c:pt>
                <c:pt idx="1097">
                  <c:v>1.954907794865983</c:v>
                </c:pt>
                <c:pt idx="1098">
                  <c:v>2.0071089531729931</c:v>
                </c:pt>
                <c:pt idx="1099">
                  <c:v>2.0298093998549582</c:v>
                </c:pt>
                <c:pt idx="1100">
                  <c:v>1.9572981550253066</c:v>
                </c:pt>
                <c:pt idx="1101">
                  <c:v>2.0160355350261367</c:v>
                </c:pt>
                <c:pt idx="1102">
                  <c:v>1.9918618476364047</c:v>
                </c:pt>
                <c:pt idx="1103">
                  <c:v>1.9585494647454547</c:v>
                </c:pt>
                <c:pt idx="1104">
                  <c:v>1.9755150768658543</c:v>
                </c:pt>
                <c:pt idx="1105">
                  <c:v>1.9572955591480239</c:v>
                </c:pt>
                <c:pt idx="1106">
                  <c:v>1.9580188594508094</c:v>
                </c:pt>
                <c:pt idx="1107">
                  <c:v>1.9559482949151303</c:v>
                </c:pt>
                <c:pt idx="1108">
                  <c:v>1.9567333056785492</c:v>
                </c:pt>
                <c:pt idx="1109">
                  <c:v>1.9617560579540787</c:v>
                </c:pt>
                <c:pt idx="1110">
                  <c:v>1.995488801279818</c:v>
                </c:pt>
                <c:pt idx="1111">
                  <c:v>2.0259015862888137</c:v>
                </c:pt>
                <c:pt idx="1112">
                  <c:v>1.9865475640939609</c:v>
                </c:pt>
                <c:pt idx="1113">
                  <c:v>1.9527240667631689</c:v>
                </c:pt>
                <c:pt idx="1114">
                  <c:v>1.9572763336046051</c:v>
                </c:pt>
                <c:pt idx="1115">
                  <c:v>1.9650425408472787</c:v>
                </c:pt>
                <c:pt idx="1116">
                  <c:v>1.9523512062113</c:v>
                </c:pt>
                <c:pt idx="1117">
                  <c:v>1.9663283347976579</c:v>
                </c:pt>
                <c:pt idx="1118">
                  <c:v>1.9887772878599344</c:v>
                </c:pt>
                <c:pt idx="1119">
                  <c:v>1.9404523298921146</c:v>
                </c:pt>
                <c:pt idx="1120">
                  <c:v>1.9496647229074344</c:v>
                </c:pt>
                <c:pt idx="1121">
                  <c:v>1.9889559878923184</c:v>
                </c:pt>
                <c:pt idx="1122">
                  <c:v>1.9934983723162383</c:v>
                </c:pt>
                <c:pt idx="1123">
                  <c:v>1.9538037859829145</c:v>
                </c:pt>
                <c:pt idx="1124">
                  <c:v>1.9545454174352819</c:v>
                </c:pt>
                <c:pt idx="1125">
                  <c:v>1.959184392021897</c:v>
                </c:pt>
                <c:pt idx="1126">
                  <c:v>1.9644370651111827</c:v>
                </c:pt>
                <c:pt idx="1127">
                  <c:v>1.9553638469604533</c:v>
                </c:pt>
                <c:pt idx="1128">
                  <c:v>1.9628922730374703</c:v>
                </c:pt>
                <c:pt idx="1129">
                  <c:v>2.0057732527908412</c:v>
                </c:pt>
                <c:pt idx="1130">
                  <c:v>1.966132229275916</c:v>
                </c:pt>
                <c:pt idx="1131">
                  <c:v>1.9888501700570835</c:v>
                </c:pt>
                <c:pt idx="1132">
                  <c:v>1.9539081416175628</c:v>
                </c:pt>
                <c:pt idx="1133">
                  <c:v>1.9689120024035576</c:v>
                </c:pt>
                <c:pt idx="1134">
                  <c:v>1.954573837999839</c:v>
                </c:pt>
                <c:pt idx="1135">
                  <c:v>1.973219897575728</c:v>
                </c:pt>
                <c:pt idx="1136">
                  <c:v>1.9611282984299527</c:v>
                </c:pt>
                <c:pt idx="1137">
                  <c:v>2.0195854906186876</c:v>
                </c:pt>
                <c:pt idx="1138">
                  <c:v>1.9515090921580942</c:v>
                </c:pt>
                <c:pt idx="1139">
                  <c:v>1.9567970417983294</c:v>
                </c:pt>
                <c:pt idx="1140">
                  <c:v>1.9386126580483762</c:v>
                </c:pt>
                <c:pt idx="1141">
                  <c:v>1.9545453436498765</c:v>
                </c:pt>
                <c:pt idx="1142">
                  <c:v>2.0226039709025971</c:v>
                </c:pt>
                <c:pt idx="1143">
                  <c:v>1.9857869930762833</c:v>
                </c:pt>
                <c:pt idx="1144">
                  <c:v>1.9449202879082685</c:v>
                </c:pt>
                <c:pt idx="1145">
                  <c:v>2.0223966466777878</c:v>
                </c:pt>
                <c:pt idx="1146">
                  <c:v>1.9637338895342358</c:v>
                </c:pt>
                <c:pt idx="1147">
                  <c:v>1.9631209282354696</c:v>
                </c:pt>
                <c:pt idx="1148">
                  <c:v>2.0013547517230368</c:v>
                </c:pt>
                <c:pt idx="1149">
                  <c:v>1.9417821151003878</c:v>
                </c:pt>
                <c:pt idx="1150">
                  <c:v>1.9575832837373661</c:v>
                </c:pt>
                <c:pt idx="1151">
                  <c:v>1.9501907508318781</c:v>
                </c:pt>
                <c:pt idx="1152">
                  <c:v>1.9838824384684604</c:v>
                </c:pt>
                <c:pt idx="1153">
                  <c:v>1.9426954779956427</c:v>
                </c:pt>
                <c:pt idx="1154">
                  <c:v>1.9646393409566054</c:v>
                </c:pt>
                <c:pt idx="1155">
                  <c:v>1.9644199088624423</c:v>
                </c:pt>
                <c:pt idx="1156">
                  <c:v>1.9645092173705421</c:v>
                </c:pt>
                <c:pt idx="1157">
                  <c:v>2.0283750287047733</c:v>
                </c:pt>
                <c:pt idx="1158">
                  <c:v>1.9548589400713456</c:v>
                </c:pt>
                <c:pt idx="1159">
                  <c:v>1.9397038447407504</c:v>
                </c:pt>
                <c:pt idx="1160">
                  <c:v>1.9730431120713268</c:v>
                </c:pt>
                <c:pt idx="1161">
                  <c:v>1.9682730328025821</c:v>
                </c:pt>
                <c:pt idx="1162">
                  <c:v>1.9509953642599736</c:v>
                </c:pt>
                <c:pt idx="1163">
                  <c:v>1.9593014497240988</c:v>
                </c:pt>
                <c:pt idx="1164">
                  <c:v>1.9939650392107231</c:v>
                </c:pt>
                <c:pt idx="1165">
                  <c:v>2.0370354499159</c:v>
                </c:pt>
                <c:pt idx="1166">
                  <c:v>1.9385278804609394</c:v>
                </c:pt>
                <c:pt idx="1167">
                  <c:v>1.9582432299336527</c:v>
                </c:pt>
                <c:pt idx="1168">
                  <c:v>1.986727401614792</c:v>
                </c:pt>
                <c:pt idx="1169">
                  <c:v>2.009950837102688</c:v>
                </c:pt>
                <c:pt idx="1170">
                  <c:v>1.9792794153599489</c:v>
                </c:pt>
                <c:pt idx="1171">
                  <c:v>1.9593145235097458</c:v>
                </c:pt>
                <c:pt idx="1172">
                  <c:v>1.9460255537853408</c:v>
                </c:pt>
                <c:pt idx="1173">
                  <c:v>1.9540204072760652</c:v>
                </c:pt>
                <c:pt idx="1174">
                  <c:v>1.932070113948231</c:v>
                </c:pt>
                <c:pt idx="1175">
                  <c:v>1.9141122686993239</c:v>
                </c:pt>
                <c:pt idx="1176">
                  <c:v>2.0086190443179137</c:v>
                </c:pt>
                <c:pt idx="1177">
                  <c:v>1.9544254210340988</c:v>
                </c:pt>
                <c:pt idx="1178">
                  <c:v>1.9454753683295805</c:v>
                </c:pt>
                <c:pt idx="1179">
                  <c:v>1.957591866919437</c:v>
                </c:pt>
                <c:pt idx="1180">
                  <c:v>1.9619023295303153</c:v>
                </c:pt>
                <c:pt idx="1181">
                  <c:v>1.9142961371386213</c:v>
                </c:pt>
                <c:pt idx="1182">
                  <c:v>1.9626616326757218</c:v>
                </c:pt>
                <c:pt idx="1183">
                  <c:v>1.962811238006742</c:v>
                </c:pt>
                <c:pt idx="1184">
                  <c:v>1.9640062988730822</c:v>
                </c:pt>
                <c:pt idx="1185">
                  <c:v>1.9514065498386781</c:v>
                </c:pt>
                <c:pt idx="1186">
                  <c:v>1.9875759461783891</c:v>
                </c:pt>
                <c:pt idx="1187">
                  <c:v>1.9619122254627253</c:v>
                </c:pt>
                <c:pt idx="1188">
                  <c:v>2.0222815347649719</c:v>
                </c:pt>
                <c:pt idx="1189">
                  <c:v>1.9572593415098956</c:v>
                </c:pt>
                <c:pt idx="1190">
                  <c:v>2.0087117056059771</c:v>
                </c:pt>
                <c:pt idx="1191">
                  <c:v>1.9569916636068454</c:v>
                </c:pt>
                <c:pt idx="1192">
                  <c:v>1.9494030029268274</c:v>
                </c:pt>
                <c:pt idx="1193">
                  <c:v>2.0061114941442986</c:v>
                </c:pt>
                <c:pt idx="1194">
                  <c:v>1.9549266795258839</c:v>
                </c:pt>
                <c:pt idx="1195">
                  <c:v>1.9529985509666179</c:v>
                </c:pt>
                <c:pt idx="1196">
                  <c:v>1.9408093891916778</c:v>
                </c:pt>
                <c:pt idx="1197">
                  <c:v>1.9723398664694116</c:v>
                </c:pt>
                <c:pt idx="1198">
                  <c:v>2.0176597816157016</c:v>
                </c:pt>
                <c:pt idx="1199">
                  <c:v>1.9655038407398284</c:v>
                </c:pt>
                <c:pt idx="1200">
                  <c:v>1.9667943610721146</c:v>
                </c:pt>
                <c:pt idx="1201">
                  <c:v>2.0542186355313161</c:v>
                </c:pt>
                <c:pt idx="1202">
                  <c:v>1.9845000963536004</c:v>
                </c:pt>
                <c:pt idx="1203">
                  <c:v>1.9558535753893276</c:v>
                </c:pt>
                <c:pt idx="1204">
                  <c:v>1.9395922140794013</c:v>
                </c:pt>
                <c:pt idx="1205">
                  <c:v>1.9106538356841483</c:v>
                </c:pt>
                <c:pt idx="1206">
                  <c:v>1.944724729556095</c:v>
                </c:pt>
                <c:pt idx="1207">
                  <c:v>1.9733317982607004</c:v>
                </c:pt>
                <c:pt idx="1208">
                  <c:v>1.9602330149736673</c:v>
                </c:pt>
                <c:pt idx="1209">
                  <c:v>1.9810485368747581</c:v>
                </c:pt>
                <c:pt idx="1210">
                  <c:v>1.9962232784159046</c:v>
                </c:pt>
                <c:pt idx="1211">
                  <c:v>1.9580565449478722</c:v>
                </c:pt>
                <c:pt idx="1212">
                  <c:v>1.9560785746423561</c:v>
                </c:pt>
                <c:pt idx="1213">
                  <c:v>2.0051055622833447</c:v>
                </c:pt>
                <c:pt idx="1214">
                  <c:v>2.0256717849192296</c:v>
                </c:pt>
                <c:pt idx="1215">
                  <c:v>1.9440223902662848</c:v>
                </c:pt>
                <c:pt idx="1216">
                  <c:v>2.0340491705857291</c:v>
                </c:pt>
                <c:pt idx="1217">
                  <c:v>1.97750528441558</c:v>
                </c:pt>
                <c:pt idx="1218">
                  <c:v>1.9453528132074089</c:v>
                </c:pt>
                <c:pt idx="1219">
                  <c:v>2.0117051482917296</c:v>
                </c:pt>
                <c:pt idx="1220">
                  <c:v>2.009309253812122</c:v>
                </c:pt>
                <c:pt idx="1221">
                  <c:v>1.959627504831186</c:v>
                </c:pt>
                <c:pt idx="1222">
                  <c:v>1.9146685835799859</c:v>
                </c:pt>
                <c:pt idx="1223">
                  <c:v>1.9621276028740897</c:v>
                </c:pt>
                <c:pt idx="1224">
                  <c:v>1.9671081395492678</c:v>
                </c:pt>
                <c:pt idx="1225">
                  <c:v>1.9588344083870775</c:v>
                </c:pt>
                <c:pt idx="1226">
                  <c:v>1.9583207717816229</c:v>
                </c:pt>
                <c:pt idx="1227">
                  <c:v>2.0123502995720668</c:v>
                </c:pt>
                <c:pt idx="1228">
                  <c:v>1.9518213808006231</c:v>
                </c:pt>
                <c:pt idx="1229">
                  <c:v>1.9464098391366322</c:v>
                </c:pt>
                <c:pt idx="1230">
                  <c:v>2.0046421597737667</c:v>
                </c:pt>
                <c:pt idx="1231">
                  <c:v>1.9542420227437622</c:v>
                </c:pt>
                <c:pt idx="1232">
                  <c:v>1.9649412525196601</c:v>
                </c:pt>
                <c:pt idx="1233">
                  <c:v>1.9634744385538623</c:v>
                </c:pt>
                <c:pt idx="1234">
                  <c:v>1.9681537268553106</c:v>
                </c:pt>
                <c:pt idx="1235">
                  <c:v>1.9626703126317915</c:v>
                </c:pt>
                <c:pt idx="1236">
                  <c:v>1.9927229076666346</c:v>
                </c:pt>
                <c:pt idx="1237">
                  <c:v>1.9508711476176592</c:v>
                </c:pt>
                <c:pt idx="1238">
                  <c:v>1.9449347603180775</c:v>
                </c:pt>
                <c:pt idx="1239">
                  <c:v>2.0324179996825675</c:v>
                </c:pt>
                <c:pt idx="1240">
                  <c:v>1.9745016297406373</c:v>
                </c:pt>
                <c:pt idx="1241">
                  <c:v>2.018198233742186</c:v>
                </c:pt>
                <c:pt idx="1242">
                  <c:v>1.9585633026295863</c:v>
                </c:pt>
                <c:pt idx="1243">
                  <c:v>1.9414985694055733</c:v>
                </c:pt>
                <c:pt idx="1244">
                  <c:v>1.9605308680678055</c:v>
                </c:pt>
                <c:pt idx="1245">
                  <c:v>1.9629532035515336</c:v>
                </c:pt>
                <c:pt idx="1246">
                  <c:v>1.9736151879051109</c:v>
                </c:pt>
                <c:pt idx="1247">
                  <c:v>1.9684964606039523</c:v>
                </c:pt>
                <c:pt idx="1248">
                  <c:v>1.9543512783664378</c:v>
                </c:pt>
                <c:pt idx="1249">
                  <c:v>1.9661283251127577</c:v>
                </c:pt>
                <c:pt idx="1250">
                  <c:v>1.9119745018417076</c:v>
                </c:pt>
                <c:pt idx="1251">
                  <c:v>2.0365284928655374</c:v>
                </c:pt>
                <c:pt idx="1252">
                  <c:v>1.9526607312683528</c:v>
                </c:pt>
                <c:pt idx="1253">
                  <c:v>2.0700541810681288</c:v>
                </c:pt>
                <c:pt idx="1254">
                  <c:v>1.9426926275384626</c:v>
                </c:pt>
                <c:pt idx="1255">
                  <c:v>1.9713100557107905</c:v>
                </c:pt>
                <c:pt idx="1256">
                  <c:v>1.9576401953476277</c:v>
                </c:pt>
                <c:pt idx="1257">
                  <c:v>2.0257806684823136</c:v>
                </c:pt>
                <c:pt idx="1258">
                  <c:v>1.9594121709626267</c:v>
                </c:pt>
                <c:pt idx="1259">
                  <c:v>1.9587331883844559</c:v>
                </c:pt>
                <c:pt idx="1260">
                  <c:v>1.9779577531005856</c:v>
                </c:pt>
                <c:pt idx="1261">
                  <c:v>1.9673567819087308</c:v>
                </c:pt>
                <c:pt idx="1262">
                  <c:v>1.941765189032072</c:v>
                </c:pt>
                <c:pt idx="1263">
                  <c:v>1.9698310879178345</c:v>
                </c:pt>
                <c:pt idx="1264">
                  <c:v>1.9562250139118402</c:v>
                </c:pt>
                <c:pt idx="1265">
                  <c:v>1.9685535887661898</c:v>
                </c:pt>
                <c:pt idx="1266">
                  <c:v>1.9602303755116828</c:v>
                </c:pt>
                <c:pt idx="1267">
                  <c:v>2.0067189071823135</c:v>
                </c:pt>
                <c:pt idx="1268">
                  <c:v>1.9910374251427085</c:v>
                </c:pt>
                <c:pt idx="1269">
                  <c:v>1.9600438352405094</c:v>
                </c:pt>
                <c:pt idx="1270">
                  <c:v>1.9625558730076742</c:v>
                </c:pt>
                <c:pt idx="1271">
                  <c:v>1.9561522169690317</c:v>
                </c:pt>
                <c:pt idx="1272">
                  <c:v>1.9348354463231732</c:v>
                </c:pt>
                <c:pt idx="1273">
                  <c:v>1.9563204893252151</c:v>
                </c:pt>
                <c:pt idx="1274">
                  <c:v>1.9522622806529946</c:v>
                </c:pt>
                <c:pt idx="1275">
                  <c:v>1.9708966160757722</c:v>
                </c:pt>
                <c:pt idx="1276">
                  <c:v>2.0381085890814319</c:v>
                </c:pt>
                <c:pt idx="1277">
                  <c:v>1.9640912512303261</c:v>
                </c:pt>
                <c:pt idx="1278">
                  <c:v>1.9545417052702887</c:v>
                </c:pt>
                <c:pt idx="1279">
                  <c:v>1.9526098581727707</c:v>
                </c:pt>
                <c:pt idx="1280">
                  <c:v>1.9559009689388185</c:v>
                </c:pt>
                <c:pt idx="1281">
                  <c:v>1.9547084030775181</c:v>
                </c:pt>
                <c:pt idx="1282">
                  <c:v>1.9958181546118738</c:v>
                </c:pt>
                <c:pt idx="1283">
                  <c:v>1.9522509932596992</c:v>
                </c:pt>
                <c:pt idx="1284">
                  <c:v>2.0095419429266923</c:v>
                </c:pt>
                <c:pt idx="1285">
                  <c:v>1.9503927889441415</c:v>
                </c:pt>
                <c:pt idx="1286">
                  <c:v>1.9854825398772344</c:v>
                </c:pt>
                <c:pt idx="1287">
                  <c:v>1.9633163415971626</c:v>
                </c:pt>
                <c:pt idx="1288">
                  <c:v>1.9667390495208017</c:v>
                </c:pt>
                <c:pt idx="1289">
                  <c:v>1.9792603432313989</c:v>
                </c:pt>
                <c:pt idx="1290">
                  <c:v>1.9514359648860231</c:v>
                </c:pt>
                <c:pt idx="1291">
                  <c:v>1.9470612836326091</c:v>
                </c:pt>
                <c:pt idx="1292">
                  <c:v>1.9950697275348317</c:v>
                </c:pt>
                <c:pt idx="1293">
                  <c:v>1.997223374808391</c:v>
                </c:pt>
                <c:pt idx="1294">
                  <c:v>1.9908089065991184</c:v>
                </c:pt>
                <c:pt idx="1295">
                  <c:v>1.9747566942396131</c:v>
                </c:pt>
                <c:pt idx="1296">
                  <c:v>1.9677649814887377</c:v>
                </c:pt>
                <c:pt idx="1297">
                  <c:v>1.9605420007971248</c:v>
                </c:pt>
                <c:pt idx="1298">
                  <c:v>1.9530412979627665</c:v>
                </c:pt>
                <c:pt idx="1299">
                  <c:v>1.9698224491248013</c:v>
                </c:pt>
                <c:pt idx="1300">
                  <c:v>1.9473512599922265</c:v>
                </c:pt>
                <c:pt idx="1301">
                  <c:v>1.9571583964265717</c:v>
                </c:pt>
                <c:pt idx="1302">
                  <c:v>1.9555622020330976</c:v>
                </c:pt>
                <c:pt idx="1303">
                  <c:v>1.956083534082236</c:v>
                </c:pt>
                <c:pt idx="1304">
                  <c:v>1.9861887761962167</c:v>
                </c:pt>
                <c:pt idx="1305">
                  <c:v>2.0497774806738631</c:v>
                </c:pt>
                <c:pt idx="1306">
                  <c:v>1.962568056118124</c:v>
                </c:pt>
                <c:pt idx="1307">
                  <c:v>1.9765136736030826</c:v>
                </c:pt>
                <c:pt idx="1308">
                  <c:v>1.992147490970775</c:v>
                </c:pt>
                <c:pt idx="1309">
                  <c:v>1.9686758490546032</c:v>
                </c:pt>
                <c:pt idx="1310">
                  <c:v>1.9666269718219012</c:v>
                </c:pt>
                <c:pt idx="1311">
                  <c:v>1.9503748583696126</c:v>
                </c:pt>
                <c:pt idx="1312">
                  <c:v>1.9399211643422125</c:v>
                </c:pt>
                <c:pt idx="1313">
                  <c:v>1.9961871840174279</c:v>
                </c:pt>
                <c:pt idx="1314">
                  <c:v>1.9675148997733642</c:v>
                </c:pt>
                <c:pt idx="1315">
                  <c:v>2.009463311150709</c:v>
                </c:pt>
                <c:pt idx="1316">
                  <c:v>1.9353830037716946</c:v>
                </c:pt>
                <c:pt idx="1317">
                  <c:v>1.9530970263073877</c:v>
                </c:pt>
                <c:pt idx="1318">
                  <c:v>2.0179966194076644</c:v>
                </c:pt>
                <c:pt idx="1319">
                  <c:v>1.955183948317774</c:v>
                </c:pt>
                <c:pt idx="1320">
                  <c:v>1.9780826798151558</c:v>
                </c:pt>
                <c:pt idx="1321">
                  <c:v>1.9666745558496364</c:v>
                </c:pt>
                <c:pt idx="1322">
                  <c:v>1.9702249926261048</c:v>
                </c:pt>
                <c:pt idx="1323">
                  <c:v>1.9692603665834545</c:v>
                </c:pt>
                <c:pt idx="1324">
                  <c:v>1.9626395396429681</c:v>
                </c:pt>
                <c:pt idx="1325">
                  <c:v>1.9628289098817713</c:v>
                </c:pt>
                <c:pt idx="1326">
                  <c:v>1.9371964796268073</c:v>
                </c:pt>
                <c:pt idx="1327">
                  <c:v>1.9631924716397895</c:v>
                </c:pt>
                <c:pt idx="1328">
                  <c:v>1.9426105994833793</c:v>
                </c:pt>
                <c:pt idx="1329">
                  <c:v>1.9581566205974357</c:v>
                </c:pt>
                <c:pt idx="1330">
                  <c:v>1.9452883179847726</c:v>
                </c:pt>
                <c:pt idx="1331">
                  <c:v>2.0095028634521386</c:v>
                </c:pt>
                <c:pt idx="1332">
                  <c:v>1.9840139191772757</c:v>
                </c:pt>
                <c:pt idx="1333">
                  <c:v>1.9494412984877596</c:v>
                </c:pt>
                <c:pt idx="1334">
                  <c:v>1.9856457115350985</c:v>
                </c:pt>
                <c:pt idx="1335">
                  <c:v>1.9912566444140465</c:v>
                </c:pt>
                <c:pt idx="1336">
                  <c:v>2.0104400147537009</c:v>
                </c:pt>
                <c:pt idx="1337">
                  <c:v>1.9753664908150679</c:v>
                </c:pt>
                <c:pt idx="1338">
                  <c:v>1.9537611823485019</c:v>
                </c:pt>
                <c:pt idx="1339">
                  <c:v>1.9703744964385539</c:v>
                </c:pt>
                <c:pt idx="1340">
                  <c:v>1.9427730368943368</c:v>
                </c:pt>
                <c:pt idx="1341">
                  <c:v>1.9900362007934329</c:v>
                </c:pt>
                <c:pt idx="1342">
                  <c:v>1.9378072710288505</c:v>
                </c:pt>
                <c:pt idx="1343">
                  <c:v>1.9587706549558661</c:v>
                </c:pt>
                <c:pt idx="1344">
                  <c:v>1.9620971312840909</c:v>
                </c:pt>
                <c:pt idx="1345">
                  <c:v>2.0474555650751336</c:v>
                </c:pt>
                <c:pt idx="1346">
                  <c:v>1.9105005719255634</c:v>
                </c:pt>
                <c:pt idx="1347">
                  <c:v>1.9789181157587612</c:v>
                </c:pt>
                <c:pt idx="1348">
                  <c:v>1.9994128625810552</c:v>
                </c:pt>
                <c:pt idx="1349">
                  <c:v>1.9545454569708263</c:v>
                </c:pt>
                <c:pt idx="1350">
                  <c:v>1.970383589139221</c:v>
                </c:pt>
                <c:pt idx="1351">
                  <c:v>1.9927983963596805</c:v>
                </c:pt>
                <c:pt idx="1352">
                  <c:v>1.9789042019456189</c:v>
                </c:pt>
                <c:pt idx="1353">
                  <c:v>1.9482297629070322</c:v>
                </c:pt>
                <c:pt idx="1354">
                  <c:v>1.9528205813471491</c:v>
                </c:pt>
                <c:pt idx="1355">
                  <c:v>1.9684223290461633</c:v>
                </c:pt>
                <c:pt idx="1356">
                  <c:v>1.9458012839418262</c:v>
                </c:pt>
                <c:pt idx="1357">
                  <c:v>1.9545258925055198</c:v>
                </c:pt>
                <c:pt idx="1358">
                  <c:v>2.0049284314505282</c:v>
                </c:pt>
                <c:pt idx="1359">
                  <c:v>1.9525287964377855</c:v>
                </c:pt>
                <c:pt idx="1360">
                  <c:v>1.9458706804789938</c:v>
                </c:pt>
                <c:pt idx="1361">
                  <c:v>1.9610767950431161</c:v>
                </c:pt>
                <c:pt idx="1362">
                  <c:v>1.9405196905947559</c:v>
                </c:pt>
                <c:pt idx="1363">
                  <c:v>1.9659704836878842</c:v>
                </c:pt>
                <c:pt idx="1364">
                  <c:v>1.966551345595559</c:v>
                </c:pt>
                <c:pt idx="1365">
                  <c:v>1.9417724431421619</c:v>
                </c:pt>
                <c:pt idx="1366">
                  <c:v>1.9133148059875127</c:v>
                </c:pt>
                <c:pt idx="1367">
                  <c:v>1.9636860849739142</c:v>
                </c:pt>
                <c:pt idx="1368">
                  <c:v>1.9456610881842575</c:v>
                </c:pt>
                <c:pt idx="1369">
                  <c:v>1.9603146570979253</c:v>
                </c:pt>
                <c:pt idx="1370">
                  <c:v>1.9685538096199442</c:v>
                </c:pt>
                <c:pt idx="1371">
                  <c:v>1.9542272199655395</c:v>
                </c:pt>
                <c:pt idx="1372">
                  <c:v>2.0217864874595879</c:v>
                </c:pt>
                <c:pt idx="1373">
                  <c:v>1.9455796027849679</c:v>
                </c:pt>
                <c:pt idx="1374">
                  <c:v>1.9837972411670219</c:v>
                </c:pt>
                <c:pt idx="1375">
                  <c:v>1.9583588868604307</c:v>
                </c:pt>
                <c:pt idx="1376">
                  <c:v>1.953135817752051</c:v>
                </c:pt>
                <c:pt idx="1377">
                  <c:v>1.9662172789250536</c:v>
                </c:pt>
                <c:pt idx="1378">
                  <c:v>1.9677112652580446</c:v>
                </c:pt>
                <c:pt idx="1379">
                  <c:v>1.9868935552943723</c:v>
                </c:pt>
                <c:pt idx="1380">
                  <c:v>1.9597406467364584</c:v>
                </c:pt>
                <c:pt idx="1381">
                  <c:v>1.9548514072496488</c:v>
                </c:pt>
                <c:pt idx="1382">
                  <c:v>1.9747685393777907</c:v>
                </c:pt>
                <c:pt idx="1383">
                  <c:v>1.9181344471019313</c:v>
                </c:pt>
                <c:pt idx="1384">
                  <c:v>1.9598475002587676</c:v>
                </c:pt>
                <c:pt idx="1385">
                  <c:v>2.0852983054828118</c:v>
                </c:pt>
                <c:pt idx="1386">
                  <c:v>1.9827172814876319</c:v>
                </c:pt>
                <c:pt idx="1387">
                  <c:v>1.957522485965141</c:v>
                </c:pt>
                <c:pt idx="1388">
                  <c:v>1.974885227918296</c:v>
                </c:pt>
                <c:pt idx="1389">
                  <c:v>1.9679066926105098</c:v>
                </c:pt>
                <c:pt idx="1390">
                  <c:v>1.9559045139832401</c:v>
                </c:pt>
                <c:pt idx="1391">
                  <c:v>1.9561150246008632</c:v>
                </c:pt>
                <c:pt idx="1392">
                  <c:v>1.9583426048627532</c:v>
                </c:pt>
                <c:pt idx="1393">
                  <c:v>1.9578445158509084</c:v>
                </c:pt>
                <c:pt idx="1394">
                  <c:v>2.0116856238282796</c:v>
                </c:pt>
                <c:pt idx="1395">
                  <c:v>1.9628479822896732</c:v>
                </c:pt>
                <c:pt idx="1396">
                  <c:v>2.0573620301255695</c:v>
                </c:pt>
                <c:pt idx="1397">
                  <c:v>1.9825213423757295</c:v>
                </c:pt>
                <c:pt idx="1398">
                  <c:v>1.993728563218182</c:v>
                </c:pt>
                <c:pt idx="1399">
                  <c:v>2.13245085686941</c:v>
                </c:pt>
                <c:pt idx="1400">
                  <c:v>1.9191895800732106</c:v>
                </c:pt>
                <c:pt idx="1401">
                  <c:v>1.9682454032140355</c:v>
                </c:pt>
                <c:pt idx="1402">
                  <c:v>1.9640868215976797</c:v>
                </c:pt>
                <c:pt idx="1403">
                  <c:v>1.9542372066334688</c:v>
                </c:pt>
                <c:pt idx="1404">
                  <c:v>1.9658184061378836</c:v>
                </c:pt>
                <c:pt idx="1405">
                  <c:v>1.967712193266941</c:v>
                </c:pt>
                <c:pt idx="1406">
                  <c:v>2.1169445989245155</c:v>
                </c:pt>
                <c:pt idx="1407">
                  <c:v>1.9699315291713992</c:v>
                </c:pt>
                <c:pt idx="1408">
                  <c:v>1.9683665802358596</c:v>
                </c:pt>
                <c:pt idx="1409">
                  <c:v>1.9668848455347152</c:v>
                </c:pt>
                <c:pt idx="1410">
                  <c:v>1.9437965993401809</c:v>
                </c:pt>
                <c:pt idx="1411">
                  <c:v>1.9401721345389742</c:v>
                </c:pt>
                <c:pt idx="1412">
                  <c:v>2.0655179137431836</c:v>
                </c:pt>
                <c:pt idx="1413">
                  <c:v>1.9773911345361075</c:v>
                </c:pt>
                <c:pt idx="1414">
                  <c:v>1.9917452179842121</c:v>
                </c:pt>
                <c:pt idx="1415">
                  <c:v>1.9881699170735332</c:v>
                </c:pt>
                <c:pt idx="1416">
                  <c:v>1.9540454276024044</c:v>
                </c:pt>
                <c:pt idx="1417">
                  <c:v>1.965128535998109</c:v>
                </c:pt>
                <c:pt idx="1418">
                  <c:v>1.9608561058029801</c:v>
                </c:pt>
                <c:pt idx="1419">
                  <c:v>1.9871538300185629</c:v>
                </c:pt>
                <c:pt idx="1420">
                  <c:v>1.9221975470969597</c:v>
                </c:pt>
                <c:pt idx="1421">
                  <c:v>1.9829716893131686</c:v>
                </c:pt>
                <c:pt idx="1422">
                  <c:v>1.966999819063578</c:v>
                </c:pt>
                <c:pt idx="1423">
                  <c:v>1.9694313784474637</c:v>
                </c:pt>
                <c:pt idx="1424">
                  <c:v>2.0131476364734344</c:v>
                </c:pt>
                <c:pt idx="1425">
                  <c:v>1.9438299708619782</c:v>
                </c:pt>
                <c:pt idx="1426">
                  <c:v>1.9608953575506483</c:v>
                </c:pt>
                <c:pt idx="1427">
                  <c:v>1.9367143159736457</c:v>
                </c:pt>
                <c:pt idx="1428">
                  <c:v>2.0273946421496629</c:v>
                </c:pt>
                <c:pt idx="1429">
                  <c:v>1.9133593457146019</c:v>
                </c:pt>
                <c:pt idx="1430">
                  <c:v>1.9686517149617089</c:v>
                </c:pt>
                <c:pt idx="1431">
                  <c:v>1.9736823919961879</c:v>
                </c:pt>
                <c:pt idx="1432">
                  <c:v>1.9383198100667642</c:v>
                </c:pt>
                <c:pt idx="1433">
                  <c:v>1.9853933894829181</c:v>
                </c:pt>
                <c:pt idx="1434">
                  <c:v>1.9912384980201472</c:v>
                </c:pt>
                <c:pt idx="1435">
                  <c:v>1.9509679295471509</c:v>
                </c:pt>
                <c:pt idx="1436">
                  <c:v>1.9988013559094053</c:v>
                </c:pt>
                <c:pt idx="1437">
                  <c:v>1.9841991194223183</c:v>
                </c:pt>
                <c:pt idx="1438">
                  <c:v>1.9443612674892057</c:v>
                </c:pt>
                <c:pt idx="1439">
                  <c:v>1.9581295251899797</c:v>
                </c:pt>
                <c:pt idx="1440">
                  <c:v>1.9631111058157795</c:v>
                </c:pt>
                <c:pt idx="1441">
                  <c:v>1.9960181128138241</c:v>
                </c:pt>
                <c:pt idx="1442">
                  <c:v>1.9425502952422329</c:v>
                </c:pt>
                <c:pt idx="1443">
                  <c:v>1.9687996504020522</c:v>
                </c:pt>
                <c:pt idx="1444">
                  <c:v>1.9591857339570378</c:v>
                </c:pt>
                <c:pt idx="1445">
                  <c:v>1.9726717456562413</c:v>
                </c:pt>
                <c:pt idx="1446">
                  <c:v>1.9061602630720405</c:v>
                </c:pt>
                <c:pt idx="1447">
                  <c:v>1.9638322488849576</c:v>
                </c:pt>
                <c:pt idx="1448">
                  <c:v>1.9672006478740265</c:v>
                </c:pt>
                <c:pt idx="1449">
                  <c:v>1.9689711666592773</c:v>
                </c:pt>
                <c:pt idx="1450">
                  <c:v>1.9590437236108755</c:v>
                </c:pt>
                <c:pt idx="1451">
                  <c:v>1.954311881141183</c:v>
                </c:pt>
                <c:pt idx="1452">
                  <c:v>1.9642457047644257</c:v>
                </c:pt>
                <c:pt idx="1453">
                  <c:v>1.9735127867199758</c:v>
                </c:pt>
                <c:pt idx="1454">
                  <c:v>2.0145735509217806</c:v>
                </c:pt>
                <c:pt idx="1455">
                  <c:v>1.9753139320443625</c:v>
                </c:pt>
                <c:pt idx="1456">
                  <c:v>1.9525945965911216</c:v>
                </c:pt>
                <c:pt idx="1457">
                  <c:v>1.9426474276528602</c:v>
                </c:pt>
                <c:pt idx="1458">
                  <c:v>1.9545002360367052</c:v>
                </c:pt>
                <c:pt idx="1459">
                  <c:v>1.9608562401721799</c:v>
                </c:pt>
                <c:pt idx="1460">
                  <c:v>1.9498236852097499</c:v>
                </c:pt>
                <c:pt idx="1461">
                  <c:v>2.0208364527802765</c:v>
                </c:pt>
                <c:pt idx="1462">
                  <c:v>1.9726832128351857</c:v>
                </c:pt>
                <c:pt idx="1463">
                  <c:v>1.9767615751015448</c:v>
                </c:pt>
                <c:pt idx="1464">
                  <c:v>2.0096079041321229</c:v>
                </c:pt>
                <c:pt idx="1465">
                  <c:v>2.046248906602385</c:v>
                </c:pt>
                <c:pt idx="1466">
                  <c:v>1.9612379925450756</c:v>
                </c:pt>
                <c:pt idx="1467">
                  <c:v>1.9492018063226957</c:v>
                </c:pt>
                <c:pt idx="1468">
                  <c:v>1.9603708367359851</c:v>
                </c:pt>
                <c:pt idx="1469">
                  <c:v>1.9533605533816518</c:v>
                </c:pt>
                <c:pt idx="1470">
                  <c:v>1.9914212143864471</c:v>
                </c:pt>
                <c:pt idx="1471">
                  <c:v>1.9638985078082314</c:v>
                </c:pt>
                <c:pt idx="1472">
                  <c:v>1.9922465092705883</c:v>
                </c:pt>
                <c:pt idx="1473">
                  <c:v>1.9622688705145233</c:v>
                </c:pt>
                <c:pt idx="1474">
                  <c:v>1.9730100328544435</c:v>
                </c:pt>
                <c:pt idx="1475">
                  <c:v>2.0497348595476641</c:v>
                </c:pt>
                <c:pt idx="1476">
                  <c:v>1.9835765211721823</c:v>
                </c:pt>
                <c:pt idx="1477">
                  <c:v>1.9975204843912477</c:v>
                </c:pt>
                <c:pt idx="1478">
                  <c:v>1.9883431548465407</c:v>
                </c:pt>
                <c:pt idx="1479">
                  <c:v>2.0310785677840801</c:v>
                </c:pt>
                <c:pt idx="1480">
                  <c:v>2.0091448015862312</c:v>
                </c:pt>
                <c:pt idx="1481">
                  <c:v>1.9825125645189035</c:v>
                </c:pt>
                <c:pt idx="1482">
                  <c:v>2.0017032144457567</c:v>
                </c:pt>
                <c:pt idx="1483">
                  <c:v>1.9880529978525514</c:v>
                </c:pt>
                <c:pt idx="1484">
                  <c:v>1.9546059113291452</c:v>
                </c:pt>
                <c:pt idx="1485">
                  <c:v>1.9725162553469011</c:v>
                </c:pt>
                <c:pt idx="1486">
                  <c:v>1.9434246471932817</c:v>
                </c:pt>
                <c:pt idx="1487">
                  <c:v>1.967260692001682</c:v>
                </c:pt>
                <c:pt idx="1488">
                  <c:v>1.9626973446500116</c:v>
                </c:pt>
                <c:pt idx="1489">
                  <c:v>2.0012938494238663</c:v>
                </c:pt>
                <c:pt idx="1490">
                  <c:v>1.9983986422764697</c:v>
                </c:pt>
                <c:pt idx="1491">
                  <c:v>2.0012306940296565</c:v>
                </c:pt>
                <c:pt idx="1492">
                  <c:v>1.9715286084610835</c:v>
                </c:pt>
                <c:pt idx="1493">
                  <c:v>1.9486995007758903</c:v>
                </c:pt>
                <c:pt idx="1494">
                  <c:v>1.9600485422740079</c:v>
                </c:pt>
                <c:pt idx="1495">
                  <c:v>1.9442379334382014</c:v>
                </c:pt>
                <c:pt idx="1496">
                  <c:v>1.9825138436832952</c:v>
                </c:pt>
                <c:pt idx="1497">
                  <c:v>1.9994828561677782</c:v>
                </c:pt>
                <c:pt idx="1498">
                  <c:v>1.9364944085179068</c:v>
                </c:pt>
                <c:pt idx="1499">
                  <c:v>1.9461672715684264</c:v>
                </c:pt>
                <c:pt idx="1500">
                  <c:v>2.0226259469125143</c:v>
                </c:pt>
                <c:pt idx="1501">
                  <c:v>1.9728008125464014</c:v>
                </c:pt>
                <c:pt idx="1502">
                  <c:v>1.9621003134930506</c:v>
                </c:pt>
                <c:pt idx="1503">
                  <c:v>1.9596137052796283</c:v>
                </c:pt>
                <c:pt idx="1504">
                  <c:v>2.0292871550962825</c:v>
                </c:pt>
                <c:pt idx="1505">
                  <c:v>1.9473381869095885</c:v>
                </c:pt>
                <c:pt idx="1506">
                  <c:v>1.9864540871751157</c:v>
                </c:pt>
                <c:pt idx="1507">
                  <c:v>1.9497294283446163</c:v>
                </c:pt>
                <c:pt idx="1508">
                  <c:v>1.965634926422579</c:v>
                </c:pt>
                <c:pt idx="1509">
                  <c:v>2.0278871258829501</c:v>
                </c:pt>
                <c:pt idx="1510">
                  <c:v>1.9663568069170088</c:v>
                </c:pt>
                <c:pt idx="1511">
                  <c:v>2.0127063279228556</c:v>
                </c:pt>
                <c:pt idx="1512">
                  <c:v>1.9675728898122693</c:v>
                </c:pt>
                <c:pt idx="1513">
                  <c:v>1.9545978498572829</c:v>
                </c:pt>
                <c:pt idx="1514">
                  <c:v>1.9721971903641113</c:v>
                </c:pt>
                <c:pt idx="1515">
                  <c:v>1.9953874082568017</c:v>
                </c:pt>
                <c:pt idx="1516">
                  <c:v>2.0076408565041448</c:v>
                </c:pt>
                <c:pt idx="1517">
                  <c:v>1.9841191144409462</c:v>
                </c:pt>
                <c:pt idx="1518">
                  <c:v>1.9530926722767756</c:v>
                </c:pt>
                <c:pt idx="1519">
                  <c:v>1.9496088960003217</c:v>
                </c:pt>
                <c:pt idx="1520">
                  <c:v>1.9540045147958656</c:v>
                </c:pt>
                <c:pt idx="1521">
                  <c:v>1.9015201559107997</c:v>
                </c:pt>
                <c:pt idx="1522">
                  <c:v>1.9499306894115984</c:v>
                </c:pt>
                <c:pt idx="1523">
                  <c:v>2.0038433869737311</c:v>
                </c:pt>
                <c:pt idx="1524">
                  <c:v>1.9973960308856544</c:v>
                </c:pt>
                <c:pt idx="1525">
                  <c:v>1.9550550953564401</c:v>
                </c:pt>
                <c:pt idx="1526">
                  <c:v>1.9585793076475031</c:v>
                </c:pt>
                <c:pt idx="1527">
                  <c:v>2.0042828370588399</c:v>
                </c:pt>
                <c:pt idx="1528">
                  <c:v>1.9498396456863416</c:v>
                </c:pt>
                <c:pt idx="1529">
                  <c:v>1.9499506080644275</c:v>
                </c:pt>
                <c:pt idx="1530">
                  <c:v>1.9352166961869397</c:v>
                </c:pt>
                <c:pt idx="1531">
                  <c:v>2.0152198147994791</c:v>
                </c:pt>
                <c:pt idx="1532">
                  <c:v>1.9677365648084133</c:v>
                </c:pt>
                <c:pt idx="1533">
                  <c:v>1.9625443452724791</c:v>
                </c:pt>
                <c:pt idx="1534">
                  <c:v>2.0066576452332074</c:v>
                </c:pt>
                <c:pt idx="1535">
                  <c:v>2.0200391279439729</c:v>
                </c:pt>
                <c:pt idx="1536">
                  <c:v>2.0115500942879878</c:v>
                </c:pt>
                <c:pt idx="1537">
                  <c:v>2.0962725719565043</c:v>
                </c:pt>
                <c:pt idx="1538">
                  <c:v>1.9605236558986572</c:v>
                </c:pt>
                <c:pt idx="1539">
                  <c:v>2.006843368199696</c:v>
                </c:pt>
                <c:pt idx="1540">
                  <c:v>1.9658892032277693</c:v>
                </c:pt>
                <c:pt idx="1541">
                  <c:v>2.0120584829028578</c:v>
                </c:pt>
                <c:pt idx="1542">
                  <c:v>1.9780098182063222</c:v>
                </c:pt>
                <c:pt idx="1543">
                  <c:v>1.9383584009632793</c:v>
                </c:pt>
                <c:pt idx="1544">
                  <c:v>1.9707568446231298</c:v>
                </c:pt>
                <c:pt idx="1545">
                  <c:v>2.0111593844537667</c:v>
                </c:pt>
                <c:pt idx="1546">
                  <c:v>1.9495688734645591</c:v>
                </c:pt>
                <c:pt idx="1547">
                  <c:v>2.0351909239250978</c:v>
                </c:pt>
                <c:pt idx="1548">
                  <c:v>1.9699238950420346</c:v>
                </c:pt>
                <c:pt idx="1549">
                  <c:v>1.9673721949053324</c:v>
                </c:pt>
                <c:pt idx="1550">
                  <c:v>2.0021885831638802</c:v>
                </c:pt>
                <c:pt idx="1551">
                  <c:v>2.0273987468684487</c:v>
                </c:pt>
                <c:pt idx="1552">
                  <c:v>2.0185686918849712</c:v>
                </c:pt>
                <c:pt idx="1553">
                  <c:v>1.9916792528711513</c:v>
                </c:pt>
                <c:pt idx="1554">
                  <c:v>1.9539343718992437</c:v>
                </c:pt>
                <c:pt idx="1555">
                  <c:v>1.9662058406652256</c:v>
                </c:pt>
                <c:pt idx="1556">
                  <c:v>2.0034898323129968</c:v>
                </c:pt>
                <c:pt idx="1557">
                  <c:v>1.9975829604213136</c:v>
                </c:pt>
                <c:pt idx="1558">
                  <c:v>1.9640862070653919</c:v>
                </c:pt>
                <c:pt idx="1559">
                  <c:v>1.9979762930928551</c:v>
                </c:pt>
                <c:pt idx="1560">
                  <c:v>2.0259298598244575</c:v>
                </c:pt>
                <c:pt idx="1561">
                  <c:v>1.9560456399705279</c:v>
                </c:pt>
                <c:pt idx="1562">
                  <c:v>1.9760614610567659</c:v>
                </c:pt>
                <c:pt idx="1563">
                  <c:v>1.9580805688259313</c:v>
                </c:pt>
                <c:pt idx="1564">
                  <c:v>1.9675829823158673</c:v>
                </c:pt>
                <c:pt idx="1565">
                  <c:v>1.964628989490343</c:v>
                </c:pt>
                <c:pt idx="1566">
                  <c:v>1.9709880149844854</c:v>
                </c:pt>
                <c:pt idx="1567">
                  <c:v>1.9700987929015727</c:v>
                </c:pt>
                <c:pt idx="1568">
                  <c:v>1.958194833755164</c:v>
                </c:pt>
                <c:pt idx="1569">
                  <c:v>1.993746120353822</c:v>
                </c:pt>
                <c:pt idx="1570">
                  <c:v>1.966486745732807</c:v>
                </c:pt>
                <c:pt idx="1571">
                  <c:v>1.9600302586194778</c:v>
                </c:pt>
                <c:pt idx="1572">
                  <c:v>1.9332548952946822</c:v>
                </c:pt>
                <c:pt idx="1573">
                  <c:v>2.0060434858681608</c:v>
                </c:pt>
                <c:pt idx="1574">
                  <c:v>1.9527952981605978</c:v>
                </c:pt>
                <c:pt idx="1575">
                  <c:v>1.9675136272262976</c:v>
                </c:pt>
                <c:pt idx="1576">
                  <c:v>2.0374928890732371</c:v>
                </c:pt>
                <c:pt idx="1577">
                  <c:v>2.0755927697534822</c:v>
                </c:pt>
                <c:pt idx="1578">
                  <c:v>1.9562737621792015</c:v>
                </c:pt>
                <c:pt idx="1579">
                  <c:v>2.0074918084582274</c:v>
                </c:pt>
                <c:pt idx="1580">
                  <c:v>1.9678353959231647</c:v>
                </c:pt>
                <c:pt idx="1581">
                  <c:v>1.9681648703703685</c:v>
                </c:pt>
                <c:pt idx="1582">
                  <c:v>2.0123456919447316</c:v>
                </c:pt>
                <c:pt idx="1583">
                  <c:v>1.9589241411823448</c:v>
                </c:pt>
                <c:pt idx="1584">
                  <c:v>1.9435554352739348</c:v>
                </c:pt>
                <c:pt idx="1585">
                  <c:v>2.0124027730038305</c:v>
                </c:pt>
                <c:pt idx="1586">
                  <c:v>2.0137755536461972</c:v>
                </c:pt>
                <c:pt idx="1587">
                  <c:v>2.0061329196306272</c:v>
                </c:pt>
                <c:pt idx="1588">
                  <c:v>1.9749598569263187</c:v>
                </c:pt>
                <c:pt idx="1589">
                  <c:v>1.9537003572358556</c:v>
                </c:pt>
                <c:pt idx="1590">
                  <c:v>2.0368648717849434</c:v>
                </c:pt>
                <c:pt idx="1591">
                  <c:v>1.9943280785091035</c:v>
                </c:pt>
                <c:pt idx="1592">
                  <c:v>1.9512137757606385</c:v>
                </c:pt>
                <c:pt idx="1593">
                  <c:v>2.0654807086867892</c:v>
                </c:pt>
                <c:pt idx="1594">
                  <c:v>1.9388271471346203</c:v>
                </c:pt>
                <c:pt idx="1595">
                  <c:v>1.8993989337702288</c:v>
                </c:pt>
                <c:pt idx="1596">
                  <c:v>2.0179264445161245</c:v>
                </c:pt>
                <c:pt idx="1597">
                  <c:v>2.0020574124777406</c:v>
                </c:pt>
                <c:pt idx="1598">
                  <c:v>1.9569122063553519</c:v>
                </c:pt>
                <c:pt idx="1599">
                  <c:v>1.9574644649137858</c:v>
                </c:pt>
                <c:pt idx="1600">
                  <c:v>1.9768761401533443</c:v>
                </c:pt>
                <c:pt idx="1601">
                  <c:v>2.0278271882054759</c:v>
                </c:pt>
                <c:pt idx="1602">
                  <c:v>1.9975869334051399</c:v>
                </c:pt>
                <c:pt idx="1603">
                  <c:v>2.0276698946258453</c:v>
                </c:pt>
                <c:pt idx="1604">
                  <c:v>2.050370591886765</c:v>
                </c:pt>
                <c:pt idx="1605">
                  <c:v>1.9495729096600374</c:v>
                </c:pt>
                <c:pt idx="1606">
                  <c:v>1.987060105578317</c:v>
                </c:pt>
                <c:pt idx="1607">
                  <c:v>1.976679298793516</c:v>
                </c:pt>
                <c:pt idx="1608">
                  <c:v>2.0192107449809802</c:v>
                </c:pt>
                <c:pt idx="1609">
                  <c:v>1.9544513374272088</c:v>
                </c:pt>
                <c:pt idx="1610">
                  <c:v>1.994570183096867</c:v>
                </c:pt>
                <c:pt idx="1611">
                  <c:v>2.1089265663326451</c:v>
                </c:pt>
                <c:pt idx="1612">
                  <c:v>1.9569788276222793</c:v>
                </c:pt>
                <c:pt idx="1613">
                  <c:v>1.9537022017539583</c:v>
                </c:pt>
                <c:pt idx="1614">
                  <c:v>1.95628378392703</c:v>
                </c:pt>
                <c:pt idx="1615">
                  <c:v>1.965413352608617</c:v>
                </c:pt>
                <c:pt idx="1616">
                  <c:v>1.9511851559810336</c:v>
                </c:pt>
                <c:pt idx="1617">
                  <c:v>1.9965282485621147</c:v>
                </c:pt>
                <c:pt idx="1618">
                  <c:v>2.0311426445435066</c:v>
                </c:pt>
                <c:pt idx="1619">
                  <c:v>1.9501786289446716</c:v>
                </c:pt>
                <c:pt idx="1620">
                  <c:v>2.015723492325586</c:v>
                </c:pt>
                <c:pt idx="1621">
                  <c:v>1.9711082195364455</c:v>
                </c:pt>
                <c:pt idx="1622">
                  <c:v>1.9525987918482921</c:v>
                </c:pt>
                <c:pt idx="1623">
                  <c:v>2.0169999086089021</c:v>
                </c:pt>
                <c:pt idx="1624">
                  <c:v>2.0113169780606124</c:v>
                </c:pt>
                <c:pt idx="1625">
                  <c:v>2.0067169826400688</c:v>
                </c:pt>
                <c:pt idx="1626">
                  <c:v>1.9557228919514746</c:v>
                </c:pt>
                <c:pt idx="1627">
                  <c:v>2.0051135189050875</c:v>
                </c:pt>
                <c:pt idx="1628">
                  <c:v>1.9652992395623829</c:v>
                </c:pt>
                <c:pt idx="1629">
                  <c:v>1.9675520278724548</c:v>
                </c:pt>
                <c:pt idx="1630">
                  <c:v>1.9574336671111374</c:v>
                </c:pt>
                <c:pt idx="1631">
                  <c:v>2.0159287099206513</c:v>
                </c:pt>
                <c:pt idx="1632">
                  <c:v>2.0180671993712536</c:v>
                </c:pt>
                <c:pt idx="1633">
                  <c:v>1.9565458868193957</c:v>
                </c:pt>
                <c:pt idx="1634">
                  <c:v>1.9869946251383535</c:v>
                </c:pt>
                <c:pt idx="1635">
                  <c:v>2.0084407905835486</c:v>
                </c:pt>
                <c:pt idx="1636">
                  <c:v>1.9519152262282449</c:v>
                </c:pt>
                <c:pt idx="1637">
                  <c:v>1.9767039353442992</c:v>
                </c:pt>
                <c:pt idx="1638">
                  <c:v>1.9425022059688208</c:v>
                </c:pt>
                <c:pt idx="1639">
                  <c:v>1.9997122609022009</c:v>
                </c:pt>
                <c:pt idx="1640">
                  <c:v>1.9609031589060169</c:v>
                </c:pt>
                <c:pt idx="1641">
                  <c:v>2.0066643061194989</c:v>
                </c:pt>
                <c:pt idx="1642">
                  <c:v>1.9513973299005483</c:v>
                </c:pt>
                <c:pt idx="1643">
                  <c:v>1.9673784558913439</c:v>
                </c:pt>
                <c:pt idx="1644">
                  <c:v>1.996071274641595</c:v>
                </c:pt>
                <c:pt idx="1645">
                  <c:v>1.9628734183732761</c:v>
                </c:pt>
                <c:pt idx="1646">
                  <c:v>1.9609646761890585</c:v>
                </c:pt>
                <c:pt idx="1647">
                  <c:v>1.9545463313857947</c:v>
                </c:pt>
                <c:pt idx="1648">
                  <c:v>1.9716269004428317</c:v>
                </c:pt>
                <c:pt idx="1649">
                  <c:v>1.9593462984840226</c:v>
                </c:pt>
                <c:pt idx="1650">
                  <c:v>2.0192085777738291</c:v>
                </c:pt>
                <c:pt idx="1651">
                  <c:v>2.0567559307000378</c:v>
                </c:pt>
                <c:pt idx="1652">
                  <c:v>2.0511104222620857</c:v>
                </c:pt>
                <c:pt idx="1653">
                  <c:v>1.9705111530493784</c:v>
                </c:pt>
                <c:pt idx="1654">
                  <c:v>1.9709863687150098</c:v>
                </c:pt>
                <c:pt idx="1655">
                  <c:v>2.0155538493534424</c:v>
                </c:pt>
                <c:pt idx="1656">
                  <c:v>2.028205321442929</c:v>
                </c:pt>
                <c:pt idx="1657">
                  <c:v>1.9965300705949618</c:v>
                </c:pt>
                <c:pt idx="1658">
                  <c:v>1.9668001732074727</c:v>
                </c:pt>
                <c:pt idx="1659">
                  <c:v>1.9575712289978655</c:v>
                </c:pt>
                <c:pt idx="1660">
                  <c:v>1.9899476785853143</c:v>
                </c:pt>
                <c:pt idx="1661">
                  <c:v>1.9432118727310852</c:v>
                </c:pt>
                <c:pt idx="1662">
                  <c:v>2.0270012743817767</c:v>
                </c:pt>
                <c:pt idx="1663">
                  <c:v>1.9713602417300826</c:v>
                </c:pt>
                <c:pt idx="1664">
                  <c:v>1.9619864451771343</c:v>
                </c:pt>
                <c:pt idx="1665">
                  <c:v>2.0570836474601726</c:v>
                </c:pt>
                <c:pt idx="1666">
                  <c:v>2.0045544172163243</c:v>
                </c:pt>
                <c:pt idx="1667">
                  <c:v>2.0109458376626068</c:v>
                </c:pt>
                <c:pt idx="1668">
                  <c:v>1.95446649923834</c:v>
                </c:pt>
                <c:pt idx="1669">
                  <c:v>1.9900254772021824</c:v>
                </c:pt>
                <c:pt idx="1670">
                  <c:v>1.9423642595906878</c:v>
                </c:pt>
                <c:pt idx="1671">
                  <c:v>1.9461683491190014</c:v>
                </c:pt>
                <c:pt idx="1672">
                  <c:v>2.1091228029024971</c:v>
                </c:pt>
                <c:pt idx="1673">
                  <c:v>1.9198227391452505</c:v>
                </c:pt>
                <c:pt idx="1674">
                  <c:v>2.0205895339054778</c:v>
                </c:pt>
                <c:pt idx="1675">
                  <c:v>1.9848496687700767</c:v>
                </c:pt>
                <c:pt idx="1676">
                  <c:v>1.9632790219405984</c:v>
                </c:pt>
                <c:pt idx="1677">
                  <c:v>1.9546680997030439</c:v>
                </c:pt>
                <c:pt idx="1678">
                  <c:v>1.9683517640267276</c:v>
                </c:pt>
                <c:pt idx="1679">
                  <c:v>1.9632097899878014</c:v>
                </c:pt>
                <c:pt idx="1680">
                  <c:v>1.9809043635890338</c:v>
                </c:pt>
                <c:pt idx="1681">
                  <c:v>1.9499066103318337</c:v>
                </c:pt>
                <c:pt idx="1682">
                  <c:v>2.0393614565226099</c:v>
                </c:pt>
                <c:pt idx="1683">
                  <c:v>1.9600954350749979</c:v>
                </c:pt>
                <c:pt idx="1684">
                  <c:v>1.9478486368790462</c:v>
                </c:pt>
                <c:pt idx="1685">
                  <c:v>1.9422434988833071</c:v>
                </c:pt>
                <c:pt idx="1686">
                  <c:v>1.9496987087755902</c:v>
                </c:pt>
                <c:pt idx="1687">
                  <c:v>1.9486665452020326</c:v>
                </c:pt>
                <c:pt idx="1688">
                  <c:v>1.9615874953810011</c:v>
                </c:pt>
                <c:pt idx="1689">
                  <c:v>1.9556038395380977</c:v>
                </c:pt>
                <c:pt idx="1690">
                  <c:v>1.9758881617410688</c:v>
                </c:pt>
                <c:pt idx="1691">
                  <c:v>1.9554280299043101</c:v>
                </c:pt>
                <c:pt idx="1692">
                  <c:v>2.0108597586222507</c:v>
                </c:pt>
                <c:pt idx="1693">
                  <c:v>1.9925361294665118</c:v>
                </c:pt>
                <c:pt idx="1694">
                  <c:v>1.9421536696369568</c:v>
                </c:pt>
                <c:pt idx="1695">
                  <c:v>1.9468769489120317</c:v>
                </c:pt>
                <c:pt idx="1696">
                  <c:v>2.0052959122386498</c:v>
                </c:pt>
                <c:pt idx="1697">
                  <c:v>1.9471727023191809</c:v>
                </c:pt>
                <c:pt idx="1698">
                  <c:v>1.9561270972149911</c:v>
                </c:pt>
                <c:pt idx="1699">
                  <c:v>1.9874585313515107</c:v>
                </c:pt>
                <c:pt idx="1700">
                  <c:v>1.9543698507448182</c:v>
                </c:pt>
                <c:pt idx="1701">
                  <c:v>1.9578220942518245</c:v>
                </c:pt>
                <c:pt idx="1702">
                  <c:v>1.9526675737956432</c:v>
                </c:pt>
                <c:pt idx="1703">
                  <c:v>1.9599188104769798</c:v>
                </c:pt>
                <c:pt idx="1704">
                  <c:v>1.9773305600357989</c:v>
                </c:pt>
                <c:pt idx="1705">
                  <c:v>1.9558949556953409</c:v>
                </c:pt>
                <c:pt idx="1706">
                  <c:v>1.9625673425984025</c:v>
                </c:pt>
                <c:pt idx="1707">
                  <c:v>1.9770250721333777</c:v>
                </c:pt>
                <c:pt idx="1708">
                  <c:v>1.9816967343585197</c:v>
                </c:pt>
                <c:pt idx="1709">
                  <c:v>1.951323979601886</c:v>
                </c:pt>
                <c:pt idx="1710">
                  <c:v>1.9569381068830161</c:v>
                </c:pt>
                <c:pt idx="1711">
                  <c:v>1.9709942299576972</c:v>
                </c:pt>
                <c:pt idx="1712">
                  <c:v>1.9622545201984654</c:v>
                </c:pt>
                <c:pt idx="1713">
                  <c:v>1.9437515321764676</c:v>
                </c:pt>
                <c:pt idx="1714">
                  <c:v>2.0135047335259859</c:v>
                </c:pt>
                <c:pt idx="1715">
                  <c:v>1.9546453726552511</c:v>
                </c:pt>
                <c:pt idx="1716">
                  <c:v>1.955209321114175</c:v>
                </c:pt>
                <c:pt idx="1717">
                  <c:v>1.9561183251023329</c:v>
                </c:pt>
                <c:pt idx="1718">
                  <c:v>1.9558732749736156</c:v>
                </c:pt>
                <c:pt idx="1719">
                  <c:v>1.9647946062464099</c:v>
                </c:pt>
                <c:pt idx="1720">
                  <c:v>1.9717480152458473</c:v>
                </c:pt>
                <c:pt idx="1721">
                  <c:v>2.0273622448704192</c:v>
                </c:pt>
                <c:pt idx="1722">
                  <c:v>1.9545757087619862</c:v>
                </c:pt>
                <c:pt idx="1723">
                  <c:v>1.9545454371194904</c:v>
                </c:pt>
                <c:pt idx="1724">
                  <c:v>1.9616943366185613</c:v>
                </c:pt>
                <c:pt idx="1725">
                  <c:v>1.9605727824505477</c:v>
                </c:pt>
                <c:pt idx="1726">
                  <c:v>1.9511307733804557</c:v>
                </c:pt>
                <c:pt idx="1727">
                  <c:v>1.9657374788088051</c:v>
                </c:pt>
                <c:pt idx="1728">
                  <c:v>1.9994686083193736</c:v>
                </c:pt>
                <c:pt idx="1729">
                  <c:v>2.0016219508683402</c:v>
                </c:pt>
                <c:pt idx="1730">
                  <c:v>2.035300510594293</c:v>
                </c:pt>
                <c:pt idx="1731">
                  <c:v>2.0148034161554969</c:v>
                </c:pt>
                <c:pt idx="1732">
                  <c:v>2.026728569648693</c:v>
                </c:pt>
                <c:pt idx="1733">
                  <c:v>1.9484996663663918</c:v>
                </c:pt>
                <c:pt idx="1734">
                  <c:v>1.9518996016144945</c:v>
                </c:pt>
                <c:pt idx="1735">
                  <c:v>1.9556966565256866</c:v>
                </c:pt>
                <c:pt idx="1736">
                  <c:v>1.9545568852511843</c:v>
                </c:pt>
                <c:pt idx="1737">
                  <c:v>1.9447268104404218</c:v>
                </c:pt>
                <c:pt idx="1738">
                  <c:v>1.9857163870316228</c:v>
                </c:pt>
                <c:pt idx="1739">
                  <c:v>1.9683013552727922</c:v>
                </c:pt>
                <c:pt idx="1740">
                  <c:v>1.9530188111279729</c:v>
                </c:pt>
                <c:pt idx="1741">
                  <c:v>2.0042997249187713</c:v>
                </c:pt>
                <c:pt idx="1742">
                  <c:v>2.0421863394177082</c:v>
                </c:pt>
                <c:pt idx="1743">
                  <c:v>1.9390756303846963</c:v>
                </c:pt>
                <c:pt idx="1744">
                  <c:v>1.9874227663141004</c:v>
                </c:pt>
                <c:pt idx="1745">
                  <c:v>1.9534989412124075</c:v>
                </c:pt>
                <c:pt idx="1746">
                  <c:v>1.9645919488881745</c:v>
                </c:pt>
                <c:pt idx="1747">
                  <c:v>1.9616913759689101</c:v>
                </c:pt>
                <c:pt idx="1748">
                  <c:v>1.9571276935334307</c:v>
                </c:pt>
                <c:pt idx="1749">
                  <c:v>1.974314171918568</c:v>
                </c:pt>
                <c:pt idx="1750">
                  <c:v>1.9537691363504976</c:v>
                </c:pt>
                <c:pt idx="1751">
                  <c:v>2.0263822865941661</c:v>
                </c:pt>
                <c:pt idx="1752">
                  <c:v>1.9856661218680718</c:v>
                </c:pt>
                <c:pt idx="1753">
                  <c:v>2.0495558821599804</c:v>
                </c:pt>
                <c:pt idx="1754">
                  <c:v>1.9522186965122454</c:v>
                </c:pt>
                <c:pt idx="1755">
                  <c:v>1.9549925366009584</c:v>
                </c:pt>
                <c:pt idx="1756">
                  <c:v>1.9644718528168574</c:v>
                </c:pt>
                <c:pt idx="1757">
                  <c:v>2.0156814177212237</c:v>
                </c:pt>
                <c:pt idx="1758">
                  <c:v>1.985942890310576</c:v>
                </c:pt>
                <c:pt idx="1759">
                  <c:v>1.9664422114693692</c:v>
                </c:pt>
                <c:pt idx="1760">
                  <c:v>1.9451942781431568</c:v>
                </c:pt>
                <c:pt idx="1761">
                  <c:v>1.9553741347020708</c:v>
                </c:pt>
                <c:pt idx="1762">
                  <c:v>2.0040021608702343</c:v>
                </c:pt>
                <c:pt idx="1763">
                  <c:v>1.9544120205293429</c:v>
                </c:pt>
                <c:pt idx="1764">
                  <c:v>1.9491529947405455</c:v>
                </c:pt>
                <c:pt idx="1765">
                  <c:v>1.9578685131158156</c:v>
                </c:pt>
                <c:pt idx="1766">
                  <c:v>1.9619805225648965</c:v>
                </c:pt>
                <c:pt idx="1767">
                  <c:v>1.9612390201316394</c:v>
                </c:pt>
                <c:pt idx="1768">
                  <c:v>1.9545456674314445</c:v>
                </c:pt>
                <c:pt idx="1769">
                  <c:v>1.9973024584773909</c:v>
                </c:pt>
                <c:pt idx="1770">
                  <c:v>2.0571153909047517</c:v>
                </c:pt>
                <c:pt idx="1771">
                  <c:v>2.041428641726994</c:v>
                </c:pt>
                <c:pt idx="1772">
                  <c:v>1.9640833590131797</c:v>
                </c:pt>
                <c:pt idx="1773">
                  <c:v>1.9381756267245807</c:v>
                </c:pt>
                <c:pt idx="1774">
                  <c:v>1.9656394678188329</c:v>
                </c:pt>
                <c:pt idx="1775">
                  <c:v>1.9551693287624183</c:v>
                </c:pt>
                <c:pt idx="1776">
                  <c:v>1.9547229372205317</c:v>
                </c:pt>
                <c:pt idx="1777">
                  <c:v>1.9473563627071908</c:v>
                </c:pt>
                <c:pt idx="1778">
                  <c:v>1.9803848746176753</c:v>
                </c:pt>
                <c:pt idx="1779">
                  <c:v>1.9900427576376583</c:v>
                </c:pt>
                <c:pt idx="1780">
                  <c:v>1.9947852778396165</c:v>
                </c:pt>
                <c:pt idx="1781">
                  <c:v>1.9988829887553927</c:v>
                </c:pt>
                <c:pt idx="1782">
                  <c:v>1.9584576256028006</c:v>
                </c:pt>
                <c:pt idx="1783">
                  <c:v>2.042390784218024</c:v>
                </c:pt>
                <c:pt idx="1784">
                  <c:v>1.9895388738941067</c:v>
                </c:pt>
                <c:pt idx="1785">
                  <c:v>1.9637517788695589</c:v>
                </c:pt>
                <c:pt idx="1786">
                  <c:v>2.0067078106838179</c:v>
                </c:pt>
                <c:pt idx="1787">
                  <c:v>1.9504865605672901</c:v>
                </c:pt>
                <c:pt idx="1788">
                  <c:v>1.9579467572393667</c:v>
                </c:pt>
                <c:pt idx="1789">
                  <c:v>1.9804434808083835</c:v>
                </c:pt>
                <c:pt idx="1790">
                  <c:v>1.967848553916508</c:v>
                </c:pt>
                <c:pt idx="1791">
                  <c:v>1.9545454223060934</c:v>
                </c:pt>
                <c:pt idx="1792">
                  <c:v>2.0148601078710326</c:v>
                </c:pt>
                <c:pt idx="1793">
                  <c:v>1.981171020503933</c:v>
                </c:pt>
                <c:pt idx="1794">
                  <c:v>1.9558443492194246</c:v>
                </c:pt>
                <c:pt idx="1795">
                  <c:v>1.9545470934979312</c:v>
                </c:pt>
                <c:pt idx="1796">
                  <c:v>1.9552413437892524</c:v>
                </c:pt>
                <c:pt idx="1797">
                  <c:v>1.9543243220120301</c:v>
                </c:pt>
                <c:pt idx="1798">
                  <c:v>1.9469485479691742</c:v>
                </c:pt>
                <c:pt idx="1799">
                  <c:v>1.9726724642131717</c:v>
                </c:pt>
                <c:pt idx="1800">
                  <c:v>1.9990046010357374</c:v>
                </c:pt>
                <c:pt idx="1801">
                  <c:v>1.9545475772953318</c:v>
                </c:pt>
                <c:pt idx="1802">
                  <c:v>1.9661103406000957</c:v>
                </c:pt>
                <c:pt idx="1803">
                  <c:v>1.9866011985153225</c:v>
                </c:pt>
                <c:pt idx="1804">
                  <c:v>1.9501568402292448</c:v>
                </c:pt>
                <c:pt idx="1805">
                  <c:v>2.0968013040651217</c:v>
                </c:pt>
                <c:pt idx="1806">
                  <c:v>1.952165328391855</c:v>
                </c:pt>
                <c:pt idx="1807">
                  <c:v>1.9757216788665648</c:v>
                </c:pt>
                <c:pt idx="1808">
                  <c:v>1.9854651362131202</c:v>
                </c:pt>
                <c:pt idx="1809">
                  <c:v>1.9558203357859789</c:v>
                </c:pt>
                <c:pt idx="1810">
                  <c:v>1.9550263429964729</c:v>
                </c:pt>
                <c:pt idx="1811">
                  <c:v>1.9564709904552722</c:v>
                </c:pt>
                <c:pt idx="1812">
                  <c:v>1.9732128261332842</c:v>
                </c:pt>
                <c:pt idx="1813">
                  <c:v>1.954744008004621</c:v>
                </c:pt>
                <c:pt idx="1814">
                  <c:v>1.953302464808403</c:v>
                </c:pt>
                <c:pt idx="1815">
                  <c:v>2.0573086559693556</c:v>
                </c:pt>
                <c:pt idx="1816">
                  <c:v>1.9527056026727703</c:v>
                </c:pt>
                <c:pt idx="1817">
                  <c:v>1.9487516426921834</c:v>
                </c:pt>
                <c:pt idx="1818">
                  <c:v>2.0147740308279287</c:v>
                </c:pt>
                <c:pt idx="1819">
                  <c:v>1.954906382114048</c:v>
                </c:pt>
                <c:pt idx="1820">
                  <c:v>1.954757912774671</c:v>
                </c:pt>
                <c:pt idx="1821">
                  <c:v>1.9657246079443398</c:v>
                </c:pt>
                <c:pt idx="1822">
                  <c:v>1.9759208536994162</c:v>
                </c:pt>
                <c:pt idx="1823">
                  <c:v>1.9634450630234961</c:v>
                </c:pt>
                <c:pt idx="1824">
                  <c:v>1.9528806575212212</c:v>
                </c:pt>
                <c:pt idx="1825">
                  <c:v>1.9478466516798936</c:v>
                </c:pt>
                <c:pt idx="1826">
                  <c:v>1.9559609672535365</c:v>
                </c:pt>
                <c:pt idx="1827">
                  <c:v>1.9955876305561453</c:v>
                </c:pt>
                <c:pt idx="1828">
                  <c:v>1.9657587917823252</c:v>
                </c:pt>
                <c:pt idx="1829">
                  <c:v>1.9856201722418769</c:v>
                </c:pt>
                <c:pt idx="1830">
                  <c:v>2.0144983286895441</c:v>
                </c:pt>
                <c:pt idx="1831">
                  <c:v>1.9562655111717966</c:v>
                </c:pt>
                <c:pt idx="1832">
                  <c:v>1.9627865360641616</c:v>
                </c:pt>
                <c:pt idx="1833">
                  <c:v>2.0168279242791369</c:v>
                </c:pt>
                <c:pt idx="1834">
                  <c:v>2.0165028932511917</c:v>
                </c:pt>
                <c:pt idx="1835">
                  <c:v>1.9684232201337737</c:v>
                </c:pt>
                <c:pt idx="1836">
                  <c:v>1.9651475950422757</c:v>
                </c:pt>
                <c:pt idx="1837">
                  <c:v>1.9640115876294606</c:v>
                </c:pt>
                <c:pt idx="1838">
                  <c:v>1.9994800451278532</c:v>
                </c:pt>
                <c:pt idx="1839">
                  <c:v>2.0288213722068833</c:v>
                </c:pt>
                <c:pt idx="1840">
                  <c:v>2.0196963294202592</c:v>
                </c:pt>
                <c:pt idx="1841">
                  <c:v>1.9548822006804054</c:v>
                </c:pt>
                <c:pt idx="1842">
                  <c:v>1.954183483458535</c:v>
                </c:pt>
                <c:pt idx="1843">
                  <c:v>1.9484068511042647</c:v>
                </c:pt>
                <c:pt idx="1844">
                  <c:v>1.9599914769613738</c:v>
                </c:pt>
                <c:pt idx="1845">
                  <c:v>1.9576338467446868</c:v>
                </c:pt>
                <c:pt idx="1846">
                  <c:v>1.9507699077537934</c:v>
                </c:pt>
                <c:pt idx="1847">
                  <c:v>1.9624737353926069</c:v>
                </c:pt>
                <c:pt idx="1848">
                  <c:v>1.9459375776552779</c:v>
                </c:pt>
                <c:pt idx="1849">
                  <c:v>2.1017786250562209</c:v>
                </c:pt>
                <c:pt idx="1850">
                  <c:v>1.9568569527988828</c:v>
                </c:pt>
                <c:pt idx="1851">
                  <c:v>1.9619059193698267</c:v>
                </c:pt>
                <c:pt idx="1852">
                  <c:v>2.0244161987456777</c:v>
                </c:pt>
                <c:pt idx="1853">
                  <c:v>2.0069200752799459</c:v>
                </c:pt>
                <c:pt idx="1854">
                  <c:v>1.9562457933261781</c:v>
                </c:pt>
                <c:pt idx="1855">
                  <c:v>1.978375792766405</c:v>
                </c:pt>
                <c:pt idx="1856">
                  <c:v>1.9543780441490894</c:v>
                </c:pt>
                <c:pt idx="1857">
                  <c:v>1.9561305604353738</c:v>
                </c:pt>
                <c:pt idx="1858">
                  <c:v>1.9534403141973427</c:v>
                </c:pt>
                <c:pt idx="1859">
                  <c:v>1.9480443612727849</c:v>
                </c:pt>
                <c:pt idx="1860">
                  <c:v>1.9466663718067803</c:v>
                </c:pt>
                <c:pt idx="1861">
                  <c:v>1.9467493390781063</c:v>
                </c:pt>
                <c:pt idx="1862">
                  <c:v>1.9575589357746344</c:v>
                </c:pt>
                <c:pt idx="1863">
                  <c:v>1.9595226564276911</c:v>
                </c:pt>
                <c:pt idx="1864">
                  <c:v>1.9589837518873443</c:v>
                </c:pt>
                <c:pt idx="1865">
                  <c:v>2.0671425512012762</c:v>
                </c:pt>
                <c:pt idx="1866">
                  <c:v>1.9477834463289481</c:v>
                </c:pt>
                <c:pt idx="1867">
                  <c:v>1.9381396075364445</c:v>
                </c:pt>
                <c:pt idx="1868">
                  <c:v>1.9637627910769757</c:v>
                </c:pt>
                <c:pt idx="1869">
                  <c:v>1.9598167020944357</c:v>
                </c:pt>
                <c:pt idx="1870">
                  <c:v>1.9574332437854804</c:v>
                </c:pt>
                <c:pt idx="1871">
                  <c:v>1.9473890403420102</c:v>
                </c:pt>
                <c:pt idx="1872">
                  <c:v>1.9475904761444376</c:v>
                </c:pt>
                <c:pt idx="1873">
                  <c:v>1.9511562906987496</c:v>
                </c:pt>
                <c:pt idx="1874">
                  <c:v>2.0941571880931531</c:v>
                </c:pt>
                <c:pt idx="1875">
                  <c:v>1.9801474444529399</c:v>
                </c:pt>
                <c:pt idx="1876">
                  <c:v>1.9572786417989756</c:v>
                </c:pt>
                <c:pt idx="1877">
                  <c:v>1.972437157367338</c:v>
                </c:pt>
                <c:pt idx="1878">
                  <c:v>2.0166156225061185</c:v>
                </c:pt>
                <c:pt idx="1879">
                  <c:v>1.9536991011696578</c:v>
                </c:pt>
                <c:pt idx="1880">
                  <c:v>1.9652469519844242</c:v>
                </c:pt>
                <c:pt idx="1881">
                  <c:v>2.0266008766056274</c:v>
                </c:pt>
                <c:pt idx="1882">
                  <c:v>1.9476612210090609</c:v>
                </c:pt>
                <c:pt idx="1883">
                  <c:v>1.9746281343165082</c:v>
                </c:pt>
                <c:pt idx="1884">
                  <c:v>1.9545774596358425</c:v>
                </c:pt>
                <c:pt idx="1885">
                  <c:v>1.9543354562934063</c:v>
                </c:pt>
                <c:pt idx="1886">
                  <c:v>1.9323738108501582</c:v>
                </c:pt>
                <c:pt idx="1887">
                  <c:v>1.959451370626573</c:v>
                </c:pt>
                <c:pt idx="1888">
                  <c:v>1.941413646991037</c:v>
                </c:pt>
                <c:pt idx="1889">
                  <c:v>1.9475347302558752</c:v>
                </c:pt>
                <c:pt idx="1890">
                  <c:v>1.9713095779206993</c:v>
                </c:pt>
                <c:pt idx="1891">
                  <c:v>1.9432348925727772</c:v>
                </c:pt>
                <c:pt idx="1892">
                  <c:v>1.9862192497790687</c:v>
                </c:pt>
                <c:pt idx="1893">
                  <c:v>2.0124828114362416</c:v>
                </c:pt>
                <c:pt idx="1894">
                  <c:v>1.9590259447824248</c:v>
                </c:pt>
                <c:pt idx="1895">
                  <c:v>1.9911633217153879</c:v>
                </c:pt>
                <c:pt idx="1896">
                  <c:v>1.9565662121989849</c:v>
                </c:pt>
                <c:pt idx="1897">
                  <c:v>1.9453801108371811</c:v>
                </c:pt>
                <c:pt idx="1898">
                  <c:v>1.9876367435211046</c:v>
                </c:pt>
                <c:pt idx="1899">
                  <c:v>1.9927236283650451</c:v>
                </c:pt>
                <c:pt idx="1900">
                  <c:v>2.0145553206765792</c:v>
                </c:pt>
                <c:pt idx="1901">
                  <c:v>1.9561063249060267</c:v>
                </c:pt>
                <c:pt idx="1902">
                  <c:v>2.0095433346884586</c:v>
                </c:pt>
                <c:pt idx="1903">
                  <c:v>1.9483441745863728</c:v>
                </c:pt>
                <c:pt idx="1904">
                  <c:v>1.9552744745495891</c:v>
                </c:pt>
                <c:pt idx="1905">
                  <c:v>1.9667027734454177</c:v>
                </c:pt>
                <c:pt idx="1906">
                  <c:v>1.9259348403092864</c:v>
                </c:pt>
                <c:pt idx="1907">
                  <c:v>1.9662049219971127</c:v>
                </c:pt>
                <c:pt idx="1908">
                  <c:v>1.9579811853313853</c:v>
                </c:pt>
                <c:pt idx="1909">
                  <c:v>2.01544529285998</c:v>
                </c:pt>
                <c:pt idx="1910">
                  <c:v>1.9683311826639833</c:v>
                </c:pt>
                <c:pt idx="1911">
                  <c:v>1.9548359984637715</c:v>
                </c:pt>
                <c:pt idx="1912">
                  <c:v>1.9807425005984374</c:v>
                </c:pt>
                <c:pt idx="1913">
                  <c:v>1.9952713500257466</c:v>
                </c:pt>
                <c:pt idx="1914">
                  <c:v>1.9673109842864756</c:v>
                </c:pt>
                <c:pt idx="1915">
                  <c:v>1.9561934007429442</c:v>
                </c:pt>
                <c:pt idx="1916">
                  <c:v>1.97752811840355</c:v>
                </c:pt>
                <c:pt idx="1917">
                  <c:v>1.9546818627978291</c:v>
                </c:pt>
                <c:pt idx="1918">
                  <c:v>1.9631716184140746</c:v>
                </c:pt>
                <c:pt idx="1919">
                  <c:v>1.956833206214539</c:v>
                </c:pt>
                <c:pt idx="1920">
                  <c:v>1.9506613922819247</c:v>
                </c:pt>
                <c:pt idx="1921">
                  <c:v>1.9624140409739463</c:v>
                </c:pt>
                <c:pt idx="1922">
                  <c:v>1.9666601694961505</c:v>
                </c:pt>
                <c:pt idx="1923">
                  <c:v>1.9576295537929709</c:v>
                </c:pt>
                <c:pt idx="1924">
                  <c:v>2.0045128790838374</c:v>
                </c:pt>
                <c:pt idx="1925">
                  <c:v>1.9570733338872057</c:v>
                </c:pt>
                <c:pt idx="1926">
                  <c:v>1.9620429831909851</c:v>
                </c:pt>
                <c:pt idx="1927">
                  <c:v>2.0632662578927699</c:v>
                </c:pt>
                <c:pt idx="1928">
                  <c:v>1.9588794766134388</c:v>
                </c:pt>
                <c:pt idx="1929">
                  <c:v>1.9548228887193424</c:v>
                </c:pt>
                <c:pt idx="1930">
                  <c:v>1.9545451415676043</c:v>
                </c:pt>
                <c:pt idx="1931">
                  <c:v>1.9573439091922391</c:v>
                </c:pt>
                <c:pt idx="1932">
                  <c:v>1.9488682765682368</c:v>
                </c:pt>
                <c:pt idx="1933">
                  <c:v>1.9897802418188764</c:v>
                </c:pt>
                <c:pt idx="1934">
                  <c:v>1.9531235658891617</c:v>
                </c:pt>
                <c:pt idx="1935">
                  <c:v>1.9511366616770935</c:v>
                </c:pt>
                <c:pt idx="1936">
                  <c:v>2.0069744896248163</c:v>
                </c:pt>
                <c:pt idx="1937">
                  <c:v>1.9545090142186259</c:v>
                </c:pt>
                <c:pt idx="1938">
                  <c:v>1.9702123176804138</c:v>
                </c:pt>
                <c:pt idx="1939">
                  <c:v>1.9539996719789072</c:v>
                </c:pt>
                <c:pt idx="1940">
                  <c:v>1.9554347617893197</c:v>
                </c:pt>
                <c:pt idx="1941">
                  <c:v>1.9661429073079992</c:v>
                </c:pt>
                <c:pt idx="1942">
                  <c:v>1.9575939687227915</c:v>
                </c:pt>
                <c:pt idx="1943">
                  <c:v>1.9672622527898098</c:v>
                </c:pt>
                <c:pt idx="1944">
                  <c:v>2.0236634726759548</c:v>
                </c:pt>
                <c:pt idx="1945">
                  <c:v>1.9885793894563579</c:v>
                </c:pt>
                <c:pt idx="1946">
                  <c:v>1.9675439386583455</c:v>
                </c:pt>
                <c:pt idx="1947">
                  <c:v>1.9605927040873363</c:v>
                </c:pt>
                <c:pt idx="1948">
                  <c:v>1.9469833302822011</c:v>
                </c:pt>
                <c:pt idx="1949">
                  <c:v>1.9486227637635416</c:v>
                </c:pt>
                <c:pt idx="1950">
                  <c:v>1.9559800788002928</c:v>
                </c:pt>
                <c:pt idx="1951">
                  <c:v>1.9447792701147757</c:v>
                </c:pt>
                <c:pt idx="1952">
                  <c:v>1.9843382609264408</c:v>
                </c:pt>
                <c:pt idx="1953">
                  <c:v>1.9545489765897708</c:v>
                </c:pt>
                <c:pt idx="1954">
                  <c:v>2.0428610634905797</c:v>
                </c:pt>
                <c:pt idx="1955">
                  <c:v>1.9545457038325829</c:v>
                </c:pt>
                <c:pt idx="1956">
                  <c:v>1.9448372030324452</c:v>
                </c:pt>
                <c:pt idx="1957">
                  <c:v>1.9540785402866081</c:v>
                </c:pt>
                <c:pt idx="1958">
                  <c:v>1.9646573372871299</c:v>
                </c:pt>
                <c:pt idx="1959">
                  <c:v>1.9706638597316972</c:v>
                </c:pt>
                <c:pt idx="1960">
                  <c:v>1.9712956858490576</c:v>
                </c:pt>
                <c:pt idx="1961">
                  <c:v>1.954771889498693</c:v>
                </c:pt>
                <c:pt idx="1962">
                  <c:v>2.0151804352845746</c:v>
                </c:pt>
                <c:pt idx="1963">
                  <c:v>1.9630163609091935</c:v>
                </c:pt>
                <c:pt idx="1964">
                  <c:v>1.9746707947507398</c:v>
                </c:pt>
                <c:pt idx="1965">
                  <c:v>1.9752233317615548</c:v>
                </c:pt>
                <c:pt idx="1966">
                  <c:v>1.9667571882690449</c:v>
                </c:pt>
                <c:pt idx="1967">
                  <c:v>1.9604614447593853</c:v>
                </c:pt>
                <c:pt idx="1968">
                  <c:v>1.982055568278946</c:v>
                </c:pt>
                <c:pt idx="1969">
                  <c:v>1.9431943205539366</c:v>
                </c:pt>
                <c:pt idx="1970">
                  <c:v>1.9564942476382563</c:v>
                </c:pt>
                <c:pt idx="1971">
                  <c:v>1.9561134550850232</c:v>
                </c:pt>
                <c:pt idx="1972">
                  <c:v>1.967246316832195</c:v>
                </c:pt>
                <c:pt idx="1973">
                  <c:v>2.1040258659929361</c:v>
                </c:pt>
                <c:pt idx="1974">
                  <c:v>1.9545457812782807</c:v>
                </c:pt>
                <c:pt idx="1975">
                  <c:v>1.9620813067239491</c:v>
                </c:pt>
                <c:pt idx="1976">
                  <c:v>1.9642283823666702</c:v>
                </c:pt>
                <c:pt idx="1977">
                  <c:v>1.9546369730921818</c:v>
                </c:pt>
                <c:pt idx="1978">
                  <c:v>1.9659488872340345</c:v>
                </c:pt>
                <c:pt idx="1979">
                  <c:v>1.9835920740139277</c:v>
                </c:pt>
                <c:pt idx="1980">
                  <c:v>1.9684905068757896</c:v>
                </c:pt>
                <c:pt idx="1981">
                  <c:v>1.942716788036722</c:v>
                </c:pt>
                <c:pt idx="1982">
                  <c:v>2.0378646642867269</c:v>
                </c:pt>
                <c:pt idx="1983">
                  <c:v>1.9546130358363958</c:v>
                </c:pt>
                <c:pt idx="1984">
                  <c:v>1.9461462693605462</c:v>
                </c:pt>
                <c:pt idx="1985">
                  <c:v>1.9535935761348822</c:v>
                </c:pt>
                <c:pt idx="1986">
                  <c:v>1.9859673986379929</c:v>
                </c:pt>
                <c:pt idx="1987">
                  <c:v>1.9705173197826962</c:v>
                </c:pt>
                <c:pt idx="1988">
                  <c:v>1.9528280350012499</c:v>
                </c:pt>
                <c:pt idx="1989">
                  <c:v>1.9483410391869953</c:v>
                </c:pt>
                <c:pt idx="1990">
                  <c:v>1.9962908798779835</c:v>
                </c:pt>
                <c:pt idx="1991">
                  <c:v>1.9666649865085921</c:v>
                </c:pt>
                <c:pt idx="1992">
                  <c:v>2.0611573752652474</c:v>
                </c:pt>
                <c:pt idx="1993">
                  <c:v>1.9481524042525991</c:v>
                </c:pt>
                <c:pt idx="1994">
                  <c:v>1.9609721531864688</c:v>
                </c:pt>
                <c:pt idx="1995">
                  <c:v>1.9723775363427851</c:v>
                </c:pt>
                <c:pt idx="1996">
                  <c:v>1.9562566283974714</c:v>
                </c:pt>
                <c:pt idx="1997">
                  <c:v>1.9710988143212824</c:v>
                </c:pt>
                <c:pt idx="1998">
                  <c:v>2.0311598194348353</c:v>
                </c:pt>
                <c:pt idx="1999">
                  <c:v>1.9555112595618771</c:v>
                </c:pt>
                <c:pt idx="2000">
                  <c:v>1.9691342636520408</c:v>
                </c:pt>
                <c:pt idx="2001">
                  <c:v>1.9534868753657246</c:v>
                </c:pt>
                <c:pt idx="2002">
                  <c:v>1.9729887500670273</c:v>
                </c:pt>
                <c:pt idx="2003">
                  <c:v>1.9552816686225922</c:v>
                </c:pt>
                <c:pt idx="2004">
                  <c:v>1.962660800332992</c:v>
                </c:pt>
                <c:pt idx="2005">
                  <c:v>1.9662794069355312</c:v>
                </c:pt>
                <c:pt idx="2006">
                  <c:v>1.9545443799212943</c:v>
                </c:pt>
                <c:pt idx="2007">
                  <c:v>1.9545627796859681</c:v>
                </c:pt>
                <c:pt idx="2008">
                  <c:v>1.9546375924776733</c:v>
                </c:pt>
                <c:pt idx="2009">
                  <c:v>1.9559490953572374</c:v>
                </c:pt>
                <c:pt idx="2010">
                  <c:v>1.954912913230225</c:v>
                </c:pt>
                <c:pt idx="2011">
                  <c:v>2.0015002102549588</c:v>
                </c:pt>
                <c:pt idx="2012">
                  <c:v>1.9616162090401441</c:v>
                </c:pt>
                <c:pt idx="2013">
                  <c:v>1.9534139976249831</c:v>
                </c:pt>
                <c:pt idx="2014">
                  <c:v>1.9728061725501687</c:v>
                </c:pt>
                <c:pt idx="2015">
                  <c:v>1.9727898979453935</c:v>
                </c:pt>
                <c:pt idx="2016">
                  <c:v>1.9545054361755843</c:v>
                </c:pt>
                <c:pt idx="2017">
                  <c:v>1.9499944437393475</c:v>
                </c:pt>
                <c:pt idx="2018">
                  <c:v>1.9609496755354512</c:v>
                </c:pt>
                <c:pt idx="2019">
                  <c:v>1.9519732433189618</c:v>
                </c:pt>
                <c:pt idx="2020">
                  <c:v>1.9760766670149794</c:v>
                </c:pt>
                <c:pt idx="2021">
                  <c:v>1.9844665527011056</c:v>
                </c:pt>
                <c:pt idx="2022">
                  <c:v>1.9546622608512976</c:v>
                </c:pt>
                <c:pt idx="2023">
                  <c:v>1.9738779013218237</c:v>
                </c:pt>
                <c:pt idx="2024">
                  <c:v>1.9464947406568602</c:v>
                </c:pt>
                <c:pt idx="2025">
                  <c:v>1.9768809451457292</c:v>
                </c:pt>
                <c:pt idx="2026">
                  <c:v>1.956698732820741</c:v>
                </c:pt>
                <c:pt idx="2027">
                  <c:v>1.9717040393954239</c:v>
                </c:pt>
                <c:pt idx="2028">
                  <c:v>1.9646207917101453</c:v>
                </c:pt>
                <c:pt idx="2029">
                  <c:v>1.9766753270937261</c:v>
                </c:pt>
                <c:pt idx="2030">
                  <c:v>2.0147462378704017</c:v>
                </c:pt>
                <c:pt idx="2031">
                  <c:v>1.949359132892259</c:v>
                </c:pt>
                <c:pt idx="2032">
                  <c:v>1.9534327623578565</c:v>
                </c:pt>
                <c:pt idx="2033">
                  <c:v>1.9578478217852957</c:v>
                </c:pt>
                <c:pt idx="2034">
                  <c:v>1.9547906080961581</c:v>
                </c:pt>
                <c:pt idx="2035">
                  <c:v>1.9612951162944587</c:v>
                </c:pt>
                <c:pt idx="2036">
                  <c:v>1.9588977501709555</c:v>
                </c:pt>
                <c:pt idx="2037">
                  <c:v>1.9988177929352751</c:v>
                </c:pt>
                <c:pt idx="2038">
                  <c:v>1.9484206466888669</c:v>
                </c:pt>
                <c:pt idx="2039">
                  <c:v>2.044891360678426</c:v>
                </c:pt>
                <c:pt idx="2040">
                  <c:v>1.9892776825226517</c:v>
                </c:pt>
                <c:pt idx="2041">
                  <c:v>2.0751816371399103</c:v>
                </c:pt>
                <c:pt idx="2042">
                  <c:v>1.9744318723626899</c:v>
                </c:pt>
                <c:pt idx="2043">
                  <c:v>2.0044566387358076</c:v>
                </c:pt>
                <c:pt idx="2044">
                  <c:v>1.9554431792619704</c:v>
                </c:pt>
                <c:pt idx="2045">
                  <c:v>1.9927388027291366</c:v>
                </c:pt>
                <c:pt idx="2046">
                  <c:v>1.9489915331431631</c:v>
                </c:pt>
                <c:pt idx="2047">
                  <c:v>1.9609759933045159</c:v>
                </c:pt>
                <c:pt idx="2048">
                  <c:v>1.9870889002302914</c:v>
                </c:pt>
                <c:pt idx="2049">
                  <c:v>1.9612337939627662</c:v>
                </c:pt>
                <c:pt idx="2050">
                  <c:v>1.9440530402098914</c:v>
                </c:pt>
                <c:pt idx="2051">
                  <c:v>1.9905446097005004</c:v>
                </c:pt>
                <c:pt idx="2052">
                  <c:v>2.0068474024035465</c:v>
                </c:pt>
                <c:pt idx="2053">
                  <c:v>2.0510520034256281</c:v>
                </c:pt>
                <c:pt idx="2054">
                  <c:v>1.9640412133327068</c:v>
                </c:pt>
                <c:pt idx="2055">
                  <c:v>2.0462930799526449</c:v>
                </c:pt>
                <c:pt idx="2056">
                  <c:v>1.9123902674597588</c:v>
                </c:pt>
                <c:pt idx="2057">
                  <c:v>1.9779694113319672</c:v>
                </c:pt>
                <c:pt idx="2058">
                  <c:v>1.9799632970070047</c:v>
                </c:pt>
                <c:pt idx="2059">
                  <c:v>1.9674954576227206</c:v>
                </c:pt>
                <c:pt idx="2060">
                  <c:v>1.9523745922621227</c:v>
                </c:pt>
                <c:pt idx="2061">
                  <c:v>1.9576898050060003</c:v>
                </c:pt>
                <c:pt idx="2062">
                  <c:v>2.0523019803533789</c:v>
                </c:pt>
                <c:pt idx="2063">
                  <c:v>1.9623358993815545</c:v>
                </c:pt>
                <c:pt idx="2064">
                  <c:v>2.0157316522483262</c:v>
                </c:pt>
                <c:pt idx="2065">
                  <c:v>1.9712372944114014</c:v>
                </c:pt>
                <c:pt idx="2066">
                  <c:v>1.9526869860883356</c:v>
                </c:pt>
                <c:pt idx="2067">
                  <c:v>1.9459853676025005</c:v>
                </c:pt>
                <c:pt idx="2068">
                  <c:v>1.9449554309163595</c:v>
                </c:pt>
                <c:pt idx="2069">
                  <c:v>1.9700847895384368</c:v>
                </c:pt>
                <c:pt idx="2070">
                  <c:v>1.9512375813752019</c:v>
                </c:pt>
                <c:pt idx="2071">
                  <c:v>1.9709319423476908</c:v>
                </c:pt>
                <c:pt idx="2072">
                  <c:v>1.9447593101066598</c:v>
                </c:pt>
                <c:pt idx="2073">
                  <c:v>1.9421836997255608</c:v>
                </c:pt>
                <c:pt idx="2074">
                  <c:v>1.9485674100044659</c:v>
                </c:pt>
                <c:pt idx="2075">
                  <c:v>1.9568511668451329</c:v>
                </c:pt>
                <c:pt idx="2076">
                  <c:v>1.9495271619029542</c:v>
                </c:pt>
                <c:pt idx="2077">
                  <c:v>1.9909496289110047</c:v>
                </c:pt>
                <c:pt idx="2078">
                  <c:v>1.9428794863470424</c:v>
                </c:pt>
                <c:pt idx="2079">
                  <c:v>1.9481748300392294</c:v>
                </c:pt>
                <c:pt idx="2080">
                  <c:v>1.9785479422057275</c:v>
                </c:pt>
                <c:pt idx="2081">
                  <c:v>1.9635173189051862</c:v>
                </c:pt>
                <c:pt idx="2082">
                  <c:v>2.0380583996824582</c:v>
                </c:pt>
                <c:pt idx="2083">
                  <c:v>1.9559441174071888</c:v>
                </c:pt>
                <c:pt idx="2084">
                  <c:v>2.0202668781768995</c:v>
                </c:pt>
                <c:pt idx="2085">
                  <c:v>1.9785522840144638</c:v>
                </c:pt>
                <c:pt idx="2086">
                  <c:v>1.9503306819256134</c:v>
                </c:pt>
                <c:pt idx="2087">
                  <c:v>1.9752063037476753</c:v>
                </c:pt>
                <c:pt idx="2088">
                  <c:v>1.9500157730428538</c:v>
                </c:pt>
                <c:pt idx="2089">
                  <c:v>1.9798827476110508</c:v>
                </c:pt>
                <c:pt idx="2090">
                  <c:v>1.9814368601248666</c:v>
                </c:pt>
                <c:pt idx="2091">
                  <c:v>1.970355577636854</c:v>
                </c:pt>
                <c:pt idx="2092">
                  <c:v>1.9698327992373708</c:v>
                </c:pt>
                <c:pt idx="2093">
                  <c:v>1.9783112097529005</c:v>
                </c:pt>
                <c:pt idx="2094">
                  <c:v>1.9654556666904306</c:v>
                </c:pt>
                <c:pt idx="2095">
                  <c:v>1.988045462836552</c:v>
                </c:pt>
                <c:pt idx="2096">
                  <c:v>1.9742581706705513</c:v>
                </c:pt>
                <c:pt idx="2097">
                  <c:v>1.9724269644174592</c:v>
                </c:pt>
                <c:pt idx="2098">
                  <c:v>1.9484398446557185</c:v>
                </c:pt>
                <c:pt idx="2099">
                  <c:v>2.0484640632661564</c:v>
                </c:pt>
                <c:pt idx="2100">
                  <c:v>1.9468390759464749</c:v>
                </c:pt>
                <c:pt idx="2101">
                  <c:v>1.9484136753005561</c:v>
                </c:pt>
                <c:pt idx="2102">
                  <c:v>1.9453445132312475</c:v>
                </c:pt>
                <c:pt idx="2103">
                  <c:v>1.9501600141160669</c:v>
                </c:pt>
                <c:pt idx="2104">
                  <c:v>1.9829020997969209</c:v>
                </c:pt>
                <c:pt idx="2105">
                  <c:v>1.9537828484091653</c:v>
                </c:pt>
                <c:pt idx="2106">
                  <c:v>2.07613528132284</c:v>
                </c:pt>
                <c:pt idx="2107">
                  <c:v>1.9407667158658723</c:v>
                </c:pt>
                <c:pt idx="2108">
                  <c:v>1.9720620029190092</c:v>
                </c:pt>
                <c:pt idx="2109">
                  <c:v>1.9665974594523767</c:v>
                </c:pt>
                <c:pt idx="2110">
                  <c:v>1.9545707849354133</c:v>
                </c:pt>
                <c:pt idx="2111">
                  <c:v>1.9577096651930295</c:v>
                </c:pt>
                <c:pt idx="2112">
                  <c:v>1.9582520787599387</c:v>
                </c:pt>
                <c:pt idx="2113">
                  <c:v>1.9612860423957099</c:v>
                </c:pt>
                <c:pt idx="2114">
                  <c:v>1.984017303502575</c:v>
                </c:pt>
                <c:pt idx="2115">
                  <c:v>1.9488968366412029</c:v>
                </c:pt>
                <c:pt idx="2116">
                  <c:v>1.9626009403747191</c:v>
                </c:pt>
                <c:pt idx="2117">
                  <c:v>1.9698326663335692</c:v>
                </c:pt>
                <c:pt idx="2118">
                  <c:v>1.9920540793891535</c:v>
                </c:pt>
                <c:pt idx="2119">
                  <c:v>2.0187331072398713</c:v>
                </c:pt>
                <c:pt idx="2120">
                  <c:v>1.9691597624390431</c:v>
                </c:pt>
                <c:pt idx="2121">
                  <c:v>1.9797723350453056</c:v>
                </c:pt>
                <c:pt idx="2122">
                  <c:v>1.9518108323345618</c:v>
                </c:pt>
                <c:pt idx="2123">
                  <c:v>1.9538081296587033</c:v>
                </c:pt>
                <c:pt idx="2124">
                  <c:v>1.9465852611176675</c:v>
                </c:pt>
                <c:pt idx="2125">
                  <c:v>1.9550843750532003</c:v>
                </c:pt>
                <c:pt idx="2126">
                  <c:v>1.9536044725159918</c:v>
                </c:pt>
                <c:pt idx="2127">
                  <c:v>1.9520936608992894</c:v>
                </c:pt>
                <c:pt idx="2128">
                  <c:v>2.0259193012918661</c:v>
                </c:pt>
                <c:pt idx="2129">
                  <c:v>1.9545968118385681</c:v>
                </c:pt>
                <c:pt idx="2130">
                  <c:v>2.0124641032867432</c:v>
                </c:pt>
                <c:pt idx="2131">
                  <c:v>1.9546370004908473</c:v>
                </c:pt>
                <c:pt idx="2132">
                  <c:v>2.0072318570485557</c:v>
                </c:pt>
                <c:pt idx="2133">
                  <c:v>2.012794698347117</c:v>
                </c:pt>
                <c:pt idx="2134">
                  <c:v>1.9843042487002882</c:v>
                </c:pt>
                <c:pt idx="2135">
                  <c:v>2.0330540878779422</c:v>
                </c:pt>
                <c:pt idx="2136">
                  <c:v>1.958288488969836</c:v>
                </c:pt>
                <c:pt idx="2137">
                  <c:v>1.9801624938949336</c:v>
                </c:pt>
                <c:pt idx="2138">
                  <c:v>1.9446981729444106</c:v>
                </c:pt>
                <c:pt idx="2139">
                  <c:v>1.9807617984957135</c:v>
                </c:pt>
                <c:pt idx="2140">
                  <c:v>2.1175108788139698</c:v>
                </c:pt>
                <c:pt idx="2141">
                  <c:v>1.9643879529944239</c:v>
                </c:pt>
                <c:pt idx="2142">
                  <c:v>1.9576793271451567</c:v>
                </c:pt>
                <c:pt idx="2143">
                  <c:v>1.9511392398217566</c:v>
                </c:pt>
                <c:pt idx="2144">
                  <c:v>2.0151119607767929</c:v>
                </c:pt>
                <c:pt idx="2145">
                  <c:v>1.9619704213825151</c:v>
                </c:pt>
                <c:pt idx="2146">
                  <c:v>1.9623539259585867</c:v>
                </c:pt>
                <c:pt idx="2147">
                  <c:v>1.9981219162228636</c:v>
                </c:pt>
                <c:pt idx="2148">
                  <c:v>1.9532595833907094</c:v>
                </c:pt>
                <c:pt idx="2149">
                  <c:v>1.9474862295077457</c:v>
                </c:pt>
                <c:pt idx="2150">
                  <c:v>1.9424191027380207</c:v>
                </c:pt>
                <c:pt idx="2151">
                  <c:v>1.9600113816789462</c:v>
                </c:pt>
                <c:pt idx="2152">
                  <c:v>1.9566674829799628</c:v>
                </c:pt>
                <c:pt idx="2153">
                  <c:v>2.0693196185323859</c:v>
                </c:pt>
                <c:pt idx="2154">
                  <c:v>1.9498217410019845</c:v>
                </c:pt>
                <c:pt idx="2155">
                  <c:v>2.005515800906565</c:v>
                </c:pt>
                <c:pt idx="2156">
                  <c:v>1.9606286060219487</c:v>
                </c:pt>
                <c:pt idx="2157">
                  <c:v>1.9545631924249007</c:v>
                </c:pt>
                <c:pt idx="2158">
                  <c:v>1.9798938153130621</c:v>
                </c:pt>
                <c:pt idx="2159">
                  <c:v>1.9820952940734258</c:v>
                </c:pt>
                <c:pt idx="2160">
                  <c:v>1.9793767580886874</c:v>
                </c:pt>
                <c:pt idx="2161">
                  <c:v>1.9542691856842491</c:v>
                </c:pt>
                <c:pt idx="2162">
                  <c:v>1.9546571206452596</c:v>
                </c:pt>
                <c:pt idx="2163">
                  <c:v>1.9541647240531552</c:v>
                </c:pt>
                <c:pt idx="2164">
                  <c:v>1.9514768565596126</c:v>
                </c:pt>
                <c:pt idx="2165">
                  <c:v>1.9807787465144731</c:v>
                </c:pt>
                <c:pt idx="2166">
                  <c:v>1.9508590375043873</c:v>
                </c:pt>
                <c:pt idx="2167">
                  <c:v>1.9908280255769499</c:v>
                </c:pt>
                <c:pt idx="2168">
                  <c:v>1.9477247537545639</c:v>
                </c:pt>
                <c:pt idx="2169">
                  <c:v>1.9635982985629534</c:v>
                </c:pt>
                <c:pt idx="2170">
                  <c:v>1.9806151987913896</c:v>
                </c:pt>
                <c:pt idx="2171">
                  <c:v>1.9780917621996328</c:v>
                </c:pt>
                <c:pt idx="2172">
                  <c:v>1.9478970023211311</c:v>
                </c:pt>
                <c:pt idx="2173">
                  <c:v>1.9657286754171761</c:v>
                </c:pt>
                <c:pt idx="2174">
                  <c:v>1.9404182612392422</c:v>
                </c:pt>
                <c:pt idx="2175">
                  <c:v>1.9393019595741245</c:v>
                </c:pt>
                <c:pt idx="2176">
                  <c:v>1.9930888804197104</c:v>
                </c:pt>
                <c:pt idx="2177">
                  <c:v>1.9819245490126514</c:v>
                </c:pt>
                <c:pt idx="2178">
                  <c:v>1.9840053453395294</c:v>
                </c:pt>
                <c:pt idx="2179">
                  <c:v>2.0135785721682797</c:v>
                </c:pt>
                <c:pt idx="2180">
                  <c:v>1.9524716673995848</c:v>
                </c:pt>
                <c:pt idx="2181">
                  <c:v>1.9546308227614917</c:v>
                </c:pt>
                <c:pt idx="2182">
                  <c:v>2.0000399441686794</c:v>
                </c:pt>
                <c:pt idx="2183">
                  <c:v>1.9457509579447574</c:v>
                </c:pt>
                <c:pt idx="2184">
                  <c:v>1.9533031613471037</c:v>
                </c:pt>
                <c:pt idx="2185">
                  <c:v>1.9472713293237194</c:v>
                </c:pt>
                <c:pt idx="2186">
                  <c:v>1.9478313077485447</c:v>
                </c:pt>
                <c:pt idx="2187">
                  <c:v>1.9577852388742369</c:v>
                </c:pt>
                <c:pt idx="2188">
                  <c:v>1.949880797231351</c:v>
                </c:pt>
                <c:pt idx="2189">
                  <c:v>1.9434978563298861</c:v>
                </c:pt>
                <c:pt idx="2190">
                  <c:v>1.9476141442890722</c:v>
                </c:pt>
                <c:pt idx="2191">
                  <c:v>1.9549755993417628</c:v>
                </c:pt>
                <c:pt idx="2192">
                  <c:v>1.9803462701517855</c:v>
                </c:pt>
                <c:pt idx="2193">
                  <c:v>1.9977863943340601</c:v>
                </c:pt>
                <c:pt idx="2194">
                  <c:v>1.9828967888912958</c:v>
                </c:pt>
                <c:pt idx="2195">
                  <c:v>1.9595899581952778</c:v>
                </c:pt>
                <c:pt idx="2196">
                  <c:v>2.033889723211487</c:v>
                </c:pt>
                <c:pt idx="2197">
                  <c:v>1.9546964335524513</c:v>
                </c:pt>
                <c:pt idx="2198">
                  <c:v>1.9856708178823737</c:v>
                </c:pt>
                <c:pt idx="2199">
                  <c:v>1.9550417432688001</c:v>
                </c:pt>
                <c:pt idx="2200">
                  <c:v>1.9482836437039255</c:v>
                </c:pt>
                <c:pt idx="2201">
                  <c:v>1.9591022838495993</c:v>
                </c:pt>
                <c:pt idx="2202">
                  <c:v>1.9474195875587175</c:v>
                </c:pt>
                <c:pt idx="2203">
                  <c:v>1.9583527208531804</c:v>
                </c:pt>
                <c:pt idx="2204">
                  <c:v>1.9806252284762116</c:v>
                </c:pt>
                <c:pt idx="2205">
                  <c:v>1.9470063618938971</c:v>
                </c:pt>
                <c:pt idx="2206">
                  <c:v>2.0030433864964809</c:v>
                </c:pt>
                <c:pt idx="2207">
                  <c:v>2.0164026325185795</c:v>
                </c:pt>
                <c:pt idx="2208">
                  <c:v>1.9427172041239014</c:v>
                </c:pt>
                <c:pt idx="2209">
                  <c:v>1.9966586475352697</c:v>
                </c:pt>
                <c:pt idx="2210">
                  <c:v>1.947064687830536</c:v>
                </c:pt>
                <c:pt idx="2211">
                  <c:v>1.9741632686837416</c:v>
                </c:pt>
                <c:pt idx="2212">
                  <c:v>1.9531766684058889</c:v>
                </c:pt>
                <c:pt idx="2213">
                  <c:v>1.9584660428080609</c:v>
                </c:pt>
                <c:pt idx="2214">
                  <c:v>1.9479130905770792</c:v>
                </c:pt>
                <c:pt idx="2215">
                  <c:v>1.9384887573325706</c:v>
                </c:pt>
                <c:pt idx="2216">
                  <c:v>1.9929642028255727</c:v>
                </c:pt>
                <c:pt idx="2217">
                  <c:v>1.95668190440011</c:v>
                </c:pt>
                <c:pt idx="2218">
                  <c:v>2.0359828322140321</c:v>
                </c:pt>
                <c:pt idx="2219">
                  <c:v>1.9832937545380154</c:v>
                </c:pt>
                <c:pt idx="2220">
                  <c:v>2.0213750584266696</c:v>
                </c:pt>
                <c:pt idx="2221">
                  <c:v>1.9426688102106116</c:v>
                </c:pt>
                <c:pt idx="2222">
                  <c:v>1.9478448976111686</c:v>
                </c:pt>
                <c:pt idx="2223">
                  <c:v>1.9371109454584612</c:v>
                </c:pt>
                <c:pt idx="2224">
                  <c:v>1.9493256256599885</c:v>
                </c:pt>
                <c:pt idx="2225">
                  <c:v>1.9712685732431026</c:v>
                </c:pt>
                <c:pt idx="2226">
                  <c:v>2.0522591888608073</c:v>
                </c:pt>
                <c:pt idx="2227">
                  <c:v>1.9607047038592937</c:v>
                </c:pt>
                <c:pt idx="2228">
                  <c:v>1.9806344347658813</c:v>
                </c:pt>
                <c:pt idx="2229">
                  <c:v>1.995934663201236</c:v>
                </c:pt>
                <c:pt idx="2230">
                  <c:v>2.0414819641186277</c:v>
                </c:pt>
                <c:pt idx="2231">
                  <c:v>2.0129639508201822</c:v>
                </c:pt>
                <c:pt idx="2232">
                  <c:v>2.0875222784494976</c:v>
                </c:pt>
                <c:pt idx="2233">
                  <c:v>2.0059735755740551</c:v>
                </c:pt>
                <c:pt idx="2234">
                  <c:v>1.9635348342071994</c:v>
                </c:pt>
                <c:pt idx="2235">
                  <c:v>1.9573333982660281</c:v>
                </c:pt>
                <c:pt idx="2236">
                  <c:v>1.98104919208991</c:v>
                </c:pt>
                <c:pt idx="2237">
                  <c:v>1.9519184577740574</c:v>
                </c:pt>
                <c:pt idx="2238">
                  <c:v>1.9545454724864098</c:v>
                </c:pt>
                <c:pt idx="2239">
                  <c:v>1.984773418902541</c:v>
                </c:pt>
                <c:pt idx="2240">
                  <c:v>1.9545273582137455</c:v>
                </c:pt>
                <c:pt idx="2241">
                  <c:v>1.9545457803733184</c:v>
                </c:pt>
                <c:pt idx="2242">
                  <c:v>1.9471408741498673</c:v>
                </c:pt>
                <c:pt idx="2243">
                  <c:v>1.9800681969964378</c:v>
                </c:pt>
                <c:pt idx="2244">
                  <c:v>1.9519288228979421</c:v>
                </c:pt>
                <c:pt idx="2245">
                  <c:v>1.9614348201977387</c:v>
                </c:pt>
                <c:pt idx="2246">
                  <c:v>1.9795429142566743</c:v>
                </c:pt>
                <c:pt idx="2247">
                  <c:v>1.9796496682365243</c:v>
                </c:pt>
                <c:pt idx="2248">
                  <c:v>1.9553915666935613</c:v>
                </c:pt>
                <c:pt idx="2249">
                  <c:v>1.9507439448333801</c:v>
                </c:pt>
                <c:pt idx="2250">
                  <c:v>1.9469496253293914</c:v>
                </c:pt>
                <c:pt idx="2251">
                  <c:v>1.9466574448763343</c:v>
                </c:pt>
                <c:pt idx="2252">
                  <c:v>1.9656828247389333</c:v>
                </c:pt>
                <c:pt idx="2253">
                  <c:v>1.9815137981198485</c:v>
                </c:pt>
                <c:pt idx="2254">
                  <c:v>1.9773209734856685</c:v>
                </c:pt>
                <c:pt idx="2255">
                  <c:v>1.9473183112752936</c:v>
                </c:pt>
                <c:pt idx="2256">
                  <c:v>1.9450354936029899</c:v>
                </c:pt>
                <c:pt idx="2257">
                  <c:v>1.9566485860951994</c:v>
                </c:pt>
                <c:pt idx="2258">
                  <c:v>1.9470569923329872</c:v>
                </c:pt>
                <c:pt idx="2259">
                  <c:v>1.9811784327230046</c:v>
                </c:pt>
                <c:pt idx="2260">
                  <c:v>1.9699906866511583</c:v>
                </c:pt>
                <c:pt idx="2261">
                  <c:v>1.9582533336847927</c:v>
                </c:pt>
                <c:pt idx="2262">
                  <c:v>1.9654832696819178</c:v>
                </c:pt>
                <c:pt idx="2263">
                  <c:v>2.0146178571986977</c:v>
                </c:pt>
                <c:pt idx="2264">
                  <c:v>1.9657344972891864</c:v>
                </c:pt>
                <c:pt idx="2265">
                  <c:v>1.9640414192878664</c:v>
                </c:pt>
                <c:pt idx="2266">
                  <c:v>1.9506796941288331</c:v>
                </c:pt>
                <c:pt idx="2267">
                  <c:v>1.9539378685078324</c:v>
                </c:pt>
                <c:pt idx="2268">
                  <c:v>1.9524453145151404</c:v>
                </c:pt>
                <c:pt idx="2269">
                  <c:v>1.9510000227430873</c:v>
                </c:pt>
                <c:pt idx="2270">
                  <c:v>1.9565326490320258</c:v>
                </c:pt>
                <c:pt idx="2271">
                  <c:v>1.9434539759645968</c:v>
                </c:pt>
                <c:pt idx="2272">
                  <c:v>2.0091758745406509</c:v>
                </c:pt>
                <c:pt idx="2273">
                  <c:v>1.9791672840678243</c:v>
                </c:pt>
                <c:pt idx="2274">
                  <c:v>1.941345309229682</c:v>
                </c:pt>
                <c:pt idx="2275">
                  <c:v>1.9936761586272032</c:v>
                </c:pt>
                <c:pt idx="2276">
                  <c:v>1.9948743173684953</c:v>
                </c:pt>
                <c:pt idx="2277">
                  <c:v>1.9825711903215291</c:v>
                </c:pt>
                <c:pt idx="2278">
                  <c:v>1.9502743917969325</c:v>
                </c:pt>
                <c:pt idx="2279">
                  <c:v>1.9421520260868015</c:v>
                </c:pt>
                <c:pt idx="2280">
                  <c:v>1.9828098220883621</c:v>
                </c:pt>
                <c:pt idx="2281">
                  <c:v>1.9614325214890875</c:v>
                </c:pt>
                <c:pt idx="2282">
                  <c:v>2.0505267315495743</c:v>
                </c:pt>
                <c:pt idx="2283">
                  <c:v>1.977159692782906</c:v>
                </c:pt>
                <c:pt idx="2284">
                  <c:v>1.9477484117973185</c:v>
                </c:pt>
                <c:pt idx="2285">
                  <c:v>2.0150003762340676</c:v>
                </c:pt>
                <c:pt idx="2286">
                  <c:v>1.9436055397324237</c:v>
                </c:pt>
                <c:pt idx="2287">
                  <c:v>2.0201270677436791</c:v>
                </c:pt>
                <c:pt idx="2288">
                  <c:v>1.9636153890959309</c:v>
                </c:pt>
                <c:pt idx="2289">
                  <c:v>1.951212350606798</c:v>
                </c:pt>
                <c:pt idx="2290">
                  <c:v>2.0108697095561383</c:v>
                </c:pt>
                <c:pt idx="2291">
                  <c:v>1.9682397624150507</c:v>
                </c:pt>
                <c:pt idx="2292">
                  <c:v>1.9877627910267801</c:v>
                </c:pt>
                <c:pt idx="2293">
                  <c:v>1.9468498835558345</c:v>
                </c:pt>
                <c:pt idx="2294">
                  <c:v>1.9573713032228206</c:v>
                </c:pt>
                <c:pt idx="2295">
                  <c:v>1.9593128945622091</c:v>
                </c:pt>
                <c:pt idx="2296">
                  <c:v>1.9514918601251934</c:v>
                </c:pt>
                <c:pt idx="2297">
                  <c:v>1.9758434326199381</c:v>
                </c:pt>
                <c:pt idx="2298">
                  <c:v>1.9475727838074182</c:v>
                </c:pt>
                <c:pt idx="2299">
                  <c:v>1.9971356316257103</c:v>
                </c:pt>
                <c:pt idx="2300">
                  <c:v>1.9808886074228482</c:v>
                </c:pt>
                <c:pt idx="2301">
                  <c:v>2.0076172840739122</c:v>
                </c:pt>
                <c:pt idx="2302">
                  <c:v>1.9694908221145848</c:v>
                </c:pt>
                <c:pt idx="2303">
                  <c:v>2.0109661275141875</c:v>
                </c:pt>
                <c:pt idx="2304">
                  <c:v>1.9628284801263325</c:v>
                </c:pt>
                <c:pt idx="2305">
                  <c:v>1.9422627576185005</c:v>
                </c:pt>
                <c:pt idx="2306">
                  <c:v>1.9393046393105084</c:v>
                </c:pt>
                <c:pt idx="2307">
                  <c:v>2.0032232437727968</c:v>
                </c:pt>
                <c:pt idx="2308">
                  <c:v>1.9408354587932797</c:v>
                </c:pt>
                <c:pt idx="2309">
                  <c:v>2.018886379537824</c:v>
                </c:pt>
                <c:pt idx="2310">
                  <c:v>1.9558082019628529</c:v>
                </c:pt>
                <c:pt idx="2311">
                  <c:v>2.0413334787901212</c:v>
                </c:pt>
                <c:pt idx="2312">
                  <c:v>1.9515551090885259</c:v>
                </c:pt>
                <c:pt idx="2313">
                  <c:v>1.9475666572549288</c:v>
                </c:pt>
                <c:pt idx="2314">
                  <c:v>2.008251478355874</c:v>
                </c:pt>
                <c:pt idx="2315">
                  <c:v>1.9477685278355379</c:v>
                </c:pt>
                <c:pt idx="2316">
                  <c:v>1.96362340585882</c:v>
                </c:pt>
                <c:pt idx="2317">
                  <c:v>2.0252518570438172</c:v>
                </c:pt>
                <c:pt idx="2318">
                  <c:v>1.9485583745939088</c:v>
                </c:pt>
                <c:pt idx="2319">
                  <c:v>1.9699249489311241</c:v>
                </c:pt>
                <c:pt idx="2320">
                  <c:v>1.9663501900689528</c:v>
                </c:pt>
                <c:pt idx="2321">
                  <c:v>2.0080830480280425</c:v>
                </c:pt>
                <c:pt idx="2322">
                  <c:v>1.9513215564619746</c:v>
                </c:pt>
                <c:pt idx="2323">
                  <c:v>1.9496024842079109</c:v>
                </c:pt>
                <c:pt idx="2324">
                  <c:v>1.9504218608813362</c:v>
                </c:pt>
                <c:pt idx="2325">
                  <c:v>2.0559993536715586</c:v>
                </c:pt>
                <c:pt idx="2326">
                  <c:v>1.9452233847478841</c:v>
                </c:pt>
                <c:pt idx="2327">
                  <c:v>2.016191160262049</c:v>
                </c:pt>
                <c:pt idx="2328">
                  <c:v>1.9646288771703493</c:v>
                </c:pt>
                <c:pt idx="2329">
                  <c:v>1.9477401160406322</c:v>
                </c:pt>
                <c:pt idx="2330">
                  <c:v>1.9943698731239203</c:v>
                </c:pt>
                <c:pt idx="2331">
                  <c:v>1.9536719200981554</c:v>
                </c:pt>
                <c:pt idx="2332">
                  <c:v>1.9573765564093535</c:v>
                </c:pt>
                <c:pt idx="2333">
                  <c:v>1.9558531861736119</c:v>
                </c:pt>
                <c:pt idx="2334">
                  <c:v>1.9885076368404078</c:v>
                </c:pt>
                <c:pt idx="2335">
                  <c:v>1.9481706100321392</c:v>
                </c:pt>
                <c:pt idx="2336">
                  <c:v>1.9916503384612507</c:v>
                </c:pt>
                <c:pt idx="2337">
                  <c:v>2.0175538261662984</c:v>
                </c:pt>
                <c:pt idx="2338">
                  <c:v>1.9434464311172139</c:v>
                </c:pt>
                <c:pt idx="2339">
                  <c:v>1.9549999683112504</c:v>
                </c:pt>
                <c:pt idx="2340">
                  <c:v>1.9616433600381971</c:v>
                </c:pt>
                <c:pt idx="2341">
                  <c:v>2.0219635045853068</c:v>
                </c:pt>
                <c:pt idx="2342">
                  <c:v>2.0379628916540611</c:v>
                </c:pt>
                <c:pt idx="2343">
                  <c:v>1.9628135559434012</c:v>
                </c:pt>
                <c:pt idx="2344">
                  <c:v>1.9191236418980251</c:v>
                </c:pt>
                <c:pt idx="2345">
                  <c:v>1.9491879760599549</c:v>
                </c:pt>
                <c:pt idx="2346">
                  <c:v>2.0549185284386016</c:v>
                </c:pt>
                <c:pt idx="2347">
                  <c:v>1.9636612719102087</c:v>
                </c:pt>
                <c:pt idx="2348">
                  <c:v>1.939758663349181</c:v>
                </c:pt>
                <c:pt idx="2349">
                  <c:v>1.9994259747489298</c:v>
                </c:pt>
                <c:pt idx="2350">
                  <c:v>1.9587784718264736</c:v>
                </c:pt>
                <c:pt idx="2351">
                  <c:v>1.9209509232339732</c:v>
                </c:pt>
                <c:pt idx="2352">
                  <c:v>2.0015661398603819</c:v>
                </c:pt>
                <c:pt idx="2353">
                  <c:v>1.9534055510844188</c:v>
                </c:pt>
                <c:pt idx="2354">
                  <c:v>1.9911597093052045</c:v>
                </c:pt>
                <c:pt idx="2355">
                  <c:v>1.9572969482472382</c:v>
                </c:pt>
                <c:pt idx="2356">
                  <c:v>1.9550113796261279</c:v>
                </c:pt>
                <c:pt idx="2357">
                  <c:v>1.9640558686853022</c:v>
                </c:pt>
                <c:pt idx="2358">
                  <c:v>1.9923197254773606</c:v>
                </c:pt>
                <c:pt idx="2359">
                  <c:v>1.9410778159111246</c:v>
                </c:pt>
                <c:pt idx="2360">
                  <c:v>1.9683042613303923</c:v>
                </c:pt>
                <c:pt idx="2361">
                  <c:v>1.9658503588603338</c:v>
                </c:pt>
                <c:pt idx="2362">
                  <c:v>1.9693465113127016</c:v>
                </c:pt>
                <c:pt idx="2363">
                  <c:v>1.9634058219129813</c:v>
                </c:pt>
                <c:pt idx="2364">
                  <c:v>2.0096318909717446</c:v>
                </c:pt>
                <c:pt idx="2365">
                  <c:v>1.9565617764817202</c:v>
                </c:pt>
                <c:pt idx="2366">
                  <c:v>1.9842688288407069</c:v>
                </c:pt>
                <c:pt idx="2367">
                  <c:v>1.9676173395227636</c:v>
                </c:pt>
                <c:pt idx="2368">
                  <c:v>1.9497958114581182</c:v>
                </c:pt>
                <c:pt idx="2369">
                  <c:v>1.9445247336928917</c:v>
                </c:pt>
                <c:pt idx="2370">
                  <c:v>1.9545939235716905</c:v>
                </c:pt>
                <c:pt idx="2371">
                  <c:v>1.9653206667746106</c:v>
                </c:pt>
                <c:pt idx="2372">
                  <c:v>1.9519101200939293</c:v>
                </c:pt>
                <c:pt idx="2373">
                  <c:v>2.1127655696748286</c:v>
                </c:pt>
                <c:pt idx="2374">
                  <c:v>1.9547536026886796</c:v>
                </c:pt>
                <c:pt idx="2375">
                  <c:v>1.9697245158840018</c:v>
                </c:pt>
                <c:pt idx="2376">
                  <c:v>1.9545452035164654</c:v>
                </c:pt>
                <c:pt idx="2377">
                  <c:v>1.9062510474307599</c:v>
                </c:pt>
                <c:pt idx="2378">
                  <c:v>1.9498412610367497</c:v>
                </c:pt>
                <c:pt idx="2379">
                  <c:v>1.9545454607517709</c:v>
                </c:pt>
                <c:pt idx="2380">
                  <c:v>1.9030510919158876</c:v>
                </c:pt>
                <c:pt idx="2381">
                  <c:v>1.963797868549835</c:v>
                </c:pt>
                <c:pt idx="2382">
                  <c:v>1.9551432938403399</c:v>
                </c:pt>
                <c:pt idx="2383">
                  <c:v>1.9475958814557293</c:v>
                </c:pt>
                <c:pt idx="2384">
                  <c:v>1.9545380365346277</c:v>
                </c:pt>
                <c:pt idx="2385">
                  <c:v>2.102459946357166</c:v>
                </c:pt>
                <c:pt idx="2386">
                  <c:v>1.9481483131533237</c:v>
                </c:pt>
                <c:pt idx="2387">
                  <c:v>1.9510970439219422</c:v>
                </c:pt>
                <c:pt idx="2388">
                  <c:v>2.0952856734628909</c:v>
                </c:pt>
                <c:pt idx="2389">
                  <c:v>1.9756414356771466</c:v>
                </c:pt>
                <c:pt idx="2390">
                  <c:v>2.0138287916786166</c:v>
                </c:pt>
                <c:pt idx="2391">
                  <c:v>1.9595888370579144</c:v>
                </c:pt>
                <c:pt idx="2392">
                  <c:v>1.9982749655340819</c:v>
                </c:pt>
                <c:pt idx="2393">
                  <c:v>2.0134052711047605</c:v>
                </c:pt>
                <c:pt idx="2394">
                  <c:v>2.0542328201221456</c:v>
                </c:pt>
                <c:pt idx="2395">
                  <c:v>1.9542823473241739</c:v>
                </c:pt>
                <c:pt idx="2396">
                  <c:v>1.9488755971062606</c:v>
                </c:pt>
                <c:pt idx="2397">
                  <c:v>2.032798533802008</c:v>
                </c:pt>
                <c:pt idx="2398">
                  <c:v>1.968615681483592</c:v>
                </c:pt>
                <c:pt idx="2399">
                  <c:v>1.9422123312924657</c:v>
                </c:pt>
                <c:pt idx="2400">
                  <c:v>1.9845282550182137</c:v>
                </c:pt>
                <c:pt idx="2401">
                  <c:v>1.9810245648227767</c:v>
                </c:pt>
                <c:pt idx="2402">
                  <c:v>1.9396002947855464</c:v>
                </c:pt>
                <c:pt idx="2403">
                  <c:v>1.9632488082530484</c:v>
                </c:pt>
                <c:pt idx="2404">
                  <c:v>1.9661812846742135</c:v>
                </c:pt>
                <c:pt idx="2405">
                  <c:v>1.9545449846730867</c:v>
                </c:pt>
                <c:pt idx="2406">
                  <c:v>1.9526637171463557</c:v>
                </c:pt>
                <c:pt idx="2407">
                  <c:v>1.9619697874135082</c:v>
                </c:pt>
                <c:pt idx="2408">
                  <c:v>2.013505651685481</c:v>
                </c:pt>
                <c:pt idx="2409">
                  <c:v>1.9824035989760542</c:v>
                </c:pt>
                <c:pt idx="2410">
                  <c:v>1.9648682467263152</c:v>
                </c:pt>
                <c:pt idx="2411">
                  <c:v>1.9643061763157166</c:v>
                </c:pt>
                <c:pt idx="2412">
                  <c:v>1.9435025407670055</c:v>
                </c:pt>
                <c:pt idx="2413">
                  <c:v>2.0124177553989853</c:v>
                </c:pt>
                <c:pt idx="2414">
                  <c:v>1.954545460950478</c:v>
                </c:pt>
                <c:pt idx="2415">
                  <c:v>2.0881833885155485</c:v>
                </c:pt>
                <c:pt idx="2416">
                  <c:v>1.9417416435201977</c:v>
                </c:pt>
                <c:pt idx="2417">
                  <c:v>1.9941396727704768</c:v>
                </c:pt>
                <c:pt idx="2418">
                  <c:v>1.9502334972095032</c:v>
                </c:pt>
                <c:pt idx="2419">
                  <c:v>2.0097730035174375</c:v>
                </c:pt>
                <c:pt idx="2420">
                  <c:v>1.9306603097572832</c:v>
                </c:pt>
                <c:pt idx="2421">
                  <c:v>2.093927840797793</c:v>
                </c:pt>
                <c:pt idx="2422">
                  <c:v>1.9770806214422871</c:v>
                </c:pt>
                <c:pt idx="2423">
                  <c:v>1.9576179514212568</c:v>
                </c:pt>
                <c:pt idx="2424">
                  <c:v>2.0258821573479922</c:v>
                </c:pt>
                <c:pt idx="2425">
                  <c:v>1.9720944830045408</c:v>
                </c:pt>
                <c:pt idx="2426">
                  <c:v>1.9600585942540765</c:v>
                </c:pt>
                <c:pt idx="2427">
                  <c:v>1.9428406384195207</c:v>
                </c:pt>
                <c:pt idx="2428">
                  <c:v>1.966322145746441</c:v>
                </c:pt>
                <c:pt idx="2429">
                  <c:v>1.9585211289469018</c:v>
                </c:pt>
                <c:pt idx="2430">
                  <c:v>1.9627426964872972</c:v>
                </c:pt>
                <c:pt idx="2431">
                  <c:v>1.9525257650298704</c:v>
                </c:pt>
                <c:pt idx="2432">
                  <c:v>1.9467268606227783</c:v>
                </c:pt>
                <c:pt idx="2433">
                  <c:v>1.9591446112947044</c:v>
                </c:pt>
                <c:pt idx="2434">
                  <c:v>1.9505807439728489</c:v>
                </c:pt>
                <c:pt idx="2435">
                  <c:v>1.9508610289000241</c:v>
                </c:pt>
                <c:pt idx="2436">
                  <c:v>1.9494702062955753</c:v>
                </c:pt>
                <c:pt idx="2437">
                  <c:v>1.9574310497367309</c:v>
                </c:pt>
                <c:pt idx="2438">
                  <c:v>1.9579825104045183</c:v>
                </c:pt>
                <c:pt idx="2439">
                  <c:v>1.9546831075247921</c:v>
                </c:pt>
                <c:pt idx="2440">
                  <c:v>1.9482516636712952</c:v>
                </c:pt>
                <c:pt idx="2441">
                  <c:v>1.9948247662709537</c:v>
                </c:pt>
                <c:pt idx="2442">
                  <c:v>1.954255835022539</c:v>
                </c:pt>
                <c:pt idx="2443">
                  <c:v>1.9638892349415653</c:v>
                </c:pt>
                <c:pt idx="2444">
                  <c:v>1.9555397404164152</c:v>
                </c:pt>
                <c:pt idx="2445">
                  <c:v>1.9620498028313837</c:v>
                </c:pt>
                <c:pt idx="2446">
                  <c:v>1.9999947934961912</c:v>
                </c:pt>
                <c:pt idx="2447">
                  <c:v>1.9794297486444876</c:v>
                </c:pt>
                <c:pt idx="2448">
                  <c:v>1.9839562243758313</c:v>
                </c:pt>
                <c:pt idx="2449">
                  <c:v>1.9778132120061338</c:v>
                </c:pt>
                <c:pt idx="2450">
                  <c:v>1.9545468578565197</c:v>
                </c:pt>
                <c:pt idx="2451">
                  <c:v>1.9920020308060196</c:v>
                </c:pt>
                <c:pt idx="2452">
                  <c:v>1.9788772986655763</c:v>
                </c:pt>
                <c:pt idx="2453">
                  <c:v>1.9833870093870127</c:v>
                </c:pt>
                <c:pt idx="2454">
                  <c:v>1.9335665005720966</c:v>
                </c:pt>
                <c:pt idx="2455">
                  <c:v>1.9630182627114094</c:v>
                </c:pt>
                <c:pt idx="2456">
                  <c:v>1.9670059672453548</c:v>
                </c:pt>
                <c:pt idx="2457">
                  <c:v>2.0427173391382518</c:v>
                </c:pt>
                <c:pt idx="2458">
                  <c:v>1.9566276570602326</c:v>
                </c:pt>
                <c:pt idx="2459">
                  <c:v>1.9574558396612129</c:v>
                </c:pt>
                <c:pt idx="2460">
                  <c:v>1.9554387730307166</c:v>
                </c:pt>
                <c:pt idx="2461">
                  <c:v>1.952285529694846</c:v>
                </c:pt>
                <c:pt idx="2462">
                  <c:v>1.9458645510088639</c:v>
                </c:pt>
                <c:pt idx="2463">
                  <c:v>1.9593186351936247</c:v>
                </c:pt>
                <c:pt idx="2464">
                  <c:v>1.9545445954171279</c:v>
                </c:pt>
                <c:pt idx="2465">
                  <c:v>1.9735990921377986</c:v>
                </c:pt>
                <c:pt idx="2466">
                  <c:v>1.9481985636053889</c:v>
                </c:pt>
                <c:pt idx="2467">
                  <c:v>1.9504107568392648</c:v>
                </c:pt>
                <c:pt idx="2468">
                  <c:v>1.9904588037216218</c:v>
                </c:pt>
                <c:pt idx="2469">
                  <c:v>1.9563044999639403</c:v>
                </c:pt>
                <c:pt idx="2470">
                  <c:v>1.9606926003374874</c:v>
                </c:pt>
                <c:pt idx="2471">
                  <c:v>2.0071004702341191</c:v>
                </c:pt>
                <c:pt idx="2472">
                  <c:v>2.0066645399634284</c:v>
                </c:pt>
                <c:pt idx="2473">
                  <c:v>1.9516905086651277</c:v>
                </c:pt>
                <c:pt idx="2474">
                  <c:v>1.9837147163062354</c:v>
                </c:pt>
                <c:pt idx="2475">
                  <c:v>1.9137782023302266</c:v>
                </c:pt>
                <c:pt idx="2476">
                  <c:v>1.9873414845887969</c:v>
                </c:pt>
                <c:pt idx="2477">
                  <c:v>1.9670304776285863</c:v>
                </c:pt>
                <c:pt idx="2478">
                  <c:v>1.9889096247138918</c:v>
                </c:pt>
                <c:pt idx="2479">
                  <c:v>1.9534066099977117</c:v>
                </c:pt>
                <c:pt idx="2480">
                  <c:v>1.9538596925916307</c:v>
                </c:pt>
                <c:pt idx="2481">
                  <c:v>1.9420390694062979</c:v>
                </c:pt>
                <c:pt idx="2482">
                  <c:v>1.9532494534662899</c:v>
                </c:pt>
                <c:pt idx="2483">
                  <c:v>1.9562526816136105</c:v>
                </c:pt>
                <c:pt idx="2484">
                  <c:v>1.9678296671537094</c:v>
                </c:pt>
                <c:pt idx="2485">
                  <c:v>1.980476108822838</c:v>
                </c:pt>
                <c:pt idx="2486">
                  <c:v>1.9382709648216958</c:v>
                </c:pt>
                <c:pt idx="2487">
                  <c:v>1.9786847130663527</c:v>
                </c:pt>
                <c:pt idx="2488">
                  <c:v>1.944238587847436</c:v>
                </c:pt>
                <c:pt idx="2489">
                  <c:v>1.9501296102253796</c:v>
                </c:pt>
                <c:pt idx="2490">
                  <c:v>2.1011330705953104</c:v>
                </c:pt>
                <c:pt idx="2491">
                  <c:v>1.9506393598711682</c:v>
                </c:pt>
                <c:pt idx="2492">
                  <c:v>1.9839220679735166</c:v>
                </c:pt>
                <c:pt idx="2493">
                  <c:v>1.9881731502037705</c:v>
                </c:pt>
                <c:pt idx="2494">
                  <c:v>1.9542435403527081</c:v>
                </c:pt>
                <c:pt idx="2495">
                  <c:v>1.9571780868473316</c:v>
                </c:pt>
                <c:pt idx="2496">
                  <c:v>2.010130034672406</c:v>
                </c:pt>
                <c:pt idx="2497">
                  <c:v>2.0228116615782956</c:v>
                </c:pt>
                <c:pt idx="2498">
                  <c:v>1.9579787614751136</c:v>
                </c:pt>
                <c:pt idx="2499">
                  <c:v>1.9970899877884183</c:v>
                </c:pt>
                <c:pt idx="2500">
                  <c:v>1.9960197905717378</c:v>
                </c:pt>
                <c:pt idx="2501">
                  <c:v>1.9669632554285981</c:v>
                </c:pt>
                <c:pt idx="2502">
                  <c:v>1.9546777009305221</c:v>
                </c:pt>
                <c:pt idx="2503">
                  <c:v>1.961005143584887</c:v>
                </c:pt>
                <c:pt idx="2504">
                  <c:v>1.9500930274716486</c:v>
                </c:pt>
                <c:pt idx="2505">
                  <c:v>1.9546551779369616</c:v>
                </c:pt>
                <c:pt idx="2506">
                  <c:v>1.9608353517251405</c:v>
                </c:pt>
                <c:pt idx="2507">
                  <c:v>1.9515966986565165</c:v>
                </c:pt>
                <c:pt idx="2508">
                  <c:v>1.964929570587916</c:v>
                </c:pt>
                <c:pt idx="2509">
                  <c:v>1.9452466646220392</c:v>
                </c:pt>
                <c:pt idx="2510">
                  <c:v>1.9742632062762533</c:v>
                </c:pt>
                <c:pt idx="2511">
                  <c:v>1.9586747702704688</c:v>
                </c:pt>
                <c:pt idx="2512">
                  <c:v>1.963882771468106</c:v>
                </c:pt>
                <c:pt idx="2513">
                  <c:v>1.9547345269783776</c:v>
                </c:pt>
                <c:pt idx="2514">
                  <c:v>1.9662580968533221</c:v>
                </c:pt>
                <c:pt idx="2515">
                  <c:v>1.9573453008320776</c:v>
                </c:pt>
                <c:pt idx="2516">
                  <c:v>1.9809148818610944</c:v>
                </c:pt>
                <c:pt idx="2517">
                  <c:v>1.98004607877643</c:v>
                </c:pt>
                <c:pt idx="2518">
                  <c:v>1.9986116690896816</c:v>
                </c:pt>
                <c:pt idx="2519">
                  <c:v>1.9509169760244307</c:v>
                </c:pt>
                <c:pt idx="2520">
                  <c:v>1.9681608577439209</c:v>
                </c:pt>
                <c:pt idx="2521">
                  <c:v>1.9557775290083783</c:v>
                </c:pt>
                <c:pt idx="2522">
                  <c:v>1.9432544422709808</c:v>
                </c:pt>
                <c:pt idx="2523">
                  <c:v>1.9652078506129815</c:v>
                </c:pt>
                <c:pt idx="2524">
                  <c:v>1.9876732761982789</c:v>
                </c:pt>
                <c:pt idx="2525">
                  <c:v>1.9494880531342456</c:v>
                </c:pt>
                <c:pt idx="2526">
                  <c:v>1.9688223959692819</c:v>
                </c:pt>
                <c:pt idx="2527">
                  <c:v>1.9507860260057308</c:v>
                </c:pt>
                <c:pt idx="2528">
                  <c:v>1.9545703364927471</c:v>
                </c:pt>
                <c:pt idx="2529">
                  <c:v>1.983225136683624</c:v>
                </c:pt>
                <c:pt idx="2530">
                  <c:v>1.9581639830835031</c:v>
                </c:pt>
                <c:pt idx="2531">
                  <c:v>1.9528280880109221</c:v>
                </c:pt>
                <c:pt idx="2532">
                  <c:v>1.9556873394952525</c:v>
                </c:pt>
                <c:pt idx="2533">
                  <c:v>1.9538708488110528</c:v>
                </c:pt>
                <c:pt idx="2534">
                  <c:v>1.9717215732963471</c:v>
                </c:pt>
                <c:pt idx="2535">
                  <c:v>2.0379512550066123</c:v>
                </c:pt>
                <c:pt idx="2536">
                  <c:v>1.9564553344938589</c:v>
                </c:pt>
                <c:pt idx="2537">
                  <c:v>1.9183261462935473</c:v>
                </c:pt>
                <c:pt idx="2538">
                  <c:v>1.9768146426874613</c:v>
                </c:pt>
                <c:pt idx="2539">
                  <c:v>1.9514231974804346</c:v>
                </c:pt>
                <c:pt idx="2540">
                  <c:v>1.9559340743386537</c:v>
                </c:pt>
                <c:pt idx="2541">
                  <c:v>1.9573761968361014</c:v>
                </c:pt>
                <c:pt idx="2542">
                  <c:v>2.012610881523162</c:v>
                </c:pt>
                <c:pt idx="2543">
                  <c:v>2.0110026669735888</c:v>
                </c:pt>
                <c:pt idx="2544">
                  <c:v>1.9961225390211392</c:v>
                </c:pt>
                <c:pt idx="2545">
                  <c:v>1.9540181092323075</c:v>
                </c:pt>
                <c:pt idx="2546">
                  <c:v>1.9687624925537692</c:v>
                </c:pt>
                <c:pt idx="2547">
                  <c:v>1.9532751317481818</c:v>
                </c:pt>
                <c:pt idx="2548">
                  <c:v>1.9540632559210822</c:v>
                </c:pt>
                <c:pt idx="2549">
                  <c:v>1.9891919672749387</c:v>
                </c:pt>
                <c:pt idx="2550">
                  <c:v>1.9611534923526255</c:v>
                </c:pt>
                <c:pt idx="2551">
                  <c:v>1.9490420544002265</c:v>
                </c:pt>
                <c:pt idx="2552">
                  <c:v>1.9561105398582537</c:v>
                </c:pt>
                <c:pt idx="2553">
                  <c:v>1.9545479642940586</c:v>
                </c:pt>
                <c:pt idx="2554">
                  <c:v>1.960217342923394</c:v>
                </c:pt>
                <c:pt idx="2555">
                  <c:v>1.9661488174825763</c:v>
                </c:pt>
                <c:pt idx="2556">
                  <c:v>1.9586142368542296</c:v>
                </c:pt>
                <c:pt idx="2557">
                  <c:v>1.9545891539549878</c:v>
                </c:pt>
                <c:pt idx="2558">
                  <c:v>1.9676601601686343</c:v>
                </c:pt>
                <c:pt idx="2559">
                  <c:v>1.9458010957376553</c:v>
                </c:pt>
                <c:pt idx="2560">
                  <c:v>1.9809848280693696</c:v>
                </c:pt>
                <c:pt idx="2561">
                  <c:v>1.9566490239843566</c:v>
                </c:pt>
                <c:pt idx="2562">
                  <c:v>1.9964011835700217</c:v>
                </c:pt>
                <c:pt idx="2563">
                  <c:v>1.9682074200560684</c:v>
                </c:pt>
                <c:pt idx="2564">
                  <c:v>1.9433002321247221</c:v>
                </c:pt>
                <c:pt idx="2565">
                  <c:v>1.9564013051051827</c:v>
                </c:pt>
                <c:pt idx="2566">
                  <c:v>2.0010697155826072</c:v>
                </c:pt>
                <c:pt idx="2567">
                  <c:v>1.9418766280600042</c:v>
                </c:pt>
                <c:pt idx="2568">
                  <c:v>1.9648510024355936</c:v>
                </c:pt>
                <c:pt idx="2569">
                  <c:v>1.9545448733980542</c:v>
                </c:pt>
                <c:pt idx="2570">
                  <c:v>2.0220380270053631</c:v>
                </c:pt>
                <c:pt idx="2571">
                  <c:v>1.9604630969217571</c:v>
                </c:pt>
                <c:pt idx="2572">
                  <c:v>1.9609812724457336</c:v>
                </c:pt>
                <c:pt idx="2573">
                  <c:v>1.9569577658119996</c:v>
                </c:pt>
                <c:pt idx="2574">
                  <c:v>2.0342330573515226</c:v>
                </c:pt>
                <c:pt idx="2575">
                  <c:v>1.947280763989965</c:v>
                </c:pt>
                <c:pt idx="2576">
                  <c:v>1.9746329892588044</c:v>
                </c:pt>
                <c:pt idx="2577">
                  <c:v>1.9676383419922512</c:v>
                </c:pt>
                <c:pt idx="2578">
                  <c:v>1.9650382309285179</c:v>
                </c:pt>
                <c:pt idx="2579">
                  <c:v>1.9563640342558262</c:v>
                </c:pt>
                <c:pt idx="2580">
                  <c:v>1.9800400512148604</c:v>
                </c:pt>
                <c:pt idx="2581">
                  <c:v>1.9512588831754145</c:v>
                </c:pt>
                <c:pt idx="2582">
                  <c:v>1.9518072998231737</c:v>
                </c:pt>
                <c:pt idx="2583">
                  <c:v>1.9505112295277807</c:v>
                </c:pt>
                <c:pt idx="2584">
                  <c:v>1.9664948958948179</c:v>
                </c:pt>
                <c:pt idx="2585">
                  <c:v>1.9435731835953791</c:v>
                </c:pt>
                <c:pt idx="2586">
                  <c:v>1.9624990257213242</c:v>
                </c:pt>
                <c:pt idx="2587">
                  <c:v>1.954771371271254</c:v>
                </c:pt>
                <c:pt idx="2588">
                  <c:v>2.0352039633712868</c:v>
                </c:pt>
                <c:pt idx="2589">
                  <c:v>1.9730158196031697</c:v>
                </c:pt>
                <c:pt idx="2590">
                  <c:v>1.9608441343147154</c:v>
                </c:pt>
                <c:pt idx="2591">
                  <c:v>1.9652355690198551</c:v>
                </c:pt>
                <c:pt idx="2592">
                  <c:v>1.9587139573752268</c:v>
                </c:pt>
                <c:pt idx="2593">
                  <c:v>1.9581250414060556</c:v>
                </c:pt>
                <c:pt idx="2594">
                  <c:v>2.0242175887218572</c:v>
                </c:pt>
                <c:pt idx="2595">
                  <c:v>1.9966589476481296</c:v>
                </c:pt>
                <c:pt idx="2596">
                  <c:v>2.0536556514490694</c:v>
                </c:pt>
                <c:pt idx="2597">
                  <c:v>1.9655786962127118</c:v>
                </c:pt>
                <c:pt idx="2598">
                  <c:v>1.9562874667938888</c:v>
                </c:pt>
                <c:pt idx="2599">
                  <c:v>1.9606129263971719</c:v>
                </c:pt>
                <c:pt idx="2600">
                  <c:v>1.9622588479183092</c:v>
                </c:pt>
                <c:pt idx="2601">
                  <c:v>1.9998848950498962</c:v>
                </c:pt>
                <c:pt idx="2602">
                  <c:v>2.0219404290037275</c:v>
                </c:pt>
                <c:pt idx="2603">
                  <c:v>2.1612431166397847</c:v>
                </c:pt>
                <c:pt idx="2604">
                  <c:v>1.9711766069982872</c:v>
                </c:pt>
                <c:pt idx="2605">
                  <c:v>1.9570204661550483</c:v>
                </c:pt>
                <c:pt idx="2606">
                  <c:v>1.9618601036549457</c:v>
                </c:pt>
                <c:pt idx="2607">
                  <c:v>1.9379348419824558</c:v>
                </c:pt>
                <c:pt idx="2608">
                  <c:v>1.9770969043089246</c:v>
                </c:pt>
                <c:pt idx="2609">
                  <c:v>1.9680188014927769</c:v>
                </c:pt>
                <c:pt idx="2610">
                  <c:v>1.9555305942903727</c:v>
                </c:pt>
                <c:pt idx="2611">
                  <c:v>1.9611804782014175</c:v>
                </c:pt>
                <c:pt idx="2612">
                  <c:v>1.9536007374301081</c:v>
                </c:pt>
                <c:pt idx="2613">
                  <c:v>1.9634756065185217</c:v>
                </c:pt>
                <c:pt idx="2614">
                  <c:v>1.9812716825928243</c:v>
                </c:pt>
                <c:pt idx="2615">
                  <c:v>1.9545682964733133</c:v>
                </c:pt>
                <c:pt idx="2616">
                  <c:v>2.0214272807743145</c:v>
                </c:pt>
                <c:pt idx="2617">
                  <c:v>1.9544669743596932</c:v>
                </c:pt>
                <c:pt idx="2618">
                  <c:v>1.9606732671197116</c:v>
                </c:pt>
                <c:pt idx="2619">
                  <c:v>2.0222807961025966</c:v>
                </c:pt>
                <c:pt idx="2620">
                  <c:v>1.9386166083476597</c:v>
                </c:pt>
                <c:pt idx="2621">
                  <c:v>1.9482886665157875</c:v>
                </c:pt>
                <c:pt idx="2622">
                  <c:v>2.0180341471671417</c:v>
                </c:pt>
                <c:pt idx="2623">
                  <c:v>1.9562231739260845</c:v>
                </c:pt>
                <c:pt idx="2624">
                  <c:v>1.9535241470800566</c:v>
                </c:pt>
                <c:pt idx="2625">
                  <c:v>1.9512759646144546</c:v>
                </c:pt>
                <c:pt idx="2626">
                  <c:v>1.9611757463068678</c:v>
                </c:pt>
                <c:pt idx="2627">
                  <c:v>1.9583621070021597</c:v>
                </c:pt>
                <c:pt idx="2628">
                  <c:v>1.9534080991553937</c:v>
                </c:pt>
                <c:pt idx="2629">
                  <c:v>2.0519647950120929</c:v>
                </c:pt>
                <c:pt idx="2630">
                  <c:v>2.0539639217402854</c:v>
                </c:pt>
                <c:pt idx="2631">
                  <c:v>1.9615107629352491</c:v>
                </c:pt>
                <c:pt idx="2632">
                  <c:v>1.9814881875484225</c:v>
                </c:pt>
                <c:pt idx="2633">
                  <c:v>1.9126993509337993</c:v>
                </c:pt>
                <c:pt idx="2634">
                  <c:v>2.0789862377389747</c:v>
                </c:pt>
                <c:pt idx="2635">
                  <c:v>1.9532932329633479</c:v>
                </c:pt>
                <c:pt idx="2636">
                  <c:v>1.9518460667487889</c:v>
                </c:pt>
                <c:pt idx="2637">
                  <c:v>1.9546365596524484</c:v>
                </c:pt>
                <c:pt idx="2638">
                  <c:v>2.0114225334443128</c:v>
                </c:pt>
                <c:pt idx="2639">
                  <c:v>1.9534294771356828</c:v>
                </c:pt>
                <c:pt idx="2640">
                  <c:v>1.965733121661428</c:v>
                </c:pt>
                <c:pt idx="2641">
                  <c:v>1.947837122604094</c:v>
                </c:pt>
                <c:pt idx="2642">
                  <c:v>1.9593769139376245</c:v>
                </c:pt>
                <c:pt idx="2643">
                  <c:v>1.9545343999203779</c:v>
                </c:pt>
                <c:pt idx="2644">
                  <c:v>1.9567965892061467</c:v>
                </c:pt>
                <c:pt idx="2645">
                  <c:v>1.9682656555397893</c:v>
                </c:pt>
                <c:pt idx="2646">
                  <c:v>1.9686562801431433</c:v>
                </c:pt>
                <c:pt idx="2647">
                  <c:v>1.9435229466336581</c:v>
                </c:pt>
                <c:pt idx="2648">
                  <c:v>1.9749759739610169</c:v>
                </c:pt>
                <c:pt idx="2649">
                  <c:v>1.9677615713144561</c:v>
                </c:pt>
                <c:pt idx="2650">
                  <c:v>1.9545454413997019</c:v>
                </c:pt>
                <c:pt idx="2651">
                  <c:v>2.01191201232121</c:v>
                </c:pt>
                <c:pt idx="2652">
                  <c:v>1.9550432353510794</c:v>
                </c:pt>
                <c:pt idx="2653">
                  <c:v>1.9387601195774955</c:v>
                </c:pt>
                <c:pt idx="2654">
                  <c:v>1.9595588305010789</c:v>
                </c:pt>
                <c:pt idx="2655">
                  <c:v>1.9653559151344635</c:v>
                </c:pt>
                <c:pt idx="2656">
                  <c:v>1.9563548697759827</c:v>
                </c:pt>
                <c:pt idx="2657">
                  <c:v>2.0222103180808202</c:v>
                </c:pt>
                <c:pt idx="2658">
                  <c:v>2.0125030004514337</c:v>
                </c:pt>
                <c:pt idx="2659">
                  <c:v>1.951566240987973</c:v>
                </c:pt>
                <c:pt idx="2660">
                  <c:v>1.9685794958708545</c:v>
                </c:pt>
                <c:pt idx="2661">
                  <c:v>1.9665222936229174</c:v>
                </c:pt>
                <c:pt idx="2662">
                  <c:v>1.9653903645004847</c:v>
                </c:pt>
                <c:pt idx="2663">
                  <c:v>1.9691400933892405</c:v>
                </c:pt>
                <c:pt idx="2664">
                  <c:v>1.9382253241558181</c:v>
                </c:pt>
                <c:pt idx="2665">
                  <c:v>1.9884238120989142</c:v>
                </c:pt>
                <c:pt idx="2666">
                  <c:v>1.9557812871022313</c:v>
                </c:pt>
                <c:pt idx="2667">
                  <c:v>1.9568779322079544</c:v>
                </c:pt>
                <c:pt idx="2668">
                  <c:v>1.9612485322817104</c:v>
                </c:pt>
                <c:pt idx="2669">
                  <c:v>2.0067458791686308</c:v>
                </c:pt>
                <c:pt idx="2670">
                  <c:v>1.959154186926646</c:v>
                </c:pt>
                <c:pt idx="2671">
                  <c:v>1.9545454550649919</c:v>
                </c:pt>
                <c:pt idx="2672">
                  <c:v>1.9441464752570532</c:v>
                </c:pt>
                <c:pt idx="2673">
                  <c:v>1.9500617931624875</c:v>
                </c:pt>
                <c:pt idx="2674">
                  <c:v>1.9684884184738507</c:v>
                </c:pt>
                <c:pt idx="2675">
                  <c:v>2.0197203313475263</c:v>
                </c:pt>
                <c:pt idx="2676">
                  <c:v>1.9905651826920441</c:v>
                </c:pt>
                <c:pt idx="2677">
                  <c:v>1.95983141105768</c:v>
                </c:pt>
                <c:pt idx="2678">
                  <c:v>1.9484708538270952</c:v>
                </c:pt>
                <c:pt idx="2679">
                  <c:v>2.0591739801351996</c:v>
                </c:pt>
                <c:pt idx="2680">
                  <c:v>2.0324563863216198</c:v>
                </c:pt>
                <c:pt idx="2681">
                  <c:v>2.0252381235764298</c:v>
                </c:pt>
                <c:pt idx="2682">
                  <c:v>1.9619560882281561</c:v>
                </c:pt>
                <c:pt idx="2683">
                  <c:v>1.9795070895522029</c:v>
                </c:pt>
                <c:pt idx="2684">
                  <c:v>2.0064296454709258</c:v>
                </c:pt>
                <c:pt idx="2685">
                  <c:v>1.9874934720784441</c:v>
                </c:pt>
                <c:pt idx="2686">
                  <c:v>2.0262649938019397</c:v>
                </c:pt>
                <c:pt idx="2687">
                  <c:v>1.9579657556666092</c:v>
                </c:pt>
                <c:pt idx="2688">
                  <c:v>1.9471795815460136</c:v>
                </c:pt>
                <c:pt idx="2689">
                  <c:v>2.0219291210357677</c:v>
                </c:pt>
                <c:pt idx="2690">
                  <c:v>2.0110576957069801</c:v>
                </c:pt>
                <c:pt idx="2691">
                  <c:v>1.9550865070726307</c:v>
                </c:pt>
                <c:pt idx="2692">
                  <c:v>1.9585287338133452</c:v>
                </c:pt>
                <c:pt idx="2693">
                  <c:v>1.9485203836804503</c:v>
                </c:pt>
                <c:pt idx="2694">
                  <c:v>2.018456492240162</c:v>
                </c:pt>
                <c:pt idx="2695">
                  <c:v>1.9671705089434353</c:v>
                </c:pt>
                <c:pt idx="2696">
                  <c:v>1.9494595408681994</c:v>
                </c:pt>
                <c:pt idx="2697">
                  <c:v>2.0670959489481033</c:v>
                </c:pt>
                <c:pt idx="2698">
                  <c:v>2.0184401420751428</c:v>
                </c:pt>
                <c:pt idx="2699">
                  <c:v>1.9682226458606769</c:v>
                </c:pt>
                <c:pt idx="2700">
                  <c:v>1.945199024514537</c:v>
                </c:pt>
                <c:pt idx="2701">
                  <c:v>1.9513479040664348</c:v>
                </c:pt>
                <c:pt idx="2702">
                  <c:v>1.9571418487895864</c:v>
                </c:pt>
                <c:pt idx="2703">
                  <c:v>1.9452646074972983</c:v>
                </c:pt>
                <c:pt idx="2704">
                  <c:v>2.0211890825073295</c:v>
                </c:pt>
                <c:pt idx="2705">
                  <c:v>1.9508421954923283</c:v>
                </c:pt>
                <c:pt idx="2706">
                  <c:v>1.9539685486969105</c:v>
                </c:pt>
                <c:pt idx="2707">
                  <c:v>1.9526240242142112</c:v>
                </c:pt>
                <c:pt idx="2708">
                  <c:v>1.9620351634633721</c:v>
                </c:pt>
                <c:pt idx="2709">
                  <c:v>1.9626881719774907</c:v>
                </c:pt>
                <c:pt idx="2710">
                  <c:v>1.9478410421261845</c:v>
                </c:pt>
                <c:pt idx="2711">
                  <c:v>2.0601395902123203</c:v>
                </c:pt>
                <c:pt idx="2712">
                  <c:v>1.9659584966813604</c:v>
                </c:pt>
                <c:pt idx="2713">
                  <c:v>1.9608133919989084</c:v>
                </c:pt>
                <c:pt idx="2714">
                  <c:v>1.9603802553882812</c:v>
                </c:pt>
                <c:pt idx="2715">
                  <c:v>1.9665909723815023</c:v>
                </c:pt>
                <c:pt idx="2716">
                  <c:v>1.9497523781161108</c:v>
                </c:pt>
                <c:pt idx="2717">
                  <c:v>1.9638643377299025</c:v>
                </c:pt>
                <c:pt idx="2718">
                  <c:v>1.959090981493177</c:v>
                </c:pt>
                <c:pt idx="2719">
                  <c:v>2.0253347630751275</c:v>
                </c:pt>
                <c:pt idx="2720">
                  <c:v>1.9519883527929192</c:v>
                </c:pt>
                <c:pt idx="2721">
                  <c:v>2.0235351737939431</c:v>
                </c:pt>
                <c:pt idx="2722">
                  <c:v>1.9398364917378812</c:v>
                </c:pt>
                <c:pt idx="2723">
                  <c:v>1.9578918349883991</c:v>
                </c:pt>
                <c:pt idx="2724">
                  <c:v>1.9865165030834684</c:v>
                </c:pt>
                <c:pt idx="2725">
                  <c:v>1.9664374564269065</c:v>
                </c:pt>
                <c:pt idx="2726">
                  <c:v>1.9713407813941854</c:v>
                </c:pt>
                <c:pt idx="2727">
                  <c:v>2.0422708331272168</c:v>
                </c:pt>
                <c:pt idx="2728">
                  <c:v>1.9578471450695445</c:v>
                </c:pt>
                <c:pt idx="2729">
                  <c:v>1.962667511455616</c:v>
                </c:pt>
                <c:pt idx="2730">
                  <c:v>1.9504471689812313</c:v>
                </c:pt>
                <c:pt idx="2731">
                  <c:v>1.9845138868177774</c:v>
                </c:pt>
                <c:pt idx="2732">
                  <c:v>2.0038599163350841</c:v>
                </c:pt>
                <c:pt idx="2733">
                  <c:v>1.9968005353606464</c:v>
                </c:pt>
                <c:pt idx="2734">
                  <c:v>1.9776709478599308</c:v>
                </c:pt>
                <c:pt idx="2735">
                  <c:v>1.9636667841460216</c:v>
                </c:pt>
                <c:pt idx="2736">
                  <c:v>1.9942674382384993</c:v>
                </c:pt>
                <c:pt idx="2737">
                  <c:v>1.9538093428376717</c:v>
                </c:pt>
                <c:pt idx="2738">
                  <c:v>1.9653942954354255</c:v>
                </c:pt>
                <c:pt idx="2739">
                  <c:v>1.9977158283735448</c:v>
                </c:pt>
                <c:pt idx="2740">
                  <c:v>1.9650327360147333</c:v>
                </c:pt>
                <c:pt idx="2741">
                  <c:v>1.9655772974557235</c:v>
                </c:pt>
                <c:pt idx="2742">
                  <c:v>1.951881022769961</c:v>
                </c:pt>
                <c:pt idx="2743">
                  <c:v>1.9528912175949893</c:v>
                </c:pt>
                <c:pt idx="2744">
                  <c:v>1.9496327685438057</c:v>
                </c:pt>
                <c:pt idx="2745">
                  <c:v>1.965783074204646</c:v>
                </c:pt>
                <c:pt idx="2746">
                  <c:v>2.0052186103733876</c:v>
                </c:pt>
                <c:pt idx="2747">
                  <c:v>1.9686101520191246</c:v>
                </c:pt>
                <c:pt idx="2748">
                  <c:v>1.96794798869361</c:v>
                </c:pt>
                <c:pt idx="2749">
                  <c:v>1.954485731896936</c:v>
                </c:pt>
                <c:pt idx="2750">
                  <c:v>1.9595583532392691</c:v>
                </c:pt>
                <c:pt idx="2751">
                  <c:v>1.948092469262706</c:v>
                </c:pt>
                <c:pt idx="2752">
                  <c:v>1.9637527175427885</c:v>
                </c:pt>
                <c:pt idx="2753">
                  <c:v>1.9503959580665382</c:v>
                </c:pt>
                <c:pt idx="2754">
                  <c:v>1.9547861614478621</c:v>
                </c:pt>
                <c:pt idx="2755">
                  <c:v>1.961159568348668</c:v>
                </c:pt>
                <c:pt idx="2756">
                  <c:v>1.9514039499625344</c:v>
                </c:pt>
                <c:pt idx="2757">
                  <c:v>1.9548448778361254</c:v>
                </c:pt>
                <c:pt idx="2758">
                  <c:v>1.9625212935156606</c:v>
                </c:pt>
                <c:pt idx="2759">
                  <c:v>1.9646293608065164</c:v>
                </c:pt>
                <c:pt idx="2760">
                  <c:v>1.9394806033016216</c:v>
                </c:pt>
                <c:pt idx="2761">
                  <c:v>1.9545519758737639</c:v>
                </c:pt>
                <c:pt idx="2762">
                  <c:v>1.9545680008399104</c:v>
                </c:pt>
                <c:pt idx="2763">
                  <c:v>1.9579806519319527</c:v>
                </c:pt>
                <c:pt idx="2764">
                  <c:v>1.9547725787535657</c:v>
                </c:pt>
                <c:pt idx="2765">
                  <c:v>1.9661918790697561</c:v>
                </c:pt>
                <c:pt idx="2766">
                  <c:v>2.0055061008079513</c:v>
                </c:pt>
                <c:pt idx="2767">
                  <c:v>2.0078084265721041</c:v>
                </c:pt>
                <c:pt idx="2768">
                  <c:v>2.0352704737804741</c:v>
                </c:pt>
                <c:pt idx="2769">
                  <c:v>1.9574153918370267</c:v>
                </c:pt>
                <c:pt idx="2770">
                  <c:v>1.9504770862569196</c:v>
                </c:pt>
                <c:pt idx="2771">
                  <c:v>1.9753626730060938</c:v>
                </c:pt>
                <c:pt idx="2772">
                  <c:v>1.9545454488675003</c:v>
                </c:pt>
                <c:pt idx="2773">
                  <c:v>1.9624728353882832</c:v>
                </c:pt>
                <c:pt idx="2774">
                  <c:v>1.9556957031412316</c:v>
                </c:pt>
                <c:pt idx="2775">
                  <c:v>2.0432316595354316</c:v>
                </c:pt>
                <c:pt idx="2776">
                  <c:v>1.9534974210563087</c:v>
                </c:pt>
                <c:pt idx="2777">
                  <c:v>1.9516210103319844</c:v>
                </c:pt>
                <c:pt idx="2778">
                  <c:v>1.9604043867564696</c:v>
                </c:pt>
                <c:pt idx="2779">
                  <c:v>1.9495685315109239</c:v>
                </c:pt>
                <c:pt idx="2780">
                  <c:v>1.9390491466969733</c:v>
                </c:pt>
                <c:pt idx="2781">
                  <c:v>1.9544633334606545</c:v>
                </c:pt>
                <c:pt idx="2782">
                  <c:v>1.9451556609454692</c:v>
                </c:pt>
                <c:pt idx="2783">
                  <c:v>1.9605492916151386</c:v>
                </c:pt>
                <c:pt idx="2784">
                  <c:v>1.9616462124893073</c:v>
                </c:pt>
                <c:pt idx="2785">
                  <c:v>1.9679183673474845</c:v>
                </c:pt>
                <c:pt idx="2786">
                  <c:v>1.9535610492113857</c:v>
                </c:pt>
                <c:pt idx="2787">
                  <c:v>1.9817841198529484</c:v>
                </c:pt>
                <c:pt idx="2788">
                  <c:v>1.961315523081274</c:v>
                </c:pt>
                <c:pt idx="2789">
                  <c:v>1.9608559549522659</c:v>
                </c:pt>
                <c:pt idx="2790">
                  <c:v>1.9566083617239018</c:v>
                </c:pt>
                <c:pt idx="2791">
                  <c:v>1.9547831220522613</c:v>
                </c:pt>
                <c:pt idx="2792">
                  <c:v>1.950967080954481</c:v>
                </c:pt>
                <c:pt idx="2793">
                  <c:v>1.9775001641134691</c:v>
                </c:pt>
                <c:pt idx="2794">
                  <c:v>1.9637760529375832</c:v>
                </c:pt>
                <c:pt idx="2795">
                  <c:v>1.9497785654051807</c:v>
                </c:pt>
                <c:pt idx="2796">
                  <c:v>1.989605797393815</c:v>
                </c:pt>
                <c:pt idx="2797">
                  <c:v>1.9540881212459367</c:v>
                </c:pt>
                <c:pt idx="2798">
                  <c:v>1.9619058402559315</c:v>
                </c:pt>
                <c:pt idx="2799">
                  <c:v>2.0079032149971767</c:v>
                </c:pt>
                <c:pt idx="2800">
                  <c:v>1.9470158994976665</c:v>
                </c:pt>
                <c:pt idx="2801">
                  <c:v>1.9620103529139272</c:v>
                </c:pt>
                <c:pt idx="2802">
                  <c:v>1.9850347570222582</c:v>
                </c:pt>
                <c:pt idx="2803">
                  <c:v>1.9640067045348268</c:v>
                </c:pt>
                <c:pt idx="2804">
                  <c:v>1.9788000454961221</c:v>
                </c:pt>
                <c:pt idx="2805">
                  <c:v>1.9409775442833006</c:v>
                </c:pt>
                <c:pt idx="2806">
                  <c:v>1.989870584238945</c:v>
                </c:pt>
                <c:pt idx="2807">
                  <c:v>1.9614305193231087</c:v>
                </c:pt>
                <c:pt idx="2808">
                  <c:v>1.9518622139409518</c:v>
                </c:pt>
                <c:pt idx="2809">
                  <c:v>1.9486798124654283</c:v>
                </c:pt>
                <c:pt idx="2810">
                  <c:v>1.9157907770264375</c:v>
                </c:pt>
                <c:pt idx="2811">
                  <c:v>1.9691884113258786</c:v>
                </c:pt>
                <c:pt idx="2812">
                  <c:v>1.964629184771802</c:v>
                </c:pt>
                <c:pt idx="2813">
                  <c:v>1.9571865106299347</c:v>
                </c:pt>
                <c:pt idx="2814">
                  <c:v>1.9670677529387461</c:v>
                </c:pt>
                <c:pt idx="2815">
                  <c:v>1.949686841356294</c:v>
                </c:pt>
                <c:pt idx="2816">
                  <c:v>2.0095667811512414</c:v>
                </c:pt>
                <c:pt idx="2817">
                  <c:v>1.954812297896104</c:v>
                </c:pt>
                <c:pt idx="2818">
                  <c:v>1.9571863590379219</c:v>
                </c:pt>
                <c:pt idx="2819">
                  <c:v>1.9527129862191601</c:v>
                </c:pt>
                <c:pt idx="2820">
                  <c:v>1.9558384381099017</c:v>
                </c:pt>
                <c:pt idx="2821">
                  <c:v>1.9601745653828313</c:v>
                </c:pt>
                <c:pt idx="2822">
                  <c:v>1.9563885768471061</c:v>
                </c:pt>
                <c:pt idx="2823">
                  <c:v>1.9623223023750387</c:v>
                </c:pt>
                <c:pt idx="2824">
                  <c:v>1.9630220429915439</c:v>
                </c:pt>
                <c:pt idx="2825">
                  <c:v>1.9256899550701594</c:v>
                </c:pt>
                <c:pt idx="2826">
                  <c:v>1.9648234351242377</c:v>
                </c:pt>
                <c:pt idx="2827">
                  <c:v>1.9447512533094837</c:v>
                </c:pt>
                <c:pt idx="2828">
                  <c:v>1.9508624206155893</c:v>
                </c:pt>
                <c:pt idx="2829">
                  <c:v>1.9814387437984218</c:v>
                </c:pt>
                <c:pt idx="2830">
                  <c:v>1.953805492209981</c:v>
                </c:pt>
                <c:pt idx="2831">
                  <c:v>2.0033179545183399</c:v>
                </c:pt>
                <c:pt idx="2832">
                  <c:v>1.9618224870269214</c:v>
                </c:pt>
                <c:pt idx="2833">
                  <c:v>2.0190453713068295</c:v>
                </c:pt>
                <c:pt idx="2834">
                  <c:v>1.9792497173039334</c:v>
                </c:pt>
                <c:pt idx="2835">
                  <c:v>1.9662609069096508</c:v>
                </c:pt>
                <c:pt idx="2836">
                  <c:v>2.0112675397822692</c:v>
                </c:pt>
                <c:pt idx="2837">
                  <c:v>1.9600866405355415</c:v>
                </c:pt>
                <c:pt idx="2838">
                  <c:v>1.9491300387472681</c:v>
                </c:pt>
                <c:pt idx="2839">
                  <c:v>1.9782345472550591</c:v>
                </c:pt>
                <c:pt idx="2840">
                  <c:v>1.9556619242685662</c:v>
                </c:pt>
                <c:pt idx="2841">
                  <c:v>1.951845028488165</c:v>
                </c:pt>
                <c:pt idx="2842">
                  <c:v>1.9856479040029278</c:v>
                </c:pt>
                <c:pt idx="2843">
                  <c:v>1.9071009725467776</c:v>
                </c:pt>
                <c:pt idx="2844">
                  <c:v>1.9495391697382074</c:v>
                </c:pt>
                <c:pt idx="2845">
                  <c:v>1.9984627629484046</c:v>
                </c:pt>
                <c:pt idx="2846">
                  <c:v>2.0149059853034723</c:v>
                </c:pt>
                <c:pt idx="2847">
                  <c:v>1.9216977423464185</c:v>
                </c:pt>
                <c:pt idx="2848">
                  <c:v>1.9647619440592294</c:v>
                </c:pt>
                <c:pt idx="2849">
                  <c:v>1.9544748749411913</c:v>
                </c:pt>
                <c:pt idx="2850">
                  <c:v>1.9456705275164059</c:v>
                </c:pt>
                <c:pt idx="2851">
                  <c:v>1.9560626828867405</c:v>
                </c:pt>
                <c:pt idx="2852">
                  <c:v>1.944310163067289</c:v>
                </c:pt>
                <c:pt idx="2853">
                  <c:v>1.9473067691077732</c:v>
                </c:pt>
                <c:pt idx="2854">
                  <c:v>1.9441057830887063</c:v>
                </c:pt>
                <c:pt idx="2855">
                  <c:v>1.99348423490128</c:v>
                </c:pt>
                <c:pt idx="2856">
                  <c:v>1.9647849004095475</c:v>
                </c:pt>
                <c:pt idx="2857">
                  <c:v>1.9477051096664035</c:v>
                </c:pt>
                <c:pt idx="2858">
                  <c:v>2.0005537425825661</c:v>
                </c:pt>
                <c:pt idx="2859">
                  <c:v>1.9545454780060745</c:v>
                </c:pt>
                <c:pt idx="2860">
                  <c:v>2.0110815066360077</c:v>
                </c:pt>
                <c:pt idx="2861">
                  <c:v>1.9545454558071076</c:v>
                </c:pt>
                <c:pt idx="2862">
                  <c:v>1.9986840944434709</c:v>
                </c:pt>
                <c:pt idx="2863">
                  <c:v>1.9562217693724386</c:v>
                </c:pt>
                <c:pt idx="2864">
                  <c:v>1.9575791977419905</c:v>
                </c:pt>
                <c:pt idx="2865">
                  <c:v>1.966855585253668</c:v>
                </c:pt>
                <c:pt idx="2866">
                  <c:v>1.9527015377746431</c:v>
                </c:pt>
                <c:pt idx="2867">
                  <c:v>1.9547696941672272</c:v>
                </c:pt>
                <c:pt idx="2868">
                  <c:v>1.9545447450897981</c:v>
                </c:pt>
                <c:pt idx="2869">
                  <c:v>1.9557756850262173</c:v>
                </c:pt>
                <c:pt idx="2870">
                  <c:v>2.028170573970371</c:v>
                </c:pt>
                <c:pt idx="2871">
                  <c:v>1.9520452403494521</c:v>
                </c:pt>
                <c:pt idx="2872">
                  <c:v>2.0484494139422234</c:v>
                </c:pt>
                <c:pt idx="2873">
                  <c:v>1.9568660611360371</c:v>
                </c:pt>
                <c:pt idx="2874">
                  <c:v>1.9507733362966959</c:v>
                </c:pt>
                <c:pt idx="2875">
                  <c:v>1.9550533015209162</c:v>
                </c:pt>
                <c:pt idx="2876">
                  <c:v>2.0117848146282276</c:v>
                </c:pt>
                <c:pt idx="2877">
                  <c:v>1.9539753382672671</c:v>
                </c:pt>
                <c:pt idx="2878">
                  <c:v>1.9518032327988377</c:v>
                </c:pt>
                <c:pt idx="2879">
                  <c:v>1.9546621962706745</c:v>
                </c:pt>
                <c:pt idx="2880">
                  <c:v>1.954451168660396</c:v>
                </c:pt>
                <c:pt idx="2881">
                  <c:v>2.0361920185963531</c:v>
                </c:pt>
                <c:pt idx="2882">
                  <c:v>1.9397119590066889</c:v>
                </c:pt>
                <c:pt idx="2883">
                  <c:v>1.95434288544558</c:v>
                </c:pt>
                <c:pt idx="2884">
                  <c:v>1.954558557398798</c:v>
                </c:pt>
                <c:pt idx="2885">
                  <c:v>1.9545095179222813</c:v>
                </c:pt>
                <c:pt idx="2886">
                  <c:v>2.0039215809248669</c:v>
                </c:pt>
                <c:pt idx="2887">
                  <c:v>2.0479216105503206</c:v>
                </c:pt>
                <c:pt idx="2888">
                  <c:v>1.9477418031474938</c:v>
                </c:pt>
                <c:pt idx="2889">
                  <c:v>1.9587822707197371</c:v>
                </c:pt>
                <c:pt idx="2890">
                  <c:v>1.9469270913968604</c:v>
                </c:pt>
                <c:pt idx="2891">
                  <c:v>1.9770565687344035</c:v>
                </c:pt>
                <c:pt idx="2892">
                  <c:v>1.9524904974075037</c:v>
                </c:pt>
                <c:pt idx="2893">
                  <c:v>1.950858012566943</c:v>
                </c:pt>
                <c:pt idx="2894">
                  <c:v>1.955447911248221</c:v>
                </c:pt>
                <c:pt idx="2895">
                  <c:v>1.9651336255358098</c:v>
                </c:pt>
                <c:pt idx="2896">
                  <c:v>1.9902491005315559</c:v>
                </c:pt>
                <c:pt idx="2897">
                  <c:v>2.0660576141778781</c:v>
                </c:pt>
                <c:pt idx="2898">
                  <c:v>1.9519927912848585</c:v>
                </c:pt>
                <c:pt idx="2899">
                  <c:v>2.0063580317887539</c:v>
                </c:pt>
                <c:pt idx="2900">
                  <c:v>2.0366087169599512</c:v>
                </c:pt>
                <c:pt idx="2901">
                  <c:v>1.9914817506703126</c:v>
                </c:pt>
                <c:pt idx="2902">
                  <c:v>1.9548716233028032</c:v>
                </c:pt>
                <c:pt idx="2903">
                  <c:v>1.9550764063833574</c:v>
                </c:pt>
                <c:pt idx="2904">
                  <c:v>1.9631351877281951</c:v>
                </c:pt>
                <c:pt idx="2905">
                  <c:v>1.9695664282377294</c:v>
                </c:pt>
                <c:pt idx="2906">
                  <c:v>1.9548130832915349</c:v>
                </c:pt>
                <c:pt idx="2907">
                  <c:v>1.9383255000240371</c:v>
                </c:pt>
                <c:pt idx="2908">
                  <c:v>1.9542834194182011</c:v>
                </c:pt>
                <c:pt idx="2909">
                  <c:v>2.0335041817589392</c:v>
                </c:pt>
                <c:pt idx="2910">
                  <c:v>1.9734806207652653</c:v>
                </c:pt>
                <c:pt idx="2911">
                  <c:v>1.9558650116669072</c:v>
                </c:pt>
                <c:pt idx="2912">
                  <c:v>1.9481413499555182</c:v>
                </c:pt>
                <c:pt idx="2913">
                  <c:v>1.9545470372818667</c:v>
                </c:pt>
                <c:pt idx="2914">
                  <c:v>1.9521681424559993</c:v>
                </c:pt>
                <c:pt idx="2915">
                  <c:v>1.9629093974176508</c:v>
                </c:pt>
                <c:pt idx="2916">
                  <c:v>1.9651462315357111</c:v>
                </c:pt>
                <c:pt idx="2917">
                  <c:v>1.9631356467545003</c:v>
                </c:pt>
                <c:pt idx="2918">
                  <c:v>1.9569034379047869</c:v>
                </c:pt>
                <c:pt idx="2919">
                  <c:v>1.9647038222424977</c:v>
                </c:pt>
                <c:pt idx="2920">
                  <c:v>1.954545309563446</c:v>
                </c:pt>
                <c:pt idx="2921">
                  <c:v>1.9919719006121941</c:v>
                </c:pt>
                <c:pt idx="2922">
                  <c:v>1.9540878885037436</c:v>
                </c:pt>
                <c:pt idx="2923">
                  <c:v>2.0728997150839104</c:v>
                </c:pt>
                <c:pt idx="2924">
                  <c:v>1.9487420184508863</c:v>
                </c:pt>
                <c:pt idx="2925">
                  <c:v>1.9378923133756276</c:v>
                </c:pt>
                <c:pt idx="2926">
                  <c:v>1.9545451840910213</c:v>
                </c:pt>
                <c:pt idx="2927">
                  <c:v>1.9686365995832442</c:v>
                </c:pt>
                <c:pt idx="2928">
                  <c:v>1.9578399618640938</c:v>
                </c:pt>
                <c:pt idx="2929">
                  <c:v>1.9562512839097432</c:v>
                </c:pt>
                <c:pt idx="2930">
                  <c:v>2.0105972970818105</c:v>
                </c:pt>
                <c:pt idx="2931">
                  <c:v>1.9846633174629826</c:v>
                </c:pt>
                <c:pt idx="2932">
                  <c:v>1.9866623236715122</c:v>
                </c:pt>
                <c:pt idx="2933">
                  <c:v>2.0084860886575338</c:v>
                </c:pt>
                <c:pt idx="2934">
                  <c:v>1.9398317883832801</c:v>
                </c:pt>
                <c:pt idx="2935">
                  <c:v>1.9566529268726536</c:v>
                </c:pt>
                <c:pt idx="2936">
                  <c:v>1.9570136821284665</c:v>
                </c:pt>
                <c:pt idx="2937">
                  <c:v>1.9599350844614809</c:v>
                </c:pt>
                <c:pt idx="2938">
                  <c:v>1.9500944827378988</c:v>
                </c:pt>
                <c:pt idx="2939">
                  <c:v>2.0114199359652627</c:v>
                </c:pt>
                <c:pt idx="2940">
                  <c:v>1.9545619734527409</c:v>
                </c:pt>
                <c:pt idx="2941">
                  <c:v>1.956994189978134</c:v>
                </c:pt>
                <c:pt idx="2942">
                  <c:v>1.9645182278019013</c:v>
                </c:pt>
                <c:pt idx="2943">
                  <c:v>1.9529437241476204</c:v>
                </c:pt>
                <c:pt idx="2944">
                  <c:v>1.969517491130776</c:v>
                </c:pt>
                <c:pt idx="2945">
                  <c:v>1.9582714751388917</c:v>
                </c:pt>
                <c:pt idx="2946">
                  <c:v>1.9391853639525307</c:v>
                </c:pt>
                <c:pt idx="2947">
                  <c:v>1.9613744125703378</c:v>
                </c:pt>
                <c:pt idx="2948">
                  <c:v>1.9363707283124167</c:v>
                </c:pt>
                <c:pt idx="2949">
                  <c:v>1.9541060124410123</c:v>
                </c:pt>
                <c:pt idx="2950">
                  <c:v>1.9605985540341824</c:v>
                </c:pt>
                <c:pt idx="2951">
                  <c:v>1.954726769279336</c:v>
                </c:pt>
                <c:pt idx="2952">
                  <c:v>2.0089965137958079</c:v>
                </c:pt>
                <c:pt idx="2953">
                  <c:v>1.9544422172299549</c:v>
                </c:pt>
                <c:pt idx="2954">
                  <c:v>1.9546267273942284</c:v>
                </c:pt>
                <c:pt idx="2955">
                  <c:v>1.9545452994285641</c:v>
                </c:pt>
                <c:pt idx="2956">
                  <c:v>1.958302934010794</c:v>
                </c:pt>
                <c:pt idx="2957">
                  <c:v>1.9450260453477106</c:v>
                </c:pt>
                <c:pt idx="2958">
                  <c:v>2.0088832284375298</c:v>
                </c:pt>
                <c:pt idx="2959">
                  <c:v>1.9470336982370411</c:v>
                </c:pt>
                <c:pt idx="2960">
                  <c:v>1.9679836034838385</c:v>
                </c:pt>
                <c:pt idx="2961">
                  <c:v>1.9540765850637161</c:v>
                </c:pt>
                <c:pt idx="2962">
                  <c:v>1.9810850605072421</c:v>
                </c:pt>
                <c:pt idx="2963">
                  <c:v>1.9524068189520432</c:v>
                </c:pt>
                <c:pt idx="2964">
                  <c:v>1.9387422353186521</c:v>
                </c:pt>
                <c:pt idx="2965">
                  <c:v>1.9754452064744505</c:v>
                </c:pt>
                <c:pt idx="2966">
                  <c:v>1.9574200634229955</c:v>
                </c:pt>
                <c:pt idx="2967">
                  <c:v>1.9547489725908984</c:v>
                </c:pt>
                <c:pt idx="2968">
                  <c:v>1.9529487974709197</c:v>
                </c:pt>
                <c:pt idx="2969">
                  <c:v>1.9546342996527399</c:v>
                </c:pt>
                <c:pt idx="2970">
                  <c:v>1.9533711255409372</c:v>
                </c:pt>
                <c:pt idx="2971">
                  <c:v>2.002593574780184</c:v>
                </c:pt>
                <c:pt idx="2972">
                  <c:v>1.9618152459937279</c:v>
                </c:pt>
                <c:pt idx="2973">
                  <c:v>1.9505756871553914</c:v>
                </c:pt>
                <c:pt idx="2974">
                  <c:v>1.9526658862023358</c:v>
                </c:pt>
                <c:pt idx="2975">
                  <c:v>1.9505455230008215</c:v>
                </c:pt>
                <c:pt idx="2976">
                  <c:v>1.9545832624506585</c:v>
                </c:pt>
                <c:pt idx="2977">
                  <c:v>1.9465195819119019</c:v>
                </c:pt>
                <c:pt idx="2978">
                  <c:v>1.9599487985224755</c:v>
                </c:pt>
                <c:pt idx="2979">
                  <c:v>1.9749669882169976</c:v>
                </c:pt>
                <c:pt idx="2980">
                  <c:v>1.9435516899989544</c:v>
                </c:pt>
                <c:pt idx="2981">
                  <c:v>2.0370460929672833</c:v>
                </c:pt>
                <c:pt idx="2982">
                  <c:v>2.0266478538744148</c:v>
                </c:pt>
                <c:pt idx="2983">
                  <c:v>1.9865322904990175</c:v>
                </c:pt>
                <c:pt idx="2984">
                  <c:v>1.9527474741898916</c:v>
                </c:pt>
                <c:pt idx="2985">
                  <c:v>1.9543511371728111</c:v>
                </c:pt>
                <c:pt idx="2986">
                  <c:v>1.9566606248717398</c:v>
                </c:pt>
                <c:pt idx="2987">
                  <c:v>1.9475297121198651</c:v>
                </c:pt>
                <c:pt idx="2988">
                  <c:v>1.9672779305692298</c:v>
                </c:pt>
                <c:pt idx="2989">
                  <c:v>1.947516120573473</c:v>
                </c:pt>
                <c:pt idx="2990">
                  <c:v>1.9546236119415581</c:v>
                </c:pt>
                <c:pt idx="2991">
                  <c:v>1.9380819907872144</c:v>
                </c:pt>
                <c:pt idx="2992">
                  <c:v>1.9582511274797474</c:v>
                </c:pt>
                <c:pt idx="2993">
                  <c:v>1.9451101074988701</c:v>
                </c:pt>
                <c:pt idx="2994">
                  <c:v>1.9534412362432738</c:v>
                </c:pt>
                <c:pt idx="2995">
                  <c:v>1.9601040831200662</c:v>
                </c:pt>
                <c:pt idx="2996">
                  <c:v>1.9883701260043187</c:v>
                </c:pt>
                <c:pt idx="2997">
                  <c:v>1.9492327041296578</c:v>
                </c:pt>
                <c:pt idx="2998">
                  <c:v>1.9797657326963525</c:v>
                </c:pt>
                <c:pt idx="2999">
                  <c:v>1.9545288275553614</c:v>
                </c:pt>
                <c:pt idx="3000">
                  <c:v>1.9576556634389364</c:v>
                </c:pt>
                <c:pt idx="3001">
                  <c:v>2.0136679141082556</c:v>
                </c:pt>
                <c:pt idx="3002">
                  <c:v>2.0423135026798818</c:v>
                </c:pt>
                <c:pt idx="3003">
                  <c:v>1.9759391306861542</c:v>
                </c:pt>
                <c:pt idx="3004">
                  <c:v>1.9757870200986287</c:v>
                </c:pt>
                <c:pt idx="3005">
                  <c:v>1.9541956189616452</c:v>
                </c:pt>
                <c:pt idx="3006">
                  <c:v>2.0096143187648097</c:v>
                </c:pt>
                <c:pt idx="3007">
                  <c:v>1.9855400326411974</c:v>
                </c:pt>
                <c:pt idx="3008">
                  <c:v>1.9830090149417712</c:v>
                </c:pt>
                <c:pt idx="3009">
                  <c:v>1.9604856146317176</c:v>
                </c:pt>
                <c:pt idx="3010">
                  <c:v>2.128280105405902</c:v>
                </c:pt>
                <c:pt idx="3011">
                  <c:v>2.0363600196739937</c:v>
                </c:pt>
                <c:pt idx="3012">
                  <c:v>2.1099713254329422</c:v>
                </c:pt>
                <c:pt idx="3013">
                  <c:v>2.0158554507740361</c:v>
                </c:pt>
                <c:pt idx="3014">
                  <c:v>1.960336265390483</c:v>
                </c:pt>
                <c:pt idx="3015">
                  <c:v>1.9891617346038446</c:v>
                </c:pt>
                <c:pt idx="3016">
                  <c:v>2.0180390459736444</c:v>
                </c:pt>
                <c:pt idx="3017">
                  <c:v>2.0281080508008111</c:v>
                </c:pt>
                <c:pt idx="3018">
                  <c:v>2.0337879137860249</c:v>
                </c:pt>
                <c:pt idx="3019">
                  <c:v>2.0015831194953893</c:v>
                </c:pt>
                <c:pt idx="3020">
                  <c:v>1.9602595689687905</c:v>
                </c:pt>
                <c:pt idx="3021">
                  <c:v>2.0235661964516338</c:v>
                </c:pt>
                <c:pt idx="3022">
                  <c:v>2.0250287924300965</c:v>
                </c:pt>
                <c:pt idx="3023">
                  <c:v>1.982750935511292</c:v>
                </c:pt>
                <c:pt idx="3024">
                  <c:v>1.922773374997689</c:v>
                </c:pt>
                <c:pt idx="3025">
                  <c:v>2.0276110423609199</c:v>
                </c:pt>
                <c:pt idx="3026">
                  <c:v>1.9255137328593905</c:v>
                </c:pt>
                <c:pt idx="3027">
                  <c:v>2.0105989204760362</c:v>
                </c:pt>
                <c:pt idx="3028">
                  <c:v>1.9444494783461406</c:v>
                </c:pt>
                <c:pt idx="3029">
                  <c:v>2.0010784011384075</c:v>
                </c:pt>
                <c:pt idx="3030">
                  <c:v>1.9552941912762867</c:v>
                </c:pt>
                <c:pt idx="3031">
                  <c:v>2.1490499085818024</c:v>
                </c:pt>
                <c:pt idx="3032">
                  <c:v>1.9785071663215181</c:v>
                </c:pt>
                <c:pt idx="3033">
                  <c:v>2.061976612545664</c:v>
                </c:pt>
                <c:pt idx="3034">
                  <c:v>1.9779263373499247</c:v>
                </c:pt>
                <c:pt idx="3035">
                  <c:v>2.0300207851511196</c:v>
                </c:pt>
                <c:pt idx="3036">
                  <c:v>1.9997039258293994</c:v>
                </c:pt>
                <c:pt idx="3037">
                  <c:v>2.0234453730468545</c:v>
                </c:pt>
                <c:pt idx="3038">
                  <c:v>1.9363730256288731</c:v>
                </c:pt>
                <c:pt idx="3039">
                  <c:v>2.0436395498518185</c:v>
                </c:pt>
                <c:pt idx="3040">
                  <c:v>2.0322555813668473</c:v>
                </c:pt>
                <c:pt idx="3041">
                  <c:v>2.020947430667563</c:v>
                </c:pt>
                <c:pt idx="3042">
                  <c:v>2.0750090025469481</c:v>
                </c:pt>
                <c:pt idx="3043">
                  <c:v>1.951385583434786</c:v>
                </c:pt>
                <c:pt idx="3044">
                  <c:v>2.036084636517133</c:v>
                </c:pt>
                <c:pt idx="3045">
                  <c:v>2.0248692649432836</c:v>
                </c:pt>
                <c:pt idx="3046">
                  <c:v>1.9572429499829778</c:v>
                </c:pt>
                <c:pt idx="3047">
                  <c:v>2.0167878821706973</c:v>
                </c:pt>
                <c:pt idx="3048">
                  <c:v>1.9494778111148536</c:v>
                </c:pt>
                <c:pt idx="3049">
                  <c:v>2.1065121666924154</c:v>
                </c:pt>
                <c:pt idx="3050">
                  <c:v>1.9613384493237989</c:v>
                </c:pt>
                <c:pt idx="3051">
                  <c:v>1.94849455804128</c:v>
                </c:pt>
                <c:pt idx="3052">
                  <c:v>1.9862085745371474</c:v>
                </c:pt>
                <c:pt idx="3053">
                  <c:v>2.0608628215013378</c:v>
                </c:pt>
                <c:pt idx="3054">
                  <c:v>2.0092275785956266</c:v>
                </c:pt>
                <c:pt idx="3055">
                  <c:v>2.1302138515707911</c:v>
                </c:pt>
                <c:pt idx="3056">
                  <c:v>2.0640171020391</c:v>
                </c:pt>
                <c:pt idx="3057">
                  <c:v>2.0540893567282286</c:v>
                </c:pt>
                <c:pt idx="3058">
                  <c:v>2.1265874451199154</c:v>
                </c:pt>
                <c:pt idx="3059">
                  <c:v>2.1033563292923323</c:v>
                </c:pt>
                <c:pt idx="3060">
                  <c:v>1.8890431585381291</c:v>
                </c:pt>
                <c:pt idx="3061">
                  <c:v>2.0008071110852064</c:v>
                </c:pt>
                <c:pt idx="3062">
                  <c:v>1.9443490076112302</c:v>
                </c:pt>
                <c:pt idx="3063">
                  <c:v>1.9537626836727586</c:v>
                </c:pt>
                <c:pt idx="3064">
                  <c:v>1.9960617869132247</c:v>
                </c:pt>
                <c:pt idx="3065">
                  <c:v>2.1011395990133832</c:v>
                </c:pt>
                <c:pt idx="3066">
                  <c:v>1.9842977010429828</c:v>
                </c:pt>
                <c:pt idx="3067">
                  <c:v>2.0028953748527694</c:v>
                </c:pt>
                <c:pt idx="3068">
                  <c:v>2.1006659306183293</c:v>
                </c:pt>
                <c:pt idx="3069">
                  <c:v>2.0368193037294287</c:v>
                </c:pt>
                <c:pt idx="3070">
                  <c:v>2.0685208385841074</c:v>
                </c:pt>
                <c:pt idx="3071">
                  <c:v>2.1122401733330567</c:v>
                </c:pt>
                <c:pt idx="3072">
                  <c:v>2.0131674723454482</c:v>
                </c:pt>
                <c:pt idx="3073">
                  <c:v>2.0396994016798899</c:v>
                </c:pt>
                <c:pt idx="3074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F4-4738-9698-82A8E2074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best'!$B$2:$B$20070</c:f>
              <c:numCache>
                <c:formatCode>0.000</c:formatCode>
                <c:ptCount val="20069"/>
                <c:pt idx="0">
                  <c:v>6.9593889364863099E-3</c:v>
                </c:pt>
                <c:pt idx="1">
                  <c:v>7.41878768210025E-3</c:v>
                </c:pt>
                <c:pt idx="2">
                  <c:v>7.6224891852368299E-3</c:v>
                </c:pt>
                <c:pt idx="3">
                  <c:v>8.4389491171082999E-3</c:v>
                </c:pt>
                <c:pt idx="4">
                  <c:v>8.6057308568235694E-3</c:v>
                </c:pt>
                <c:pt idx="5">
                  <c:v>9.8287065184729898E-3</c:v>
                </c:pt>
                <c:pt idx="6">
                  <c:v>1.0629950748646901E-2</c:v>
                </c:pt>
                <c:pt idx="7">
                  <c:v>1.11111089148942E-2</c:v>
                </c:pt>
                <c:pt idx="8">
                  <c:v>1.1648327906561199E-2</c:v>
                </c:pt>
                <c:pt idx="9">
                  <c:v>1.2974733979824699E-2</c:v>
                </c:pt>
                <c:pt idx="10">
                  <c:v>1.37736328384455E-2</c:v>
                </c:pt>
                <c:pt idx="11">
                  <c:v>1.44140022149419E-2</c:v>
                </c:pt>
                <c:pt idx="12">
                  <c:v>1.45146388505749E-2</c:v>
                </c:pt>
                <c:pt idx="13">
                  <c:v>1.5406662598252199E-2</c:v>
                </c:pt>
                <c:pt idx="14">
                  <c:v>1.6139746397076202E-2</c:v>
                </c:pt>
                <c:pt idx="15">
                  <c:v>1.6270530327935399E-2</c:v>
                </c:pt>
                <c:pt idx="16">
                  <c:v>1.6707289635258499E-2</c:v>
                </c:pt>
                <c:pt idx="17">
                  <c:v>1.73297948477899E-2</c:v>
                </c:pt>
                <c:pt idx="18">
                  <c:v>1.8948200076599302E-2</c:v>
                </c:pt>
                <c:pt idx="19">
                  <c:v>1.9127635148298999E-2</c:v>
                </c:pt>
                <c:pt idx="20">
                  <c:v>1.9449108636335401E-2</c:v>
                </c:pt>
                <c:pt idx="21">
                  <c:v>2.01540751766194E-2</c:v>
                </c:pt>
                <c:pt idx="22">
                  <c:v>2.0180624416645799E-2</c:v>
                </c:pt>
                <c:pt idx="23">
                  <c:v>2.0489157752736499E-2</c:v>
                </c:pt>
                <c:pt idx="24">
                  <c:v>2.0575004711966299E-2</c:v>
                </c:pt>
                <c:pt idx="25">
                  <c:v>2.1219040458912299E-2</c:v>
                </c:pt>
                <c:pt idx="26">
                  <c:v>2.1275034585200601E-2</c:v>
                </c:pt>
                <c:pt idx="27">
                  <c:v>2.13737546411507E-2</c:v>
                </c:pt>
                <c:pt idx="28">
                  <c:v>2.1692398305544001E-2</c:v>
                </c:pt>
                <c:pt idx="29">
                  <c:v>2.1718790535541099E-2</c:v>
                </c:pt>
                <c:pt idx="30">
                  <c:v>2.1768597940749899E-2</c:v>
                </c:pt>
                <c:pt idx="31">
                  <c:v>2.23637252552982E-2</c:v>
                </c:pt>
                <c:pt idx="32">
                  <c:v>2.2368290132897699E-2</c:v>
                </c:pt>
                <c:pt idx="33">
                  <c:v>2.2694124867591699E-2</c:v>
                </c:pt>
                <c:pt idx="34">
                  <c:v>2.2697608808384201E-2</c:v>
                </c:pt>
                <c:pt idx="35">
                  <c:v>2.3077626383918099E-2</c:v>
                </c:pt>
                <c:pt idx="36">
                  <c:v>2.3165562765344101E-2</c:v>
                </c:pt>
                <c:pt idx="37">
                  <c:v>2.3307260509361199E-2</c:v>
                </c:pt>
                <c:pt idx="38">
                  <c:v>2.3430855533875E-2</c:v>
                </c:pt>
                <c:pt idx="39">
                  <c:v>2.44958208435598E-2</c:v>
                </c:pt>
                <c:pt idx="40">
                  <c:v>2.53283661954543E-2</c:v>
                </c:pt>
                <c:pt idx="41">
                  <c:v>2.5359417366630801E-2</c:v>
                </c:pt>
                <c:pt idx="42">
                  <c:v>2.54622392137261E-2</c:v>
                </c:pt>
                <c:pt idx="43">
                  <c:v>2.5513960925095201E-2</c:v>
                </c:pt>
                <c:pt idx="44">
                  <c:v>2.5740432607776899E-2</c:v>
                </c:pt>
                <c:pt idx="45">
                  <c:v>2.6919394704129702E-2</c:v>
                </c:pt>
                <c:pt idx="46">
                  <c:v>2.7085142922313701E-2</c:v>
                </c:pt>
                <c:pt idx="47">
                  <c:v>2.80513900660854E-2</c:v>
                </c:pt>
                <c:pt idx="48">
                  <c:v>2.8346965911195499E-2</c:v>
                </c:pt>
                <c:pt idx="49">
                  <c:v>2.8587576494935599E-2</c:v>
                </c:pt>
                <c:pt idx="50">
                  <c:v>2.8975901522618801E-2</c:v>
                </c:pt>
                <c:pt idx="51">
                  <c:v>2.9132341829073701E-2</c:v>
                </c:pt>
                <c:pt idx="52">
                  <c:v>3.0143757405526401E-2</c:v>
                </c:pt>
                <c:pt idx="53">
                  <c:v>3.0173256390673201E-2</c:v>
                </c:pt>
                <c:pt idx="54">
                  <c:v>3.02419180653112E-2</c:v>
                </c:pt>
                <c:pt idx="55">
                  <c:v>3.05445135899764E-2</c:v>
                </c:pt>
                <c:pt idx="56">
                  <c:v>3.0912358587717299E-2</c:v>
                </c:pt>
                <c:pt idx="57">
                  <c:v>3.1557272955336897E-2</c:v>
                </c:pt>
                <c:pt idx="58">
                  <c:v>3.1910647090305298E-2</c:v>
                </c:pt>
                <c:pt idx="59">
                  <c:v>3.2073444632046297E-2</c:v>
                </c:pt>
                <c:pt idx="60">
                  <c:v>3.2228220144615398E-2</c:v>
                </c:pt>
                <c:pt idx="61">
                  <c:v>3.2413176041753797E-2</c:v>
                </c:pt>
                <c:pt idx="62">
                  <c:v>3.25075470404151E-2</c:v>
                </c:pt>
                <c:pt idx="63">
                  <c:v>3.25565190492745E-2</c:v>
                </c:pt>
                <c:pt idx="64">
                  <c:v>3.2750294735545603E-2</c:v>
                </c:pt>
                <c:pt idx="65">
                  <c:v>3.2816915361977603E-2</c:v>
                </c:pt>
                <c:pt idx="66">
                  <c:v>3.31154656322563E-2</c:v>
                </c:pt>
                <c:pt idx="67">
                  <c:v>3.3288955496733601E-2</c:v>
                </c:pt>
                <c:pt idx="68">
                  <c:v>3.3394562354420898E-2</c:v>
                </c:pt>
                <c:pt idx="69">
                  <c:v>3.3662043703610402E-2</c:v>
                </c:pt>
                <c:pt idx="70">
                  <c:v>3.3741120002506397E-2</c:v>
                </c:pt>
                <c:pt idx="71">
                  <c:v>3.4057146513505797E-2</c:v>
                </c:pt>
                <c:pt idx="72">
                  <c:v>3.49990077974165E-2</c:v>
                </c:pt>
                <c:pt idx="73">
                  <c:v>3.5199231851626801E-2</c:v>
                </c:pt>
                <c:pt idx="74">
                  <c:v>3.5583233186865501E-2</c:v>
                </c:pt>
                <c:pt idx="75">
                  <c:v>3.5666462746174799E-2</c:v>
                </c:pt>
                <c:pt idx="76">
                  <c:v>3.5672020495814402E-2</c:v>
                </c:pt>
                <c:pt idx="77">
                  <c:v>3.7140625474207503E-2</c:v>
                </c:pt>
                <c:pt idx="78">
                  <c:v>3.73281507533701E-2</c:v>
                </c:pt>
                <c:pt idx="79">
                  <c:v>3.7532792262294702E-2</c:v>
                </c:pt>
                <c:pt idx="80">
                  <c:v>3.7543090909500303E-2</c:v>
                </c:pt>
                <c:pt idx="81">
                  <c:v>3.7570542847628098E-2</c:v>
                </c:pt>
                <c:pt idx="82">
                  <c:v>3.8063516648595801E-2</c:v>
                </c:pt>
                <c:pt idx="83">
                  <c:v>3.83454044075573E-2</c:v>
                </c:pt>
                <c:pt idx="84">
                  <c:v>3.8442501579137402E-2</c:v>
                </c:pt>
                <c:pt idx="85">
                  <c:v>3.850214205244E-2</c:v>
                </c:pt>
                <c:pt idx="86">
                  <c:v>3.8768220829832202E-2</c:v>
                </c:pt>
                <c:pt idx="87">
                  <c:v>3.8934082066749802E-2</c:v>
                </c:pt>
                <c:pt idx="88">
                  <c:v>3.9222500150037101E-2</c:v>
                </c:pt>
                <c:pt idx="89">
                  <c:v>4.0202137411517201E-2</c:v>
                </c:pt>
                <c:pt idx="90">
                  <c:v>4.0476363234441003E-2</c:v>
                </c:pt>
                <c:pt idx="91">
                  <c:v>4.1386820293743798E-2</c:v>
                </c:pt>
                <c:pt idx="92">
                  <c:v>4.1849563473506803E-2</c:v>
                </c:pt>
                <c:pt idx="93">
                  <c:v>4.1889879249912797E-2</c:v>
                </c:pt>
                <c:pt idx="94">
                  <c:v>4.2299575610634098E-2</c:v>
                </c:pt>
                <c:pt idx="95">
                  <c:v>4.2545688749455302E-2</c:v>
                </c:pt>
                <c:pt idx="96">
                  <c:v>4.2746200911043301E-2</c:v>
                </c:pt>
                <c:pt idx="97">
                  <c:v>4.2756013079162901E-2</c:v>
                </c:pt>
                <c:pt idx="98">
                  <c:v>4.3110313030945903E-2</c:v>
                </c:pt>
                <c:pt idx="99">
                  <c:v>4.3592850842019998E-2</c:v>
                </c:pt>
                <c:pt idx="100">
                  <c:v>4.3947399128228398E-2</c:v>
                </c:pt>
                <c:pt idx="101">
                  <c:v>4.4415965046295303E-2</c:v>
                </c:pt>
                <c:pt idx="102">
                  <c:v>4.4500284088665902E-2</c:v>
                </c:pt>
                <c:pt idx="103">
                  <c:v>4.4504766407258298E-2</c:v>
                </c:pt>
                <c:pt idx="104">
                  <c:v>4.4546534800354101E-2</c:v>
                </c:pt>
                <c:pt idx="105">
                  <c:v>4.4594312442795297E-2</c:v>
                </c:pt>
                <c:pt idx="106">
                  <c:v>4.4644819161690302E-2</c:v>
                </c:pt>
                <c:pt idx="107">
                  <c:v>4.4943028239204597E-2</c:v>
                </c:pt>
                <c:pt idx="108">
                  <c:v>4.4992520556072897E-2</c:v>
                </c:pt>
                <c:pt idx="109">
                  <c:v>4.5281183933291301E-2</c:v>
                </c:pt>
                <c:pt idx="110">
                  <c:v>4.5422422042225997E-2</c:v>
                </c:pt>
                <c:pt idx="111">
                  <c:v>4.5589606305036397E-2</c:v>
                </c:pt>
                <c:pt idx="112">
                  <c:v>4.6091536662596098E-2</c:v>
                </c:pt>
                <c:pt idx="113">
                  <c:v>4.6257863944286798E-2</c:v>
                </c:pt>
                <c:pt idx="114">
                  <c:v>4.6286124653895103E-2</c:v>
                </c:pt>
                <c:pt idx="115">
                  <c:v>4.6613225822939502E-2</c:v>
                </c:pt>
                <c:pt idx="116">
                  <c:v>4.6706922900150799E-2</c:v>
                </c:pt>
                <c:pt idx="117">
                  <c:v>4.6729352900429601E-2</c:v>
                </c:pt>
                <c:pt idx="118">
                  <c:v>4.6901120804250199E-2</c:v>
                </c:pt>
                <c:pt idx="119">
                  <c:v>4.7091770013246402E-2</c:v>
                </c:pt>
                <c:pt idx="120">
                  <c:v>4.7402204890899802E-2</c:v>
                </c:pt>
                <c:pt idx="121">
                  <c:v>4.7500016386894599E-2</c:v>
                </c:pt>
                <c:pt idx="122">
                  <c:v>4.7510966247714601E-2</c:v>
                </c:pt>
                <c:pt idx="123">
                  <c:v>4.78241284213521E-2</c:v>
                </c:pt>
                <c:pt idx="124">
                  <c:v>4.8074967611361902E-2</c:v>
                </c:pt>
                <c:pt idx="125">
                  <c:v>4.8435489208820903E-2</c:v>
                </c:pt>
                <c:pt idx="126">
                  <c:v>4.8443827011129398E-2</c:v>
                </c:pt>
                <c:pt idx="127">
                  <c:v>4.8503556014860297E-2</c:v>
                </c:pt>
                <c:pt idx="128">
                  <c:v>4.8697075203937602E-2</c:v>
                </c:pt>
                <c:pt idx="129">
                  <c:v>4.9077134743771102E-2</c:v>
                </c:pt>
                <c:pt idx="130">
                  <c:v>4.91426383857341E-2</c:v>
                </c:pt>
                <c:pt idx="131">
                  <c:v>4.9188562038847597E-2</c:v>
                </c:pt>
                <c:pt idx="132">
                  <c:v>4.9405274720972003E-2</c:v>
                </c:pt>
                <c:pt idx="133">
                  <c:v>4.9569257699391397E-2</c:v>
                </c:pt>
                <c:pt idx="134">
                  <c:v>4.9672359271961099E-2</c:v>
                </c:pt>
                <c:pt idx="135">
                  <c:v>5.1001907901509699E-2</c:v>
                </c:pt>
                <c:pt idx="136">
                  <c:v>5.1044321618974202E-2</c:v>
                </c:pt>
                <c:pt idx="137">
                  <c:v>5.12113680734353E-2</c:v>
                </c:pt>
                <c:pt idx="138">
                  <c:v>5.2111507420811498E-2</c:v>
                </c:pt>
                <c:pt idx="139">
                  <c:v>5.22070852217867E-2</c:v>
                </c:pt>
                <c:pt idx="140">
                  <c:v>5.2314940703046597E-2</c:v>
                </c:pt>
                <c:pt idx="141">
                  <c:v>5.23674763629541E-2</c:v>
                </c:pt>
                <c:pt idx="142">
                  <c:v>5.2504338461029101E-2</c:v>
                </c:pt>
                <c:pt idx="143">
                  <c:v>5.2887935958364399E-2</c:v>
                </c:pt>
                <c:pt idx="144">
                  <c:v>5.29653858941267E-2</c:v>
                </c:pt>
                <c:pt idx="145">
                  <c:v>5.30419879428604E-2</c:v>
                </c:pt>
                <c:pt idx="146">
                  <c:v>5.37971485515727E-2</c:v>
                </c:pt>
                <c:pt idx="147">
                  <c:v>5.4195032290676001E-2</c:v>
                </c:pt>
                <c:pt idx="148">
                  <c:v>5.4481458795421198E-2</c:v>
                </c:pt>
                <c:pt idx="149">
                  <c:v>5.4996937075081902E-2</c:v>
                </c:pt>
                <c:pt idx="150">
                  <c:v>5.5209026398027598E-2</c:v>
                </c:pt>
                <c:pt idx="151">
                  <c:v>5.5381043129326603E-2</c:v>
                </c:pt>
                <c:pt idx="152">
                  <c:v>5.5410968194551297E-2</c:v>
                </c:pt>
                <c:pt idx="153">
                  <c:v>5.5694766589166403E-2</c:v>
                </c:pt>
                <c:pt idx="154">
                  <c:v>5.5701234323136901E-2</c:v>
                </c:pt>
                <c:pt idx="155">
                  <c:v>5.5996048757258499E-2</c:v>
                </c:pt>
                <c:pt idx="156">
                  <c:v>5.6358377942267501E-2</c:v>
                </c:pt>
                <c:pt idx="157">
                  <c:v>5.65485209226608E-2</c:v>
                </c:pt>
                <c:pt idx="158">
                  <c:v>5.66115772132487E-2</c:v>
                </c:pt>
                <c:pt idx="159">
                  <c:v>5.7016494766096798E-2</c:v>
                </c:pt>
                <c:pt idx="160">
                  <c:v>5.7073594070970998E-2</c:v>
                </c:pt>
                <c:pt idx="161">
                  <c:v>5.7899037047343997E-2</c:v>
                </c:pt>
                <c:pt idx="162">
                  <c:v>5.8426745728973002E-2</c:v>
                </c:pt>
                <c:pt idx="163">
                  <c:v>5.8769215939237701E-2</c:v>
                </c:pt>
                <c:pt idx="164">
                  <c:v>5.9223858831340702E-2</c:v>
                </c:pt>
                <c:pt idx="165">
                  <c:v>5.9424429337548802E-2</c:v>
                </c:pt>
                <c:pt idx="166">
                  <c:v>5.9570564313189002E-2</c:v>
                </c:pt>
                <c:pt idx="167">
                  <c:v>5.9931055313962298E-2</c:v>
                </c:pt>
                <c:pt idx="168">
                  <c:v>6.0103692278704199E-2</c:v>
                </c:pt>
                <c:pt idx="169">
                  <c:v>6.0163725441431198E-2</c:v>
                </c:pt>
                <c:pt idx="170">
                  <c:v>6.0205881538636499E-2</c:v>
                </c:pt>
                <c:pt idx="171">
                  <c:v>6.0793881605872298E-2</c:v>
                </c:pt>
                <c:pt idx="172">
                  <c:v>6.1193427481852899E-2</c:v>
                </c:pt>
                <c:pt idx="173">
                  <c:v>6.12417559742051E-2</c:v>
                </c:pt>
                <c:pt idx="174">
                  <c:v>6.1688136446344501E-2</c:v>
                </c:pt>
                <c:pt idx="175">
                  <c:v>6.1824998681378703E-2</c:v>
                </c:pt>
                <c:pt idx="176">
                  <c:v>6.2002072083380197E-2</c:v>
                </c:pt>
                <c:pt idx="177">
                  <c:v>6.2111436526345799E-2</c:v>
                </c:pt>
                <c:pt idx="178">
                  <c:v>6.2770983532947605E-2</c:v>
                </c:pt>
                <c:pt idx="179">
                  <c:v>6.3356805428424298E-2</c:v>
                </c:pt>
                <c:pt idx="180">
                  <c:v>6.3573868643930706E-2</c:v>
                </c:pt>
                <c:pt idx="181">
                  <c:v>6.3726735575234103E-2</c:v>
                </c:pt>
                <c:pt idx="182">
                  <c:v>6.41748280647923E-2</c:v>
                </c:pt>
                <c:pt idx="183">
                  <c:v>6.4753810382064597E-2</c:v>
                </c:pt>
                <c:pt idx="184">
                  <c:v>6.5502564669312799E-2</c:v>
                </c:pt>
                <c:pt idx="185">
                  <c:v>6.5997870091129701E-2</c:v>
                </c:pt>
                <c:pt idx="186">
                  <c:v>6.6046790329410701E-2</c:v>
                </c:pt>
                <c:pt idx="187">
                  <c:v>6.6637255114448402E-2</c:v>
                </c:pt>
                <c:pt idx="188">
                  <c:v>6.6716162296121595E-2</c:v>
                </c:pt>
                <c:pt idx="189">
                  <c:v>6.6866221235078904E-2</c:v>
                </c:pt>
                <c:pt idx="190">
                  <c:v>6.70212089796276E-2</c:v>
                </c:pt>
                <c:pt idx="191">
                  <c:v>6.7256939487860407E-2</c:v>
                </c:pt>
                <c:pt idx="192">
                  <c:v>6.7331493366509607E-2</c:v>
                </c:pt>
                <c:pt idx="193">
                  <c:v>6.7388030837344695E-2</c:v>
                </c:pt>
                <c:pt idx="194">
                  <c:v>6.74367861493545E-2</c:v>
                </c:pt>
                <c:pt idx="195">
                  <c:v>6.7536392769611903E-2</c:v>
                </c:pt>
                <c:pt idx="196">
                  <c:v>6.8438920329379593E-2</c:v>
                </c:pt>
                <c:pt idx="197">
                  <c:v>6.8491909379029894E-2</c:v>
                </c:pt>
                <c:pt idx="198">
                  <c:v>6.8508396555176501E-2</c:v>
                </c:pt>
                <c:pt idx="199">
                  <c:v>7.0224584902033996E-2</c:v>
                </c:pt>
                <c:pt idx="200">
                  <c:v>7.05985623302266E-2</c:v>
                </c:pt>
                <c:pt idx="201">
                  <c:v>7.0602150990024995E-2</c:v>
                </c:pt>
                <c:pt idx="202">
                  <c:v>7.0744986454134406E-2</c:v>
                </c:pt>
                <c:pt idx="203">
                  <c:v>7.0898048497517296E-2</c:v>
                </c:pt>
                <c:pt idx="204">
                  <c:v>7.1185340557028201E-2</c:v>
                </c:pt>
                <c:pt idx="205">
                  <c:v>7.1928067297181597E-2</c:v>
                </c:pt>
                <c:pt idx="206">
                  <c:v>7.1992624414098594E-2</c:v>
                </c:pt>
                <c:pt idx="207">
                  <c:v>7.4187182739157795E-2</c:v>
                </c:pt>
                <c:pt idx="208">
                  <c:v>7.4355896891039899E-2</c:v>
                </c:pt>
                <c:pt idx="209">
                  <c:v>7.5202678001540499E-2</c:v>
                </c:pt>
                <c:pt idx="210">
                  <c:v>7.6489200349897105E-2</c:v>
                </c:pt>
                <c:pt idx="211">
                  <c:v>7.6544994187048201E-2</c:v>
                </c:pt>
                <c:pt idx="212">
                  <c:v>7.6580698930603597E-2</c:v>
                </c:pt>
                <c:pt idx="213">
                  <c:v>7.6688295120701994E-2</c:v>
                </c:pt>
                <c:pt idx="214">
                  <c:v>7.6688364969895104E-2</c:v>
                </c:pt>
                <c:pt idx="215">
                  <c:v>7.6700416722280104E-2</c:v>
                </c:pt>
                <c:pt idx="216">
                  <c:v>7.6720453908338204E-2</c:v>
                </c:pt>
                <c:pt idx="217">
                  <c:v>7.6765160843291699E-2</c:v>
                </c:pt>
                <c:pt idx="218">
                  <c:v>7.6914720839875494E-2</c:v>
                </c:pt>
                <c:pt idx="219">
                  <c:v>7.6937531477169002E-2</c:v>
                </c:pt>
                <c:pt idx="220">
                  <c:v>7.6961454853196304E-2</c:v>
                </c:pt>
                <c:pt idx="221">
                  <c:v>7.7045139390975195E-2</c:v>
                </c:pt>
                <c:pt idx="222">
                  <c:v>7.7156903824823694E-2</c:v>
                </c:pt>
                <c:pt idx="223">
                  <c:v>7.7178422827273593E-2</c:v>
                </c:pt>
                <c:pt idx="224">
                  <c:v>7.7341224724317301E-2</c:v>
                </c:pt>
                <c:pt idx="225">
                  <c:v>7.7496611294062698E-2</c:v>
                </c:pt>
                <c:pt idx="226">
                  <c:v>7.7537628274191805E-2</c:v>
                </c:pt>
                <c:pt idx="227">
                  <c:v>7.7653983197010598E-2</c:v>
                </c:pt>
                <c:pt idx="228">
                  <c:v>7.7672890962704105E-2</c:v>
                </c:pt>
                <c:pt idx="229">
                  <c:v>7.85848097053959E-2</c:v>
                </c:pt>
                <c:pt idx="230">
                  <c:v>7.8602463226107894E-2</c:v>
                </c:pt>
                <c:pt idx="231">
                  <c:v>7.8624958227224206E-2</c:v>
                </c:pt>
                <c:pt idx="232">
                  <c:v>7.8705272199038195E-2</c:v>
                </c:pt>
                <c:pt idx="233">
                  <c:v>7.8745322165024598E-2</c:v>
                </c:pt>
                <c:pt idx="234">
                  <c:v>7.9010727514019705E-2</c:v>
                </c:pt>
                <c:pt idx="235">
                  <c:v>7.9125518253182606E-2</c:v>
                </c:pt>
                <c:pt idx="236">
                  <c:v>7.9441868974005403E-2</c:v>
                </c:pt>
                <c:pt idx="237">
                  <c:v>7.95000147019677E-2</c:v>
                </c:pt>
                <c:pt idx="238">
                  <c:v>7.97950372866848E-2</c:v>
                </c:pt>
                <c:pt idx="239">
                  <c:v>7.9920035951277696E-2</c:v>
                </c:pt>
                <c:pt idx="240">
                  <c:v>8.0156442051862897E-2</c:v>
                </c:pt>
                <c:pt idx="241">
                  <c:v>8.0194533090381007E-2</c:v>
                </c:pt>
                <c:pt idx="242">
                  <c:v>8.0378482666085702E-2</c:v>
                </c:pt>
                <c:pt idx="243">
                  <c:v>8.05708263891146E-2</c:v>
                </c:pt>
                <c:pt idx="244">
                  <c:v>8.05740315083633E-2</c:v>
                </c:pt>
                <c:pt idx="245">
                  <c:v>8.1215544083320004E-2</c:v>
                </c:pt>
                <c:pt idx="246">
                  <c:v>8.1248446148546302E-2</c:v>
                </c:pt>
                <c:pt idx="247">
                  <c:v>8.1409917925210504E-2</c:v>
                </c:pt>
                <c:pt idx="248">
                  <c:v>8.1445465576561002E-2</c:v>
                </c:pt>
                <c:pt idx="249">
                  <c:v>8.1601652097614302E-2</c:v>
                </c:pt>
                <c:pt idx="250">
                  <c:v>8.1619648372425704E-2</c:v>
                </c:pt>
                <c:pt idx="251">
                  <c:v>8.1625548492678807E-2</c:v>
                </c:pt>
                <c:pt idx="252">
                  <c:v>8.1806186093565297E-2</c:v>
                </c:pt>
                <c:pt idx="253">
                  <c:v>8.2309725173913301E-2</c:v>
                </c:pt>
                <c:pt idx="254">
                  <c:v>8.2341721390976605E-2</c:v>
                </c:pt>
                <c:pt idx="255">
                  <c:v>8.25330090215977E-2</c:v>
                </c:pt>
                <c:pt idx="256">
                  <c:v>8.2552720381713907E-2</c:v>
                </c:pt>
                <c:pt idx="257">
                  <c:v>8.2871702116201901E-2</c:v>
                </c:pt>
                <c:pt idx="258">
                  <c:v>8.3313193528310306E-2</c:v>
                </c:pt>
                <c:pt idx="259">
                  <c:v>8.35167928872739E-2</c:v>
                </c:pt>
                <c:pt idx="260">
                  <c:v>8.3581679226720995E-2</c:v>
                </c:pt>
                <c:pt idx="261">
                  <c:v>8.3882759489557299E-2</c:v>
                </c:pt>
                <c:pt idx="262">
                  <c:v>8.42692601384923E-2</c:v>
                </c:pt>
                <c:pt idx="263">
                  <c:v>8.4961366867098695E-2</c:v>
                </c:pt>
                <c:pt idx="264">
                  <c:v>8.53933147428666E-2</c:v>
                </c:pt>
                <c:pt idx="265">
                  <c:v>8.5610472925883793E-2</c:v>
                </c:pt>
                <c:pt idx="266">
                  <c:v>8.5764092091909203E-2</c:v>
                </c:pt>
                <c:pt idx="267">
                  <c:v>8.6078243823174097E-2</c:v>
                </c:pt>
                <c:pt idx="268">
                  <c:v>8.6155816967434698E-2</c:v>
                </c:pt>
                <c:pt idx="269">
                  <c:v>8.6245545733939194E-2</c:v>
                </c:pt>
                <c:pt idx="270">
                  <c:v>8.6460013545173006E-2</c:v>
                </c:pt>
                <c:pt idx="271">
                  <c:v>8.6840875200269799E-2</c:v>
                </c:pt>
                <c:pt idx="272">
                  <c:v>8.6961660451967904E-2</c:v>
                </c:pt>
                <c:pt idx="273">
                  <c:v>8.7092331665403699E-2</c:v>
                </c:pt>
                <c:pt idx="274">
                  <c:v>8.7147091597537696E-2</c:v>
                </c:pt>
                <c:pt idx="275">
                  <c:v>8.74166912125314E-2</c:v>
                </c:pt>
                <c:pt idx="276">
                  <c:v>8.7472676792565499E-2</c:v>
                </c:pt>
                <c:pt idx="277">
                  <c:v>8.7483065421966905E-2</c:v>
                </c:pt>
                <c:pt idx="278">
                  <c:v>8.8193071622620606E-2</c:v>
                </c:pt>
                <c:pt idx="279">
                  <c:v>8.8411360924296495E-2</c:v>
                </c:pt>
                <c:pt idx="280">
                  <c:v>8.8603362687589393E-2</c:v>
                </c:pt>
                <c:pt idx="281">
                  <c:v>8.8650055777500597E-2</c:v>
                </c:pt>
                <c:pt idx="282">
                  <c:v>8.9095018995816205E-2</c:v>
                </c:pt>
                <c:pt idx="283">
                  <c:v>8.9662989409749996E-2</c:v>
                </c:pt>
                <c:pt idx="284">
                  <c:v>8.9905983905362696E-2</c:v>
                </c:pt>
                <c:pt idx="285">
                  <c:v>9.0153622851871396E-2</c:v>
                </c:pt>
                <c:pt idx="286">
                  <c:v>9.0252538732088605E-2</c:v>
                </c:pt>
                <c:pt idx="287">
                  <c:v>9.0276716468746104E-2</c:v>
                </c:pt>
                <c:pt idx="288">
                  <c:v>9.0287196778637502E-2</c:v>
                </c:pt>
                <c:pt idx="289">
                  <c:v>9.0604602277059701E-2</c:v>
                </c:pt>
                <c:pt idx="290">
                  <c:v>9.0823544572819603E-2</c:v>
                </c:pt>
                <c:pt idx="291">
                  <c:v>9.1523711651782705E-2</c:v>
                </c:pt>
                <c:pt idx="292">
                  <c:v>9.20366772231372E-2</c:v>
                </c:pt>
                <c:pt idx="293">
                  <c:v>9.2481141115593496E-2</c:v>
                </c:pt>
                <c:pt idx="294">
                  <c:v>9.2676446937462797E-2</c:v>
                </c:pt>
                <c:pt idx="295">
                  <c:v>9.2774246161913099E-2</c:v>
                </c:pt>
                <c:pt idx="296">
                  <c:v>9.2899941592751098E-2</c:v>
                </c:pt>
                <c:pt idx="297">
                  <c:v>9.3091929577948401E-2</c:v>
                </c:pt>
                <c:pt idx="298">
                  <c:v>9.3741059686769407E-2</c:v>
                </c:pt>
                <c:pt idx="299">
                  <c:v>9.3809922390124298E-2</c:v>
                </c:pt>
                <c:pt idx="300">
                  <c:v>9.3901765313656793E-2</c:v>
                </c:pt>
                <c:pt idx="301">
                  <c:v>9.4098636853125098E-2</c:v>
                </c:pt>
                <c:pt idx="302">
                  <c:v>9.4189158366883505E-2</c:v>
                </c:pt>
                <c:pt idx="303">
                  <c:v>9.4663390369318798E-2</c:v>
                </c:pt>
                <c:pt idx="304">
                  <c:v>9.4736579422126793E-2</c:v>
                </c:pt>
                <c:pt idx="305">
                  <c:v>9.48718816918485E-2</c:v>
                </c:pt>
                <c:pt idx="306">
                  <c:v>9.53509833882836E-2</c:v>
                </c:pt>
                <c:pt idx="307">
                  <c:v>9.5412633573526806E-2</c:v>
                </c:pt>
                <c:pt idx="308">
                  <c:v>9.5514297266216797E-2</c:v>
                </c:pt>
                <c:pt idx="309">
                  <c:v>9.5539547612561795E-2</c:v>
                </c:pt>
                <c:pt idx="310">
                  <c:v>9.5555266009314896E-2</c:v>
                </c:pt>
                <c:pt idx="311">
                  <c:v>9.5596364233642803E-2</c:v>
                </c:pt>
                <c:pt idx="312">
                  <c:v>9.6021579058073903E-2</c:v>
                </c:pt>
                <c:pt idx="313">
                  <c:v>9.63520081439877E-2</c:v>
                </c:pt>
                <c:pt idx="314">
                  <c:v>9.6363014678525497E-2</c:v>
                </c:pt>
                <c:pt idx="315">
                  <c:v>9.6580459298018104E-2</c:v>
                </c:pt>
                <c:pt idx="316">
                  <c:v>9.6687624395331906E-2</c:v>
                </c:pt>
                <c:pt idx="317">
                  <c:v>9.6691418493933506E-2</c:v>
                </c:pt>
                <c:pt idx="318">
                  <c:v>9.7213660996845502E-2</c:v>
                </c:pt>
                <c:pt idx="319">
                  <c:v>9.72479064948856E-2</c:v>
                </c:pt>
                <c:pt idx="320">
                  <c:v>9.7475080942625497E-2</c:v>
                </c:pt>
                <c:pt idx="321">
                  <c:v>9.7519400584347105E-2</c:v>
                </c:pt>
                <c:pt idx="322">
                  <c:v>9.8167776924503194E-2</c:v>
                </c:pt>
                <c:pt idx="323">
                  <c:v>9.8184721133507305E-2</c:v>
                </c:pt>
                <c:pt idx="324">
                  <c:v>9.8188179216402396E-2</c:v>
                </c:pt>
                <c:pt idx="325">
                  <c:v>9.8284353584270207E-2</c:v>
                </c:pt>
                <c:pt idx="326">
                  <c:v>9.83425298267427E-2</c:v>
                </c:pt>
                <c:pt idx="327">
                  <c:v>9.9472404786330806E-2</c:v>
                </c:pt>
                <c:pt idx="328">
                  <c:v>9.9656526464968906E-2</c:v>
                </c:pt>
                <c:pt idx="329">
                  <c:v>0.100199525518452</c:v>
                </c:pt>
                <c:pt idx="330">
                  <c:v>0.10027585403226701</c:v>
                </c:pt>
                <c:pt idx="331">
                  <c:v>0.10032534804743</c:v>
                </c:pt>
                <c:pt idx="332">
                  <c:v>0.10043229255825201</c:v>
                </c:pt>
                <c:pt idx="333">
                  <c:v>0.100436873377903</c:v>
                </c:pt>
                <c:pt idx="334">
                  <c:v>0.10074320191736599</c:v>
                </c:pt>
                <c:pt idx="335">
                  <c:v>0.100823167273226</c:v>
                </c:pt>
                <c:pt idx="336">
                  <c:v>0.101298972005572</c:v>
                </c:pt>
                <c:pt idx="337">
                  <c:v>0.101391249747179</c:v>
                </c:pt>
                <c:pt idx="338">
                  <c:v>0.101901853457093</c:v>
                </c:pt>
                <c:pt idx="339">
                  <c:v>0.101939942769925</c:v>
                </c:pt>
                <c:pt idx="340">
                  <c:v>0.10226134953143801</c:v>
                </c:pt>
                <c:pt idx="341">
                  <c:v>0.10237560492447099</c:v>
                </c:pt>
                <c:pt idx="342">
                  <c:v>0.10294974614482499</c:v>
                </c:pt>
                <c:pt idx="343">
                  <c:v>0.103177324266118</c:v>
                </c:pt>
                <c:pt idx="344">
                  <c:v>0.103256144780008</c:v>
                </c:pt>
                <c:pt idx="345">
                  <c:v>0.103417365318712</c:v>
                </c:pt>
                <c:pt idx="346">
                  <c:v>0.10376210880520501</c:v>
                </c:pt>
                <c:pt idx="347">
                  <c:v>0.104059392065905</c:v>
                </c:pt>
                <c:pt idx="348">
                  <c:v>0.104670321897548</c:v>
                </c:pt>
                <c:pt idx="349">
                  <c:v>0.105349568184465</c:v>
                </c:pt>
                <c:pt idx="350">
                  <c:v>0.10555391591590101</c:v>
                </c:pt>
                <c:pt idx="351">
                  <c:v>0.10556884082582001</c:v>
                </c:pt>
                <c:pt idx="352">
                  <c:v>0.10560423965730199</c:v>
                </c:pt>
                <c:pt idx="353">
                  <c:v>0.105935113696271</c:v>
                </c:pt>
                <c:pt idx="354">
                  <c:v>0.10624744003529001</c:v>
                </c:pt>
                <c:pt idx="355">
                  <c:v>0.107768193352967</c:v>
                </c:pt>
                <c:pt idx="356">
                  <c:v>0.108454109059975</c:v>
                </c:pt>
                <c:pt idx="357">
                  <c:v>0.109401139978538</c:v>
                </c:pt>
                <c:pt idx="358">
                  <c:v>0.109691380523145</c:v>
                </c:pt>
                <c:pt idx="359">
                  <c:v>0.11016824937370701</c:v>
                </c:pt>
                <c:pt idx="360">
                  <c:v>0.11036305392489699</c:v>
                </c:pt>
                <c:pt idx="361">
                  <c:v>0.111086125677341</c:v>
                </c:pt>
                <c:pt idx="362">
                  <c:v>0.111193991047056</c:v>
                </c:pt>
                <c:pt idx="363">
                  <c:v>0.111294992925489</c:v>
                </c:pt>
                <c:pt idx="364">
                  <c:v>0.11175261602243899</c:v>
                </c:pt>
                <c:pt idx="365">
                  <c:v>0.11291569767191099</c:v>
                </c:pt>
                <c:pt idx="366">
                  <c:v>0.114440387060098</c:v>
                </c:pt>
                <c:pt idx="367">
                  <c:v>0.114511088331175</c:v>
                </c:pt>
                <c:pt idx="368">
                  <c:v>0.114574246327666</c:v>
                </c:pt>
                <c:pt idx="369">
                  <c:v>0.1145881724763</c:v>
                </c:pt>
                <c:pt idx="370">
                  <c:v>0.115001685232581</c:v>
                </c:pt>
                <c:pt idx="371">
                  <c:v>0.115334074615555</c:v>
                </c:pt>
                <c:pt idx="372">
                  <c:v>0.11535594946540401</c:v>
                </c:pt>
                <c:pt idx="373">
                  <c:v>0.115598067011245</c:v>
                </c:pt>
                <c:pt idx="374">
                  <c:v>0.116369913688258</c:v>
                </c:pt>
                <c:pt idx="375">
                  <c:v>0.116797220920596</c:v>
                </c:pt>
                <c:pt idx="376">
                  <c:v>0.11689085847533801</c:v>
                </c:pt>
                <c:pt idx="377">
                  <c:v>0.11745714508544799</c:v>
                </c:pt>
                <c:pt idx="378">
                  <c:v>0.117763212717631</c:v>
                </c:pt>
                <c:pt idx="379">
                  <c:v>0.117916506934253</c:v>
                </c:pt>
                <c:pt idx="380">
                  <c:v>0.118669559932587</c:v>
                </c:pt>
                <c:pt idx="381">
                  <c:v>0.118935707162189</c:v>
                </c:pt>
                <c:pt idx="382">
                  <c:v>0.119753659155</c:v>
                </c:pt>
                <c:pt idx="383">
                  <c:v>0.12065008833237401</c:v>
                </c:pt>
                <c:pt idx="384">
                  <c:v>0.120734689099823</c:v>
                </c:pt>
                <c:pt idx="385">
                  <c:v>0.122036041993209</c:v>
                </c:pt>
                <c:pt idx="386">
                  <c:v>0.12242875297498999</c:v>
                </c:pt>
                <c:pt idx="387">
                  <c:v>0.12323010858038699</c:v>
                </c:pt>
                <c:pt idx="388">
                  <c:v>0.12339572652297801</c:v>
                </c:pt>
                <c:pt idx="389">
                  <c:v>0.123464187661952</c:v>
                </c:pt>
                <c:pt idx="390">
                  <c:v>0.123550169827306</c:v>
                </c:pt>
                <c:pt idx="391">
                  <c:v>0.12376526129596301</c:v>
                </c:pt>
                <c:pt idx="392">
                  <c:v>0.12395081975880699</c:v>
                </c:pt>
                <c:pt idx="393">
                  <c:v>0.12407475329168501</c:v>
                </c:pt>
                <c:pt idx="394">
                  <c:v>0.124167113674475</c:v>
                </c:pt>
                <c:pt idx="395">
                  <c:v>0.12436378245954099</c:v>
                </c:pt>
                <c:pt idx="396">
                  <c:v>0.124666175695464</c:v>
                </c:pt>
                <c:pt idx="397">
                  <c:v>0.12507868733476099</c:v>
                </c:pt>
                <c:pt idx="398">
                  <c:v>0.125733072349034</c:v>
                </c:pt>
                <c:pt idx="399">
                  <c:v>0.12635802463902199</c:v>
                </c:pt>
                <c:pt idx="400">
                  <c:v>0.126407967277747</c:v>
                </c:pt>
                <c:pt idx="401">
                  <c:v>0.12654026731958201</c:v>
                </c:pt>
                <c:pt idx="402">
                  <c:v>0.12777754245325901</c:v>
                </c:pt>
                <c:pt idx="403">
                  <c:v>0.128782662919119</c:v>
                </c:pt>
                <c:pt idx="404">
                  <c:v>0.12923608821652299</c:v>
                </c:pt>
                <c:pt idx="405">
                  <c:v>0.12946185310754699</c:v>
                </c:pt>
                <c:pt idx="406">
                  <c:v>0.12969534671591401</c:v>
                </c:pt>
                <c:pt idx="407">
                  <c:v>0.13037426090415699</c:v>
                </c:pt>
                <c:pt idx="408">
                  <c:v>0.13053050839944699</c:v>
                </c:pt>
                <c:pt idx="409">
                  <c:v>0.13093279707519401</c:v>
                </c:pt>
                <c:pt idx="410">
                  <c:v>0.13135532706099301</c:v>
                </c:pt>
                <c:pt idx="411">
                  <c:v>0.13139484674834101</c:v>
                </c:pt>
                <c:pt idx="412">
                  <c:v>0.131750154774636</c:v>
                </c:pt>
                <c:pt idx="413">
                  <c:v>0.13197356862399501</c:v>
                </c:pt>
                <c:pt idx="414">
                  <c:v>0.13213397943250299</c:v>
                </c:pt>
                <c:pt idx="415">
                  <c:v>0.13253204834044799</c:v>
                </c:pt>
                <c:pt idx="416">
                  <c:v>0.13253247581750999</c:v>
                </c:pt>
                <c:pt idx="417">
                  <c:v>0.133187332081005</c:v>
                </c:pt>
                <c:pt idx="418">
                  <c:v>0.13345067186609699</c:v>
                </c:pt>
                <c:pt idx="419">
                  <c:v>0.13358543328392999</c:v>
                </c:pt>
                <c:pt idx="420">
                  <c:v>0.133937304620357</c:v>
                </c:pt>
                <c:pt idx="421">
                  <c:v>0.13394002925933199</c:v>
                </c:pt>
                <c:pt idx="422">
                  <c:v>0.134203141801716</c:v>
                </c:pt>
                <c:pt idx="423">
                  <c:v>0.134247994269518</c:v>
                </c:pt>
                <c:pt idx="424">
                  <c:v>0.134369494448251</c:v>
                </c:pt>
                <c:pt idx="425">
                  <c:v>0.13492055418079299</c:v>
                </c:pt>
                <c:pt idx="426">
                  <c:v>0.135144010816207</c:v>
                </c:pt>
                <c:pt idx="427">
                  <c:v>0.13515865750720299</c:v>
                </c:pt>
                <c:pt idx="428">
                  <c:v>0.13536789857179801</c:v>
                </c:pt>
                <c:pt idx="429">
                  <c:v>0.13549436390509501</c:v>
                </c:pt>
                <c:pt idx="430">
                  <c:v>0.136064902824514</c:v>
                </c:pt>
                <c:pt idx="431">
                  <c:v>0.13624848129556399</c:v>
                </c:pt>
                <c:pt idx="432">
                  <c:v>0.136534643003388</c:v>
                </c:pt>
                <c:pt idx="433">
                  <c:v>0.13715327035307001</c:v>
                </c:pt>
                <c:pt idx="434">
                  <c:v>0.13735192143084299</c:v>
                </c:pt>
                <c:pt idx="435">
                  <c:v>0.137612232554923</c:v>
                </c:pt>
                <c:pt idx="436">
                  <c:v>0.13804380650467701</c:v>
                </c:pt>
                <c:pt idx="437">
                  <c:v>0.138050847303341</c:v>
                </c:pt>
                <c:pt idx="438">
                  <c:v>0.13970688777044399</c:v>
                </c:pt>
                <c:pt idx="439">
                  <c:v>0.13976134505013299</c:v>
                </c:pt>
                <c:pt idx="440">
                  <c:v>0.13976953230688599</c:v>
                </c:pt>
                <c:pt idx="441">
                  <c:v>0.13986904746578799</c:v>
                </c:pt>
                <c:pt idx="442">
                  <c:v>0.14004291265326299</c:v>
                </c:pt>
                <c:pt idx="443">
                  <c:v>0.14084507908452901</c:v>
                </c:pt>
                <c:pt idx="444">
                  <c:v>0.140869334668797</c:v>
                </c:pt>
                <c:pt idx="445">
                  <c:v>0.14124559887739599</c:v>
                </c:pt>
                <c:pt idx="446">
                  <c:v>0.14151336964877201</c:v>
                </c:pt>
                <c:pt idx="447">
                  <c:v>0.14181365921874201</c:v>
                </c:pt>
                <c:pt idx="448">
                  <c:v>0.14187904863673001</c:v>
                </c:pt>
                <c:pt idx="449">
                  <c:v>0.142399576739134</c:v>
                </c:pt>
                <c:pt idx="450">
                  <c:v>0.14332819483516801</c:v>
                </c:pt>
                <c:pt idx="451">
                  <c:v>0.143508581718539</c:v>
                </c:pt>
                <c:pt idx="452">
                  <c:v>0.143621205982259</c:v>
                </c:pt>
                <c:pt idx="453">
                  <c:v>0.143802419907468</c:v>
                </c:pt>
                <c:pt idx="454">
                  <c:v>0.14435673192800799</c:v>
                </c:pt>
                <c:pt idx="455">
                  <c:v>0.144435966633917</c:v>
                </c:pt>
                <c:pt idx="456">
                  <c:v>0.14458023540346901</c:v>
                </c:pt>
                <c:pt idx="457">
                  <c:v>0.145168155075653</c:v>
                </c:pt>
                <c:pt idx="458">
                  <c:v>0.14539305520627399</c:v>
                </c:pt>
                <c:pt idx="459">
                  <c:v>0.14581441621789101</c:v>
                </c:pt>
                <c:pt idx="460">
                  <c:v>0.14603657004258999</c:v>
                </c:pt>
                <c:pt idx="461">
                  <c:v>0.14623816779759799</c:v>
                </c:pt>
                <c:pt idx="462">
                  <c:v>0.14634578595595299</c:v>
                </c:pt>
                <c:pt idx="463">
                  <c:v>0.146506322410834</c:v>
                </c:pt>
                <c:pt idx="464">
                  <c:v>0.146676938350805</c:v>
                </c:pt>
                <c:pt idx="465">
                  <c:v>0.14699848105802199</c:v>
                </c:pt>
                <c:pt idx="466">
                  <c:v>0.14701929767890001</c:v>
                </c:pt>
                <c:pt idx="467">
                  <c:v>0.147473747266785</c:v>
                </c:pt>
                <c:pt idx="468">
                  <c:v>0.147523238679722</c:v>
                </c:pt>
                <c:pt idx="469">
                  <c:v>0.14789552485351101</c:v>
                </c:pt>
                <c:pt idx="470">
                  <c:v>0.14832415511174199</c:v>
                </c:pt>
                <c:pt idx="471">
                  <c:v>0.14888443800565901</c:v>
                </c:pt>
                <c:pt idx="472">
                  <c:v>0.148917810580528</c:v>
                </c:pt>
                <c:pt idx="473">
                  <c:v>0.149567812626414</c:v>
                </c:pt>
                <c:pt idx="474">
                  <c:v>0.15001645235016001</c:v>
                </c:pt>
                <c:pt idx="475">
                  <c:v>0.15116823385195599</c:v>
                </c:pt>
                <c:pt idx="476">
                  <c:v>0.15121285324258801</c:v>
                </c:pt>
                <c:pt idx="477">
                  <c:v>0.151804325773435</c:v>
                </c:pt>
                <c:pt idx="478">
                  <c:v>0.15257532302947599</c:v>
                </c:pt>
                <c:pt idx="479">
                  <c:v>0.15271769740673499</c:v>
                </c:pt>
                <c:pt idx="480">
                  <c:v>0.153283366632154</c:v>
                </c:pt>
                <c:pt idx="481">
                  <c:v>0.15400187394526901</c:v>
                </c:pt>
                <c:pt idx="482">
                  <c:v>0.15409204887007</c:v>
                </c:pt>
                <c:pt idx="483">
                  <c:v>0.154807904707815</c:v>
                </c:pt>
                <c:pt idx="484">
                  <c:v>0.15483578072641699</c:v>
                </c:pt>
                <c:pt idx="485">
                  <c:v>0.15494791256702101</c:v>
                </c:pt>
                <c:pt idx="486">
                  <c:v>0.155375988359617</c:v>
                </c:pt>
                <c:pt idx="487">
                  <c:v>0.155392242294243</c:v>
                </c:pt>
                <c:pt idx="488">
                  <c:v>0.15574992253609399</c:v>
                </c:pt>
                <c:pt idx="489">
                  <c:v>0.15657156029277799</c:v>
                </c:pt>
                <c:pt idx="490">
                  <c:v>0.157569039914318</c:v>
                </c:pt>
                <c:pt idx="491">
                  <c:v>0.15801849465488499</c:v>
                </c:pt>
                <c:pt idx="492">
                  <c:v>0.15832109398701599</c:v>
                </c:pt>
                <c:pt idx="493">
                  <c:v>0.15984798159778901</c:v>
                </c:pt>
                <c:pt idx="494">
                  <c:v>0.15994524024426901</c:v>
                </c:pt>
                <c:pt idx="495">
                  <c:v>0.16072472735472401</c:v>
                </c:pt>
                <c:pt idx="496">
                  <c:v>0.1608466453412</c:v>
                </c:pt>
                <c:pt idx="497">
                  <c:v>0.160979223245864</c:v>
                </c:pt>
                <c:pt idx="498">
                  <c:v>0.161685064900666</c:v>
                </c:pt>
                <c:pt idx="499">
                  <c:v>0.16170265133876099</c:v>
                </c:pt>
                <c:pt idx="500">
                  <c:v>0.16179429641102999</c:v>
                </c:pt>
                <c:pt idx="501">
                  <c:v>0.163467934711233</c:v>
                </c:pt>
                <c:pt idx="502">
                  <c:v>0.163595967241289</c:v>
                </c:pt>
                <c:pt idx="503">
                  <c:v>0.16374698705861601</c:v>
                </c:pt>
                <c:pt idx="504">
                  <c:v>0.16624938378877499</c:v>
                </c:pt>
                <c:pt idx="505">
                  <c:v>0.16630829309168099</c:v>
                </c:pt>
                <c:pt idx="506">
                  <c:v>0.167309120708309</c:v>
                </c:pt>
                <c:pt idx="507">
                  <c:v>0.167621413273189</c:v>
                </c:pt>
                <c:pt idx="508">
                  <c:v>0.16777400617652</c:v>
                </c:pt>
                <c:pt idx="509">
                  <c:v>0.167906760128543</c:v>
                </c:pt>
                <c:pt idx="510">
                  <c:v>0.169930061845875</c:v>
                </c:pt>
                <c:pt idx="511">
                  <c:v>0.17069488503586699</c:v>
                </c:pt>
                <c:pt idx="512">
                  <c:v>0.170715146369355</c:v>
                </c:pt>
                <c:pt idx="513">
                  <c:v>0.170962963992839</c:v>
                </c:pt>
                <c:pt idx="514">
                  <c:v>0.17100358855746201</c:v>
                </c:pt>
                <c:pt idx="515">
                  <c:v>0.17124633614302501</c:v>
                </c:pt>
                <c:pt idx="516">
                  <c:v>0.171793925028075</c:v>
                </c:pt>
                <c:pt idx="517">
                  <c:v>0.172052206498954</c:v>
                </c:pt>
                <c:pt idx="518">
                  <c:v>0.17274614659083201</c:v>
                </c:pt>
                <c:pt idx="519">
                  <c:v>0.17279795814743801</c:v>
                </c:pt>
                <c:pt idx="520">
                  <c:v>0.174486873698804</c:v>
                </c:pt>
                <c:pt idx="521">
                  <c:v>0.174519093816771</c:v>
                </c:pt>
                <c:pt idx="522">
                  <c:v>0.174659695969346</c:v>
                </c:pt>
                <c:pt idx="523">
                  <c:v>0.17466686455094599</c:v>
                </c:pt>
                <c:pt idx="524">
                  <c:v>0.17489154981996999</c:v>
                </c:pt>
                <c:pt idx="525">
                  <c:v>0.17572728908785101</c:v>
                </c:pt>
                <c:pt idx="526">
                  <c:v>0.176105959395713</c:v>
                </c:pt>
                <c:pt idx="527">
                  <c:v>0.17621440585593001</c:v>
                </c:pt>
                <c:pt idx="528">
                  <c:v>0.17661014306084999</c:v>
                </c:pt>
                <c:pt idx="529">
                  <c:v>0.17681586986188499</c:v>
                </c:pt>
                <c:pt idx="530">
                  <c:v>0.176860837950645</c:v>
                </c:pt>
                <c:pt idx="531">
                  <c:v>0.17718167893369399</c:v>
                </c:pt>
                <c:pt idx="532">
                  <c:v>0.17735102871323299</c:v>
                </c:pt>
                <c:pt idx="533">
                  <c:v>0.177436231882037</c:v>
                </c:pt>
                <c:pt idx="534">
                  <c:v>0.17848338707185801</c:v>
                </c:pt>
                <c:pt idx="535">
                  <c:v>0.17916339101708101</c:v>
                </c:pt>
                <c:pt idx="536">
                  <c:v>0.17979690501028101</c:v>
                </c:pt>
                <c:pt idx="537">
                  <c:v>0.179799544844118</c:v>
                </c:pt>
                <c:pt idx="538">
                  <c:v>0.18168856003595599</c:v>
                </c:pt>
                <c:pt idx="539">
                  <c:v>0.18197111659409301</c:v>
                </c:pt>
                <c:pt idx="540">
                  <c:v>0.18198848833494299</c:v>
                </c:pt>
                <c:pt idx="541">
                  <c:v>0.182925540926482</c:v>
                </c:pt>
                <c:pt idx="542">
                  <c:v>0.18297947970602399</c:v>
                </c:pt>
                <c:pt idx="543">
                  <c:v>0.18336369499892799</c:v>
                </c:pt>
                <c:pt idx="544">
                  <c:v>0.18346042309284999</c:v>
                </c:pt>
                <c:pt idx="545">
                  <c:v>0.18410679993822199</c:v>
                </c:pt>
                <c:pt idx="546">
                  <c:v>0.18480276971069301</c:v>
                </c:pt>
                <c:pt idx="547">
                  <c:v>0.18517270070665001</c:v>
                </c:pt>
                <c:pt idx="548">
                  <c:v>0.18540879689595199</c:v>
                </c:pt>
                <c:pt idx="549">
                  <c:v>0.185613308266243</c:v>
                </c:pt>
                <c:pt idx="550">
                  <c:v>0.18587903796202099</c:v>
                </c:pt>
                <c:pt idx="551">
                  <c:v>0.18598707937909401</c:v>
                </c:pt>
                <c:pt idx="552">
                  <c:v>0.18622103018467001</c:v>
                </c:pt>
                <c:pt idx="553">
                  <c:v>0.187595380579724</c:v>
                </c:pt>
                <c:pt idx="554">
                  <c:v>0.18761361176695801</c:v>
                </c:pt>
                <c:pt idx="555">
                  <c:v>0.188381471342461</c:v>
                </c:pt>
                <c:pt idx="556">
                  <c:v>0.18903897009680301</c:v>
                </c:pt>
                <c:pt idx="557">
                  <c:v>0.190794662654619</c:v>
                </c:pt>
                <c:pt idx="558">
                  <c:v>0.19121439456391801</c:v>
                </c:pt>
                <c:pt idx="559">
                  <c:v>0.19228834924561999</c:v>
                </c:pt>
                <c:pt idx="560">
                  <c:v>0.19251558502369001</c:v>
                </c:pt>
                <c:pt idx="561">
                  <c:v>0.193876179181696</c:v>
                </c:pt>
                <c:pt idx="562">
                  <c:v>0.19420665724422101</c:v>
                </c:pt>
                <c:pt idx="563">
                  <c:v>0.19506878605769801</c:v>
                </c:pt>
                <c:pt idx="564">
                  <c:v>0.19508698952438999</c:v>
                </c:pt>
                <c:pt idx="565">
                  <c:v>0.19545055835453001</c:v>
                </c:pt>
                <c:pt idx="566">
                  <c:v>0.19567333189222699</c:v>
                </c:pt>
                <c:pt idx="567">
                  <c:v>0.196147549924824</c:v>
                </c:pt>
                <c:pt idx="568">
                  <c:v>0.196488843765109</c:v>
                </c:pt>
                <c:pt idx="569">
                  <c:v>0.19667411499711501</c:v>
                </c:pt>
                <c:pt idx="570">
                  <c:v>0.19696055180119201</c:v>
                </c:pt>
                <c:pt idx="571">
                  <c:v>0.19702288491980099</c:v>
                </c:pt>
                <c:pt idx="572">
                  <c:v>0.19711325323099599</c:v>
                </c:pt>
                <c:pt idx="573">
                  <c:v>0.19738997267011299</c:v>
                </c:pt>
                <c:pt idx="574">
                  <c:v>0.197653974159894</c:v>
                </c:pt>
                <c:pt idx="575">
                  <c:v>0.198418566162752</c:v>
                </c:pt>
                <c:pt idx="576">
                  <c:v>0.19942578418618601</c:v>
                </c:pt>
                <c:pt idx="577">
                  <c:v>0.20025359954246699</c:v>
                </c:pt>
                <c:pt idx="578">
                  <c:v>0.200405146680114</c:v>
                </c:pt>
                <c:pt idx="579">
                  <c:v>0.200907690094455</c:v>
                </c:pt>
                <c:pt idx="580">
                  <c:v>0.20093610890976599</c:v>
                </c:pt>
                <c:pt idx="581">
                  <c:v>0.20123994125820199</c:v>
                </c:pt>
                <c:pt idx="582">
                  <c:v>0.201546622796312</c:v>
                </c:pt>
                <c:pt idx="583">
                  <c:v>0.20187067040516099</c:v>
                </c:pt>
                <c:pt idx="584">
                  <c:v>0.20231732854838699</c:v>
                </c:pt>
                <c:pt idx="585">
                  <c:v>0.20271999668329899</c:v>
                </c:pt>
                <c:pt idx="586">
                  <c:v>0.20274688618476699</c:v>
                </c:pt>
                <c:pt idx="587">
                  <c:v>0.202748308807392</c:v>
                </c:pt>
                <c:pt idx="588">
                  <c:v>0.20410328799420399</c:v>
                </c:pt>
                <c:pt idx="589">
                  <c:v>0.20488703026271901</c:v>
                </c:pt>
                <c:pt idx="590">
                  <c:v>0.20556530518019001</c:v>
                </c:pt>
                <c:pt idx="591">
                  <c:v>0.205989811788587</c:v>
                </c:pt>
                <c:pt idx="592">
                  <c:v>0.20686582270461801</c:v>
                </c:pt>
                <c:pt idx="593">
                  <c:v>0.207343698725761</c:v>
                </c:pt>
                <c:pt idx="594">
                  <c:v>0.20907707652077001</c:v>
                </c:pt>
                <c:pt idx="595">
                  <c:v>0.209461165153804</c:v>
                </c:pt>
                <c:pt idx="596">
                  <c:v>0.21024567811914199</c:v>
                </c:pt>
                <c:pt idx="597">
                  <c:v>0.21248317652327101</c:v>
                </c:pt>
                <c:pt idx="598">
                  <c:v>0.21278436024508901</c:v>
                </c:pt>
                <c:pt idx="599">
                  <c:v>0.21309909903827801</c:v>
                </c:pt>
                <c:pt idx="600">
                  <c:v>0.213607704212122</c:v>
                </c:pt>
                <c:pt idx="601">
                  <c:v>0.21389170875772801</c:v>
                </c:pt>
                <c:pt idx="602">
                  <c:v>0.21451554833637401</c:v>
                </c:pt>
                <c:pt idx="603">
                  <c:v>0.21467182423700301</c:v>
                </c:pt>
                <c:pt idx="604">
                  <c:v>0.21498542328310299</c:v>
                </c:pt>
                <c:pt idx="605">
                  <c:v>0.21566603184842001</c:v>
                </c:pt>
                <c:pt idx="606">
                  <c:v>0.21582903376068199</c:v>
                </c:pt>
                <c:pt idx="607">
                  <c:v>0.215960011077935</c:v>
                </c:pt>
                <c:pt idx="608">
                  <c:v>0.21611966036588801</c:v>
                </c:pt>
                <c:pt idx="609">
                  <c:v>0.21634045667836699</c:v>
                </c:pt>
                <c:pt idx="610">
                  <c:v>0.21683054148931699</c:v>
                </c:pt>
                <c:pt idx="611">
                  <c:v>0.218632812803501</c:v>
                </c:pt>
                <c:pt idx="612">
                  <c:v>0.21890219051719501</c:v>
                </c:pt>
                <c:pt idx="613">
                  <c:v>0.21930208517347999</c:v>
                </c:pt>
                <c:pt idx="614">
                  <c:v>0.21957625949974399</c:v>
                </c:pt>
                <c:pt idx="615">
                  <c:v>0.22004489039125599</c:v>
                </c:pt>
                <c:pt idx="616">
                  <c:v>0.220123114940874</c:v>
                </c:pt>
                <c:pt idx="617">
                  <c:v>0.220287769375478</c:v>
                </c:pt>
                <c:pt idx="618">
                  <c:v>0.221171894466833</c:v>
                </c:pt>
                <c:pt idx="619">
                  <c:v>0.22122522906455</c:v>
                </c:pt>
                <c:pt idx="620">
                  <c:v>0.221671803361352</c:v>
                </c:pt>
                <c:pt idx="621">
                  <c:v>0.221761322991155</c:v>
                </c:pt>
                <c:pt idx="622">
                  <c:v>0.22198815030210101</c:v>
                </c:pt>
                <c:pt idx="623">
                  <c:v>0.22230403873083299</c:v>
                </c:pt>
                <c:pt idx="624">
                  <c:v>0.22232922922600701</c:v>
                </c:pt>
                <c:pt idx="625">
                  <c:v>0.22281983218101001</c:v>
                </c:pt>
                <c:pt idx="626">
                  <c:v>0.222851326853475</c:v>
                </c:pt>
                <c:pt idx="627">
                  <c:v>0.223715449902502</c:v>
                </c:pt>
                <c:pt idx="628">
                  <c:v>0.22403286301585601</c:v>
                </c:pt>
                <c:pt idx="629">
                  <c:v>0.22434046398848201</c:v>
                </c:pt>
                <c:pt idx="630">
                  <c:v>0.224651333410292</c:v>
                </c:pt>
                <c:pt idx="631">
                  <c:v>0.225272012162296</c:v>
                </c:pt>
                <c:pt idx="632">
                  <c:v>0.22573509119341401</c:v>
                </c:pt>
                <c:pt idx="633">
                  <c:v>0.225983980659614</c:v>
                </c:pt>
                <c:pt idx="634">
                  <c:v>0.22600994623430501</c:v>
                </c:pt>
                <c:pt idx="635">
                  <c:v>0.22625724924728199</c:v>
                </c:pt>
                <c:pt idx="636">
                  <c:v>0.22818394994144001</c:v>
                </c:pt>
                <c:pt idx="637">
                  <c:v>0.22845922777538699</c:v>
                </c:pt>
                <c:pt idx="638">
                  <c:v>0.228495690067682</c:v>
                </c:pt>
                <c:pt idx="639">
                  <c:v>0.228820894242209</c:v>
                </c:pt>
                <c:pt idx="640">
                  <c:v>0.229301867869627</c:v>
                </c:pt>
                <c:pt idx="641">
                  <c:v>0.229792659417452</c:v>
                </c:pt>
                <c:pt idx="642">
                  <c:v>0.23015535387265301</c:v>
                </c:pt>
                <c:pt idx="643">
                  <c:v>0.230168738594169</c:v>
                </c:pt>
                <c:pt idx="644">
                  <c:v>0.230719683171414</c:v>
                </c:pt>
                <c:pt idx="645">
                  <c:v>0.23103434247348201</c:v>
                </c:pt>
                <c:pt idx="646">
                  <c:v>0.231728109887198</c:v>
                </c:pt>
                <c:pt idx="647">
                  <c:v>0.231839648009661</c:v>
                </c:pt>
                <c:pt idx="648">
                  <c:v>0.232814012889695</c:v>
                </c:pt>
                <c:pt idx="649">
                  <c:v>0.23302187022807799</c:v>
                </c:pt>
                <c:pt idx="650">
                  <c:v>0.233074566321995</c:v>
                </c:pt>
                <c:pt idx="651">
                  <c:v>0.233310990802505</c:v>
                </c:pt>
                <c:pt idx="652">
                  <c:v>0.23338258307536699</c:v>
                </c:pt>
                <c:pt idx="653">
                  <c:v>0.23641795421238301</c:v>
                </c:pt>
                <c:pt idx="654">
                  <c:v>0.236759601352626</c:v>
                </c:pt>
                <c:pt idx="655">
                  <c:v>0.237939485376152</c:v>
                </c:pt>
                <c:pt idx="656">
                  <c:v>0.23832049146842399</c:v>
                </c:pt>
                <c:pt idx="657">
                  <c:v>0.23875534356407299</c:v>
                </c:pt>
                <c:pt idx="658">
                  <c:v>0.23892426137428899</c:v>
                </c:pt>
                <c:pt idx="659">
                  <c:v>0.23900937899837599</c:v>
                </c:pt>
                <c:pt idx="660">
                  <c:v>0.23938462935278501</c:v>
                </c:pt>
                <c:pt idx="661">
                  <c:v>0.239995437729008</c:v>
                </c:pt>
                <c:pt idx="662">
                  <c:v>0.240393938989762</c:v>
                </c:pt>
                <c:pt idx="663">
                  <c:v>0.240829737446106</c:v>
                </c:pt>
                <c:pt idx="664">
                  <c:v>0.24121427095002099</c:v>
                </c:pt>
                <c:pt idx="665">
                  <c:v>0.24311510900802399</c:v>
                </c:pt>
                <c:pt idx="666">
                  <c:v>0.24332068025079701</c:v>
                </c:pt>
                <c:pt idx="667">
                  <c:v>0.24343016365652501</c:v>
                </c:pt>
                <c:pt idx="668">
                  <c:v>0.24417338747640699</c:v>
                </c:pt>
                <c:pt idx="669">
                  <c:v>0.24524794453207099</c:v>
                </c:pt>
                <c:pt idx="670">
                  <c:v>0.24529562457738499</c:v>
                </c:pt>
                <c:pt idx="671">
                  <c:v>0.24622822007821701</c:v>
                </c:pt>
                <c:pt idx="672">
                  <c:v>0.24624311921241501</c:v>
                </c:pt>
                <c:pt idx="673">
                  <c:v>0.24768315384383499</c:v>
                </c:pt>
                <c:pt idx="674">
                  <c:v>0.247867942568572</c:v>
                </c:pt>
                <c:pt idx="675">
                  <c:v>0.24810776993741801</c:v>
                </c:pt>
                <c:pt idx="676">
                  <c:v>0.248619251473642</c:v>
                </c:pt>
                <c:pt idx="677">
                  <c:v>0.24902093991198901</c:v>
                </c:pt>
                <c:pt idx="678">
                  <c:v>0.24926967105335099</c:v>
                </c:pt>
                <c:pt idx="679">
                  <c:v>0.24952058995361701</c:v>
                </c:pt>
                <c:pt idx="680">
                  <c:v>0.25075188503765</c:v>
                </c:pt>
                <c:pt idx="681">
                  <c:v>0.251399993266472</c:v>
                </c:pt>
                <c:pt idx="682">
                  <c:v>0.25153334901722901</c:v>
                </c:pt>
                <c:pt idx="683">
                  <c:v>0.25159256809445801</c:v>
                </c:pt>
                <c:pt idx="684">
                  <c:v>0.25171056228196798</c:v>
                </c:pt>
                <c:pt idx="685">
                  <c:v>0.25375091350253798</c:v>
                </c:pt>
                <c:pt idx="686">
                  <c:v>0.254428451305584</c:v>
                </c:pt>
                <c:pt idx="687">
                  <c:v>0.25444290239144701</c:v>
                </c:pt>
                <c:pt idx="688">
                  <c:v>0.25488432674833</c:v>
                </c:pt>
                <c:pt idx="689">
                  <c:v>0.25509027282104701</c:v>
                </c:pt>
                <c:pt idx="690">
                  <c:v>0.25613446396720702</c:v>
                </c:pt>
                <c:pt idx="691">
                  <c:v>0.25638900743797399</c:v>
                </c:pt>
                <c:pt idx="692">
                  <c:v>0.25657558517859202</c:v>
                </c:pt>
                <c:pt idx="693">
                  <c:v>0.25660337148891599</c:v>
                </c:pt>
                <c:pt idx="694">
                  <c:v>0.25680788880323602</c:v>
                </c:pt>
                <c:pt idx="695">
                  <c:v>0.25730197424726398</c:v>
                </c:pt>
                <c:pt idx="696">
                  <c:v>0.2575546593734</c:v>
                </c:pt>
                <c:pt idx="697">
                  <c:v>0.25762437618173201</c:v>
                </c:pt>
                <c:pt idx="698">
                  <c:v>0.25878952859955601</c:v>
                </c:pt>
                <c:pt idx="699">
                  <c:v>0.25945965288316503</c:v>
                </c:pt>
                <c:pt idx="700">
                  <c:v>0.26071769686634899</c:v>
                </c:pt>
                <c:pt idx="701">
                  <c:v>0.26143238178509098</c:v>
                </c:pt>
                <c:pt idx="702">
                  <c:v>0.26190482923651398</c:v>
                </c:pt>
                <c:pt idx="703">
                  <c:v>0.26230498252655599</c:v>
                </c:pt>
                <c:pt idx="704">
                  <c:v>0.26301082607139498</c:v>
                </c:pt>
                <c:pt idx="705">
                  <c:v>0.26391170883332099</c:v>
                </c:pt>
                <c:pt idx="706">
                  <c:v>0.26454004034509498</c:v>
                </c:pt>
                <c:pt idx="707">
                  <c:v>0.26460751959615703</c:v>
                </c:pt>
                <c:pt idx="708">
                  <c:v>0.26498421497971603</c:v>
                </c:pt>
                <c:pt idx="709">
                  <c:v>0.26514436860623602</c:v>
                </c:pt>
                <c:pt idx="710">
                  <c:v>0.26585555862744897</c:v>
                </c:pt>
                <c:pt idx="711">
                  <c:v>0.26627860903082501</c:v>
                </c:pt>
                <c:pt idx="712">
                  <c:v>0.26773988030960399</c:v>
                </c:pt>
                <c:pt idx="713">
                  <c:v>0.26792873502435</c:v>
                </c:pt>
                <c:pt idx="714">
                  <c:v>0.26798892070484498</c:v>
                </c:pt>
                <c:pt idx="715">
                  <c:v>0.26830846925868701</c:v>
                </c:pt>
                <c:pt idx="716">
                  <c:v>0.268981230034328</c:v>
                </c:pt>
                <c:pt idx="717">
                  <c:v>0.26921629423604199</c:v>
                </c:pt>
                <c:pt idx="718">
                  <c:v>0.269385295153102</c:v>
                </c:pt>
                <c:pt idx="719">
                  <c:v>0.27109720914022001</c:v>
                </c:pt>
                <c:pt idx="720">
                  <c:v>0.27197664562503199</c:v>
                </c:pt>
                <c:pt idx="721">
                  <c:v>0.27456272809820997</c:v>
                </c:pt>
                <c:pt idx="722">
                  <c:v>0.27495708308347</c:v>
                </c:pt>
                <c:pt idx="723">
                  <c:v>0.27565851996598001</c:v>
                </c:pt>
                <c:pt idx="724">
                  <c:v>0.27646500348825598</c:v>
                </c:pt>
                <c:pt idx="725">
                  <c:v>0.27656831496449902</c:v>
                </c:pt>
                <c:pt idx="726">
                  <c:v>0.27727578511899797</c:v>
                </c:pt>
                <c:pt idx="727">
                  <c:v>0.27772861250730901</c:v>
                </c:pt>
                <c:pt idx="728">
                  <c:v>0.27879370231290901</c:v>
                </c:pt>
                <c:pt idx="729">
                  <c:v>0.27899493950912102</c:v>
                </c:pt>
                <c:pt idx="730">
                  <c:v>0.279417531373088</c:v>
                </c:pt>
                <c:pt idx="731">
                  <c:v>0.280018689549144</c:v>
                </c:pt>
                <c:pt idx="732">
                  <c:v>0.28012735125444299</c:v>
                </c:pt>
                <c:pt idx="733">
                  <c:v>0.28036341117694902</c:v>
                </c:pt>
                <c:pt idx="734">
                  <c:v>0.28079685629071499</c:v>
                </c:pt>
                <c:pt idx="735">
                  <c:v>0.281391995767241</c:v>
                </c:pt>
                <c:pt idx="736">
                  <c:v>0.28141226772876299</c:v>
                </c:pt>
                <c:pt idx="737">
                  <c:v>0.28182985515826697</c:v>
                </c:pt>
                <c:pt idx="738">
                  <c:v>0.28244910627493902</c:v>
                </c:pt>
                <c:pt idx="739">
                  <c:v>0.28305205127553001</c:v>
                </c:pt>
                <c:pt idx="740">
                  <c:v>0.28388952940483297</c:v>
                </c:pt>
                <c:pt idx="741">
                  <c:v>0.28399789100512801</c:v>
                </c:pt>
                <c:pt idx="742">
                  <c:v>0.28403644666404398</c:v>
                </c:pt>
                <c:pt idx="743">
                  <c:v>0.28407838894054199</c:v>
                </c:pt>
                <c:pt idx="744">
                  <c:v>0.28419131845893197</c:v>
                </c:pt>
                <c:pt idx="745">
                  <c:v>0.28419919216128797</c:v>
                </c:pt>
                <c:pt idx="746">
                  <c:v>0.28422965857145499</c:v>
                </c:pt>
                <c:pt idx="747">
                  <c:v>0.284334583427099</c:v>
                </c:pt>
                <c:pt idx="748">
                  <c:v>0.28464808917659101</c:v>
                </c:pt>
                <c:pt idx="749">
                  <c:v>0.28466020823072802</c:v>
                </c:pt>
                <c:pt idx="750">
                  <c:v>0.284835314405534</c:v>
                </c:pt>
                <c:pt idx="751">
                  <c:v>0.28485310800811797</c:v>
                </c:pt>
                <c:pt idx="752">
                  <c:v>0.28487164414871202</c:v>
                </c:pt>
                <c:pt idx="753">
                  <c:v>0.28496849838205901</c:v>
                </c:pt>
                <c:pt idx="754">
                  <c:v>0.28499989827875699</c:v>
                </c:pt>
                <c:pt idx="755">
                  <c:v>0.28529693857383198</c:v>
                </c:pt>
                <c:pt idx="756">
                  <c:v>0.28606929438298201</c:v>
                </c:pt>
                <c:pt idx="757">
                  <c:v>0.286233305492821</c:v>
                </c:pt>
                <c:pt idx="758">
                  <c:v>0.28639166098197499</c:v>
                </c:pt>
                <c:pt idx="759">
                  <c:v>0.28678508343942</c:v>
                </c:pt>
                <c:pt idx="760">
                  <c:v>0.287185777033514</c:v>
                </c:pt>
                <c:pt idx="761">
                  <c:v>0.28773197200258799</c:v>
                </c:pt>
                <c:pt idx="762">
                  <c:v>0.28786255512386499</c:v>
                </c:pt>
                <c:pt idx="763">
                  <c:v>0.28798627609606098</c:v>
                </c:pt>
                <c:pt idx="764">
                  <c:v>0.28849002707968702</c:v>
                </c:pt>
                <c:pt idx="765">
                  <c:v>0.289283527499612</c:v>
                </c:pt>
                <c:pt idx="766">
                  <c:v>0.28936248091871197</c:v>
                </c:pt>
                <c:pt idx="767">
                  <c:v>0.28943935663932302</c:v>
                </c:pt>
                <c:pt idx="768">
                  <c:v>0.289702169268446</c:v>
                </c:pt>
                <c:pt idx="769">
                  <c:v>0.29006044079056498</c:v>
                </c:pt>
                <c:pt idx="770">
                  <c:v>0.29022559890633098</c:v>
                </c:pt>
                <c:pt idx="771">
                  <c:v>0.29042272844954398</c:v>
                </c:pt>
                <c:pt idx="772">
                  <c:v>0.29044724107884301</c:v>
                </c:pt>
                <c:pt idx="773">
                  <c:v>0.29045884697424101</c:v>
                </c:pt>
                <c:pt idx="774">
                  <c:v>0.29066609413198602</c:v>
                </c:pt>
                <c:pt idx="775">
                  <c:v>0.291161787970101</c:v>
                </c:pt>
                <c:pt idx="776">
                  <c:v>0.29136021046296601</c:v>
                </c:pt>
                <c:pt idx="777">
                  <c:v>0.29142182553187002</c:v>
                </c:pt>
                <c:pt idx="778">
                  <c:v>0.29144568133222698</c:v>
                </c:pt>
                <c:pt idx="779">
                  <c:v>0.29149603608119101</c:v>
                </c:pt>
                <c:pt idx="780">
                  <c:v>0.29151945577605598</c:v>
                </c:pt>
                <c:pt idx="781">
                  <c:v>0.29190019118216098</c:v>
                </c:pt>
                <c:pt idx="782">
                  <c:v>0.29223719839116202</c:v>
                </c:pt>
                <c:pt idx="783">
                  <c:v>0.29229841636055498</c:v>
                </c:pt>
                <c:pt idx="784">
                  <c:v>0.29263490367242501</c:v>
                </c:pt>
                <c:pt idx="785">
                  <c:v>0.29291858148815803</c:v>
                </c:pt>
                <c:pt idx="786">
                  <c:v>0.29355220176169899</c:v>
                </c:pt>
                <c:pt idx="787">
                  <c:v>0.29364362671313898</c:v>
                </c:pt>
                <c:pt idx="788">
                  <c:v>0.29384799413930801</c:v>
                </c:pt>
                <c:pt idx="789">
                  <c:v>0.29420957582838397</c:v>
                </c:pt>
                <c:pt idx="790">
                  <c:v>0.29459511513328701</c:v>
                </c:pt>
                <c:pt idx="791">
                  <c:v>0.29492450636975898</c:v>
                </c:pt>
                <c:pt idx="792">
                  <c:v>0.29493786065894001</c:v>
                </c:pt>
                <c:pt idx="793">
                  <c:v>0.294984428294222</c:v>
                </c:pt>
                <c:pt idx="794">
                  <c:v>0.29539546852602599</c:v>
                </c:pt>
                <c:pt idx="795">
                  <c:v>0.29548849365399998</c:v>
                </c:pt>
                <c:pt idx="796">
                  <c:v>0.29557371994151699</c:v>
                </c:pt>
                <c:pt idx="797">
                  <c:v>0.296135701896513</c:v>
                </c:pt>
                <c:pt idx="798">
                  <c:v>0.29669753116938902</c:v>
                </c:pt>
                <c:pt idx="799">
                  <c:v>0.29672123541069301</c:v>
                </c:pt>
                <c:pt idx="800">
                  <c:v>0.296757793711388</c:v>
                </c:pt>
                <c:pt idx="801">
                  <c:v>0.29700444000499199</c:v>
                </c:pt>
                <c:pt idx="802">
                  <c:v>0.29719062023522202</c:v>
                </c:pt>
                <c:pt idx="803">
                  <c:v>0.29726613480049802</c:v>
                </c:pt>
                <c:pt idx="804">
                  <c:v>0.29726844363133698</c:v>
                </c:pt>
                <c:pt idx="805">
                  <c:v>0.29736961243564503</c:v>
                </c:pt>
                <c:pt idx="806">
                  <c:v>0.29768455239451103</c:v>
                </c:pt>
                <c:pt idx="807">
                  <c:v>0.29770749333478902</c:v>
                </c:pt>
                <c:pt idx="808">
                  <c:v>0.29890642202842699</c:v>
                </c:pt>
                <c:pt idx="809">
                  <c:v>0.29897789407850101</c:v>
                </c:pt>
                <c:pt idx="810">
                  <c:v>0.29909102520083602</c:v>
                </c:pt>
                <c:pt idx="811">
                  <c:v>0.29915067613782198</c:v>
                </c:pt>
                <c:pt idx="812">
                  <c:v>0.29931927220347998</c:v>
                </c:pt>
                <c:pt idx="813">
                  <c:v>0.29938099996241502</c:v>
                </c:pt>
                <c:pt idx="814">
                  <c:v>0.299733082791242</c:v>
                </c:pt>
                <c:pt idx="815">
                  <c:v>0.30049891254919397</c:v>
                </c:pt>
                <c:pt idx="816">
                  <c:v>0.30175458453595599</c:v>
                </c:pt>
                <c:pt idx="817">
                  <c:v>0.30200107088860301</c:v>
                </c:pt>
                <c:pt idx="818">
                  <c:v>0.30208417584243002</c:v>
                </c:pt>
                <c:pt idx="819">
                  <c:v>0.30266633933848303</c:v>
                </c:pt>
                <c:pt idx="820">
                  <c:v>0.303090444574242</c:v>
                </c:pt>
                <c:pt idx="821">
                  <c:v>0.303476205287391</c:v>
                </c:pt>
                <c:pt idx="822">
                  <c:v>0.30396513232742101</c:v>
                </c:pt>
                <c:pt idx="823">
                  <c:v>0.30441938431056897</c:v>
                </c:pt>
                <c:pt idx="824">
                  <c:v>0.304933961891733</c:v>
                </c:pt>
                <c:pt idx="825">
                  <c:v>0.30617351750569299</c:v>
                </c:pt>
                <c:pt idx="826">
                  <c:v>0.30641062971313998</c:v>
                </c:pt>
                <c:pt idx="827">
                  <c:v>0.30644777674666202</c:v>
                </c:pt>
                <c:pt idx="828">
                  <c:v>0.30652732421260498</c:v>
                </c:pt>
                <c:pt idx="829">
                  <c:v>0.30685956252957902</c:v>
                </c:pt>
                <c:pt idx="830">
                  <c:v>0.30689975005738801</c:v>
                </c:pt>
                <c:pt idx="831">
                  <c:v>0.30695534870028401</c:v>
                </c:pt>
                <c:pt idx="832">
                  <c:v>0.30723415986251301</c:v>
                </c:pt>
                <c:pt idx="833">
                  <c:v>0.30739694902234999</c:v>
                </c:pt>
                <c:pt idx="834">
                  <c:v>0.30795147639754</c:v>
                </c:pt>
                <c:pt idx="835">
                  <c:v>0.308055784443722</c:v>
                </c:pt>
                <c:pt idx="836">
                  <c:v>0.308061497751623</c:v>
                </c:pt>
                <c:pt idx="837">
                  <c:v>0.30831045435522397</c:v>
                </c:pt>
                <c:pt idx="838">
                  <c:v>0.30845476495211599</c:v>
                </c:pt>
                <c:pt idx="839">
                  <c:v>0.30848745388143201</c:v>
                </c:pt>
                <c:pt idx="840">
                  <c:v>0.30876307060722902</c:v>
                </c:pt>
                <c:pt idx="841">
                  <c:v>0.30911522495615101</c:v>
                </c:pt>
                <c:pt idx="842">
                  <c:v>0.30979041897637</c:v>
                </c:pt>
                <c:pt idx="843">
                  <c:v>0.30995443520848298</c:v>
                </c:pt>
                <c:pt idx="844">
                  <c:v>0.31028466003344302</c:v>
                </c:pt>
                <c:pt idx="845">
                  <c:v>0.31042476710589401</c:v>
                </c:pt>
                <c:pt idx="846">
                  <c:v>0.31053001833531702</c:v>
                </c:pt>
                <c:pt idx="847">
                  <c:v>0.31119336220709698</c:v>
                </c:pt>
                <c:pt idx="848">
                  <c:v>0.31122378829647501</c:v>
                </c:pt>
                <c:pt idx="849">
                  <c:v>0.311805836226352</c:v>
                </c:pt>
                <c:pt idx="850">
                  <c:v>0.31195655711652598</c:v>
                </c:pt>
                <c:pt idx="851">
                  <c:v>0.31228337513611598</c:v>
                </c:pt>
                <c:pt idx="852">
                  <c:v>0.31278482832781501</c:v>
                </c:pt>
                <c:pt idx="853">
                  <c:v>0.313013001646408</c:v>
                </c:pt>
                <c:pt idx="854">
                  <c:v>0.31455816397005099</c:v>
                </c:pt>
                <c:pt idx="855">
                  <c:v>0.31467561053988602</c:v>
                </c:pt>
                <c:pt idx="856">
                  <c:v>0.31496020307873901</c:v>
                </c:pt>
                <c:pt idx="857">
                  <c:v>0.31524287142297802</c:v>
                </c:pt>
                <c:pt idx="858">
                  <c:v>0.31574198581716501</c:v>
                </c:pt>
                <c:pt idx="859">
                  <c:v>0.31582440140054502</c:v>
                </c:pt>
                <c:pt idx="860">
                  <c:v>0.31623267645344999</c:v>
                </c:pt>
                <c:pt idx="861">
                  <c:v>0.31638611447723403</c:v>
                </c:pt>
                <c:pt idx="862">
                  <c:v>0.31694356105564198</c:v>
                </c:pt>
                <c:pt idx="863">
                  <c:v>0.31696575285647699</c:v>
                </c:pt>
                <c:pt idx="864">
                  <c:v>0.31701440103899903</c:v>
                </c:pt>
                <c:pt idx="865">
                  <c:v>0.31718440427828298</c:v>
                </c:pt>
                <c:pt idx="866">
                  <c:v>0.31720011358094502</c:v>
                </c:pt>
                <c:pt idx="867">
                  <c:v>0.31743146383258303</c:v>
                </c:pt>
                <c:pt idx="868">
                  <c:v>0.31759197388172999</c:v>
                </c:pt>
                <c:pt idx="869">
                  <c:v>0.317749677554649</c:v>
                </c:pt>
                <c:pt idx="870">
                  <c:v>0.31780124598127901</c:v>
                </c:pt>
                <c:pt idx="871">
                  <c:v>0.317876258645864</c:v>
                </c:pt>
                <c:pt idx="872">
                  <c:v>0.31794223679667799</c:v>
                </c:pt>
                <c:pt idx="873">
                  <c:v>0.31916412659098897</c:v>
                </c:pt>
                <c:pt idx="874">
                  <c:v>0.319613923921304</c:v>
                </c:pt>
                <c:pt idx="875">
                  <c:v>0.31972130264758097</c:v>
                </c:pt>
                <c:pt idx="876">
                  <c:v>0.32041019387543201</c:v>
                </c:pt>
                <c:pt idx="877">
                  <c:v>0.32063157796202302</c:v>
                </c:pt>
                <c:pt idx="878">
                  <c:v>0.32183954001897302</c:v>
                </c:pt>
                <c:pt idx="879">
                  <c:v>0.322260936311281</c:v>
                </c:pt>
                <c:pt idx="880">
                  <c:v>0.32382607186103501</c:v>
                </c:pt>
                <c:pt idx="881">
                  <c:v>0.32394226881511001</c:v>
                </c:pt>
                <c:pt idx="882">
                  <c:v>0.32395478844752201</c:v>
                </c:pt>
                <c:pt idx="883">
                  <c:v>0.32530562390628098</c:v>
                </c:pt>
                <c:pt idx="884">
                  <c:v>0.32530668681925701</c:v>
                </c:pt>
                <c:pt idx="885">
                  <c:v>0.32551151163437703</c:v>
                </c:pt>
                <c:pt idx="886">
                  <c:v>0.32552818847162701</c:v>
                </c:pt>
                <c:pt idx="887">
                  <c:v>0.32564696532619303</c:v>
                </c:pt>
                <c:pt idx="888">
                  <c:v>0.325912878958179</c:v>
                </c:pt>
                <c:pt idx="889">
                  <c:v>0.32638516608515999</c:v>
                </c:pt>
                <c:pt idx="890">
                  <c:v>0.326420953223372</c:v>
                </c:pt>
                <c:pt idx="891">
                  <c:v>0.32678841355749699</c:v>
                </c:pt>
                <c:pt idx="892">
                  <c:v>0.32689741913996201</c:v>
                </c:pt>
                <c:pt idx="893">
                  <c:v>0.32722844772369503</c:v>
                </c:pt>
                <c:pt idx="894">
                  <c:v>0.32764424925998697</c:v>
                </c:pt>
                <c:pt idx="895">
                  <c:v>0.32791478871641699</c:v>
                </c:pt>
                <c:pt idx="896">
                  <c:v>0.328185594695455</c:v>
                </c:pt>
                <c:pt idx="897">
                  <c:v>0.32863818191210997</c:v>
                </c:pt>
                <c:pt idx="898">
                  <c:v>0.32872963233796099</c:v>
                </c:pt>
                <c:pt idx="899">
                  <c:v>0.32911860803142101</c:v>
                </c:pt>
                <c:pt idx="900">
                  <c:v>0.32933023010435297</c:v>
                </c:pt>
                <c:pt idx="901">
                  <c:v>0.329410959226901</c:v>
                </c:pt>
                <c:pt idx="902">
                  <c:v>0.33027122690178001</c:v>
                </c:pt>
                <c:pt idx="903">
                  <c:v>0.33042197469073997</c:v>
                </c:pt>
                <c:pt idx="904">
                  <c:v>0.33057166887994999</c:v>
                </c:pt>
                <c:pt idx="905">
                  <c:v>0.33073683863724801</c:v>
                </c:pt>
                <c:pt idx="906">
                  <c:v>0.33079829143688899</c:v>
                </c:pt>
                <c:pt idx="907">
                  <c:v>0.330940320403041</c:v>
                </c:pt>
                <c:pt idx="908">
                  <c:v>0.33126133957001203</c:v>
                </c:pt>
                <c:pt idx="909">
                  <c:v>0.33186401185743902</c:v>
                </c:pt>
                <c:pt idx="910">
                  <c:v>0.33199591140317503</c:v>
                </c:pt>
                <c:pt idx="911">
                  <c:v>0.33301998674869498</c:v>
                </c:pt>
                <c:pt idx="912">
                  <c:v>0.33380480540697099</c:v>
                </c:pt>
                <c:pt idx="913">
                  <c:v>0.33412872862947302</c:v>
                </c:pt>
                <c:pt idx="914">
                  <c:v>0.334195215720683</c:v>
                </c:pt>
                <c:pt idx="915">
                  <c:v>0.33490831911673402</c:v>
                </c:pt>
                <c:pt idx="916">
                  <c:v>0.33615887217113999</c:v>
                </c:pt>
                <c:pt idx="917">
                  <c:v>0.33710455658900301</c:v>
                </c:pt>
                <c:pt idx="918">
                  <c:v>0.33771591537686801</c:v>
                </c:pt>
                <c:pt idx="919">
                  <c:v>0.33796948777949898</c:v>
                </c:pt>
                <c:pt idx="920">
                  <c:v>0.33856198295731699</c:v>
                </c:pt>
                <c:pt idx="921">
                  <c:v>0.33868413369226102</c:v>
                </c:pt>
                <c:pt idx="922">
                  <c:v>0.33870974906227103</c:v>
                </c:pt>
                <c:pt idx="923">
                  <c:v>0.33895993150551501</c:v>
                </c:pt>
                <c:pt idx="924">
                  <c:v>0.33924189220894702</c:v>
                </c:pt>
                <c:pt idx="925">
                  <c:v>0.33936200704535102</c:v>
                </c:pt>
                <c:pt idx="926">
                  <c:v>0.33991763003937397</c:v>
                </c:pt>
                <c:pt idx="927">
                  <c:v>0.34034601360668998</c:v>
                </c:pt>
                <c:pt idx="928">
                  <c:v>0.34046876383945301</c:v>
                </c:pt>
                <c:pt idx="929">
                  <c:v>0.34081688569858598</c:v>
                </c:pt>
                <c:pt idx="930">
                  <c:v>0.341260803069042</c:v>
                </c:pt>
                <c:pt idx="931">
                  <c:v>0.34153684576534998</c:v>
                </c:pt>
                <c:pt idx="932">
                  <c:v>0.341575922033585</c:v>
                </c:pt>
                <c:pt idx="933">
                  <c:v>0.341631278587395</c:v>
                </c:pt>
                <c:pt idx="934">
                  <c:v>0.34227708009455099</c:v>
                </c:pt>
                <c:pt idx="935">
                  <c:v>0.34245727657723901</c:v>
                </c:pt>
                <c:pt idx="936">
                  <c:v>0.34272971962962001</c:v>
                </c:pt>
                <c:pt idx="937">
                  <c:v>0.343209313091767</c:v>
                </c:pt>
                <c:pt idx="938">
                  <c:v>0.34325233257978199</c:v>
                </c:pt>
                <c:pt idx="939">
                  <c:v>0.34336248870171998</c:v>
                </c:pt>
                <c:pt idx="940">
                  <c:v>0.34389155404642202</c:v>
                </c:pt>
                <c:pt idx="941">
                  <c:v>0.34389402122948898</c:v>
                </c:pt>
                <c:pt idx="942">
                  <c:v>0.34414601599907102</c:v>
                </c:pt>
                <c:pt idx="943">
                  <c:v>0.34476813479490998</c:v>
                </c:pt>
                <c:pt idx="944">
                  <c:v>0.34501931608161501</c:v>
                </c:pt>
                <c:pt idx="945">
                  <c:v>0.34506438647889898</c:v>
                </c:pt>
                <c:pt idx="946">
                  <c:v>0.34513249426313097</c:v>
                </c:pt>
                <c:pt idx="947">
                  <c:v>0.34519158547524997</c:v>
                </c:pt>
                <c:pt idx="948">
                  <c:v>0.34528600602574999</c:v>
                </c:pt>
                <c:pt idx="949">
                  <c:v>0.34550006410983503</c:v>
                </c:pt>
                <c:pt idx="950">
                  <c:v>0.34570669873124499</c:v>
                </c:pt>
                <c:pt idx="951">
                  <c:v>0.34638611555976001</c:v>
                </c:pt>
                <c:pt idx="952">
                  <c:v>0.347228833145516</c:v>
                </c:pt>
                <c:pt idx="953">
                  <c:v>0.34724945320254702</c:v>
                </c:pt>
                <c:pt idx="954">
                  <c:v>0.34755385039812497</c:v>
                </c:pt>
                <c:pt idx="955">
                  <c:v>0.347972470171311</c:v>
                </c:pt>
                <c:pt idx="956">
                  <c:v>0.34807010915349501</c:v>
                </c:pt>
                <c:pt idx="957">
                  <c:v>0.34819514172918598</c:v>
                </c:pt>
                <c:pt idx="958">
                  <c:v>0.34853069382884</c:v>
                </c:pt>
                <c:pt idx="959">
                  <c:v>0.34943618417224398</c:v>
                </c:pt>
                <c:pt idx="960">
                  <c:v>0.34949657715418703</c:v>
                </c:pt>
                <c:pt idx="961">
                  <c:v>0.34950349682613302</c:v>
                </c:pt>
                <c:pt idx="962">
                  <c:v>0.34950719521764401</c:v>
                </c:pt>
                <c:pt idx="963">
                  <c:v>0.34958176232655203</c:v>
                </c:pt>
                <c:pt idx="964">
                  <c:v>0.349797175567158</c:v>
                </c:pt>
                <c:pt idx="965">
                  <c:v>0.350067274179309</c:v>
                </c:pt>
                <c:pt idx="966">
                  <c:v>0.35101376766996301</c:v>
                </c:pt>
                <c:pt idx="967">
                  <c:v>0.351369117057937</c:v>
                </c:pt>
                <c:pt idx="968">
                  <c:v>0.351928912787972</c:v>
                </c:pt>
                <c:pt idx="969">
                  <c:v>0.35210883965277401</c:v>
                </c:pt>
                <c:pt idx="970">
                  <c:v>0.35225346517365602</c:v>
                </c:pt>
                <c:pt idx="971">
                  <c:v>0.35314266293254798</c:v>
                </c:pt>
                <c:pt idx="972">
                  <c:v>0.35339367614292</c:v>
                </c:pt>
                <c:pt idx="973">
                  <c:v>0.35395019479534201</c:v>
                </c:pt>
                <c:pt idx="974">
                  <c:v>0.35422370804692799</c:v>
                </c:pt>
                <c:pt idx="975">
                  <c:v>0.35438028331298099</c:v>
                </c:pt>
                <c:pt idx="976">
                  <c:v>0.35486804250189402</c:v>
                </c:pt>
                <c:pt idx="977">
                  <c:v>0.35506052329369298</c:v>
                </c:pt>
                <c:pt idx="978">
                  <c:v>0.355207216515041</c:v>
                </c:pt>
                <c:pt idx="979">
                  <c:v>0.35577545035630398</c:v>
                </c:pt>
                <c:pt idx="980">
                  <c:v>0.35665419243056901</c:v>
                </c:pt>
                <c:pt idx="981">
                  <c:v>0.35675018431399602</c:v>
                </c:pt>
                <c:pt idx="982">
                  <c:v>0.35768353051560697</c:v>
                </c:pt>
                <c:pt idx="983">
                  <c:v>0.35773798322085898</c:v>
                </c:pt>
                <c:pt idx="984">
                  <c:v>0.35817551473155601</c:v>
                </c:pt>
                <c:pt idx="985">
                  <c:v>0.358222017859053</c:v>
                </c:pt>
                <c:pt idx="986">
                  <c:v>0.35823495855883603</c:v>
                </c:pt>
                <c:pt idx="987">
                  <c:v>0.35880212395397099</c:v>
                </c:pt>
                <c:pt idx="988">
                  <c:v>0.36018870938021402</c:v>
                </c:pt>
                <c:pt idx="989">
                  <c:v>0.36019052628099002</c:v>
                </c:pt>
                <c:pt idx="990">
                  <c:v>0.36028335029807101</c:v>
                </c:pt>
                <c:pt idx="991">
                  <c:v>0.36034862954607699</c:v>
                </c:pt>
                <c:pt idx="992">
                  <c:v>0.36040389310458998</c:v>
                </c:pt>
                <c:pt idx="993">
                  <c:v>0.360687418703866</c:v>
                </c:pt>
                <c:pt idx="994">
                  <c:v>0.36101074226419699</c:v>
                </c:pt>
                <c:pt idx="995">
                  <c:v>0.36142000679255398</c:v>
                </c:pt>
                <c:pt idx="996">
                  <c:v>0.362402468755403</c:v>
                </c:pt>
                <c:pt idx="997">
                  <c:v>0.36250516323044002</c:v>
                </c:pt>
                <c:pt idx="998">
                  <c:v>0.36326819524059401</c:v>
                </c:pt>
                <c:pt idx="999">
                  <c:v>0.36344974986551398</c:v>
                </c:pt>
                <c:pt idx="1000">
                  <c:v>0.36472320762079402</c:v>
                </c:pt>
                <c:pt idx="1001">
                  <c:v>0.36503424144843</c:v>
                </c:pt>
                <c:pt idx="1002">
                  <c:v>0.365122080534039</c:v>
                </c:pt>
                <c:pt idx="1003">
                  <c:v>0.36558118429692299</c:v>
                </c:pt>
                <c:pt idx="1004">
                  <c:v>0.36589730615891902</c:v>
                </c:pt>
                <c:pt idx="1005">
                  <c:v>0.367216650013099</c:v>
                </c:pt>
                <c:pt idx="1006">
                  <c:v>0.36729168111239202</c:v>
                </c:pt>
                <c:pt idx="1007">
                  <c:v>0.367384744095889</c:v>
                </c:pt>
                <c:pt idx="1008">
                  <c:v>0.368492664961034</c:v>
                </c:pt>
                <c:pt idx="1009">
                  <c:v>0.36850693416507802</c:v>
                </c:pt>
                <c:pt idx="1010">
                  <c:v>0.36863352799349802</c:v>
                </c:pt>
                <c:pt idx="1011">
                  <c:v>0.36894627865951701</c:v>
                </c:pt>
                <c:pt idx="1012">
                  <c:v>0.369290296289631</c:v>
                </c:pt>
                <c:pt idx="1013">
                  <c:v>0.37024576712728402</c:v>
                </c:pt>
                <c:pt idx="1014">
                  <c:v>0.37146070331115899</c:v>
                </c:pt>
                <c:pt idx="1015">
                  <c:v>0.37200498611063598</c:v>
                </c:pt>
                <c:pt idx="1016">
                  <c:v>0.37240159278735502</c:v>
                </c:pt>
                <c:pt idx="1017">
                  <c:v>0.372485515497186</c:v>
                </c:pt>
                <c:pt idx="1018">
                  <c:v>0.37295970416572999</c:v>
                </c:pt>
                <c:pt idx="1019">
                  <c:v>0.37327144294977099</c:v>
                </c:pt>
                <c:pt idx="1020">
                  <c:v>0.37389453232069197</c:v>
                </c:pt>
                <c:pt idx="1021">
                  <c:v>0.37411152327652297</c:v>
                </c:pt>
                <c:pt idx="1022">
                  <c:v>0.37416895459789501</c:v>
                </c:pt>
                <c:pt idx="1023">
                  <c:v>0.374483678462531</c:v>
                </c:pt>
                <c:pt idx="1024">
                  <c:v>0.374608988955836</c:v>
                </c:pt>
                <c:pt idx="1025">
                  <c:v>0.37486938858295099</c:v>
                </c:pt>
                <c:pt idx="1026">
                  <c:v>0.37578463647514498</c:v>
                </c:pt>
                <c:pt idx="1027">
                  <c:v>0.37658164685811102</c:v>
                </c:pt>
                <c:pt idx="1028">
                  <c:v>0.37771254205418803</c:v>
                </c:pt>
                <c:pt idx="1029">
                  <c:v>0.37795666769585101</c:v>
                </c:pt>
                <c:pt idx="1030">
                  <c:v>0.37798861296409098</c:v>
                </c:pt>
                <c:pt idx="1031">
                  <c:v>0.37811109464725101</c:v>
                </c:pt>
                <c:pt idx="1032">
                  <c:v>0.379600638140212</c:v>
                </c:pt>
                <c:pt idx="1033">
                  <c:v>0.37989273442722399</c:v>
                </c:pt>
                <c:pt idx="1034">
                  <c:v>0.380006524652023</c:v>
                </c:pt>
                <c:pt idx="1035">
                  <c:v>0.38031070027500302</c:v>
                </c:pt>
                <c:pt idx="1036">
                  <c:v>0.38108556928551302</c:v>
                </c:pt>
                <c:pt idx="1037">
                  <c:v>0.381135485326761</c:v>
                </c:pt>
                <c:pt idx="1038">
                  <c:v>0.38256583412123002</c:v>
                </c:pt>
                <c:pt idx="1039">
                  <c:v>0.38278278188012899</c:v>
                </c:pt>
                <c:pt idx="1040">
                  <c:v>0.38322407218134502</c:v>
                </c:pt>
                <c:pt idx="1041">
                  <c:v>0.38324062717968899</c:v>
                </c:pt>
                <c:pt idx="1042">
                  <c:v>0.38451221259310803</c:v>
                </c:pt>
                <c:pt idx="1043">
                  <c:v>0.38599103902850002</c:v>
                </c:pt>
                <c:pt idx="1044">
                  <c:v>0.38656636231633601</c:v>
                </c:pt>
                <c:pt idx="1045">
                  <c:v>0.38798408043187299</c:v>
                </c:pt>
                <c:pt idx="1046">
                  <c:v>0.38835898978526101</c:v>
                </c:pt>
                <c:pt idx="1047">
                  <c:v>0.38898970570196101</c:v>
                </c:pt>
                <c:pt idx="1048">
                  <c:v>0.38921942844000801</c:v>
                </c:pt>
                <c:pt idx="1049">
                  <c:v>0.389324494610157</c:v>
                </c:pt>
                <c:pt idx="1050">
                  <c:v>0.39102194644510702</c:v>
                </c:pt>
                <c:pt idx="1051">
                  <c:v>0.39119550462483399</c:v>
                </c:pt>
                <c:pt idx="1052">
                  <c:v>0.39132163972210299</c:v>
                </c:pt>
                <c:pt idx="1053">
                  <c:v>0.39206316976753203</c:v>
                </c:pt>
                <c:pt idx="1054">
                  <c:v>0.39245972993290601</c:v>
                </c:pt>
                <c:pt idx="1055">
                  <c:v>0.39264914538601697</c:v>
                </c:pt>
                <c:pt idx="1056">
                  <c:v>0.39294997824575001</c:v>
                </c:pt>
                <c:pt idx="1057">
                  <c:v>0.394166163990602</c:v>
                </c:pt>
                <c:pt idx="1058">
                  <c:v>0.39426940435762697</c:v>
                </c:pt>
                <c:pt idx="1059">
                  <c:v>0.39427448600968801</c:v>
                </c:pt>
                <c:pt idx="1060">
                  <c:v>0.394457724328865</c:v>
                </c:pt>
                <c:pt idx="1061">
                  <c:v>0.394634134218315</c:v>
                </c:pt>
                <c:pt idx="1062">
                  <c:v>0.39484732258407501</c:v>
                </c:pt>
                <c:pt idx="1063">
                  <c:v>0.39517286277430802</c:v>
                </c:pt>
                <c:pt idx="1064">
                  <c:v>0.39547361523899</c:v>
                </c:pt>
                <c:pt idx="1065">
                  <c:v>0.39665941359913498</c:v>
                </c:pt>
                <c:pt idx="1066">
                  <c:v>0.39703748712096998</c:v>
                </c:pt>
                <c:pt idx="1067">
                  <c:v>0.39754010115147498</c:v>
                </c:pt>
                <c:pt idx="1068">
                  <c:v>0.39872629893943601</c:v>
                </c:pt>
                <c:pt idx="1069">
                  <c:v>0.39884299278149699</c:v>
                </c:pt>
                <c:pt idx="1070">
                  <c:v>0.39906927376218498</c:v>
                </c:pt>
                <c:pt idx="1071">
                  <c:v>0.39969581653199598</c:v>
                </c:pt>
                <c:pt idx="1072">
                  <c:v>0.40006615974776</c:v>
                </c:pt>
                <c:pt idx="1073">
                  <c:v>0.40045564476510098</c:v>
                </c:pt>
                <c:pt idx="1074">
                  <c:v>0.400496703298652</c:v>
                </c:pt>
                <c:pt idx="1075">
                  <c:v>0.40075474583050702</c:v>
                </c:pt>
                <c:pt idx="1076">
                  <c:v>0.400943822747863</c:v>
                </c:pt>
                <c:pt idx="1077">
                  <c:v>0.40101841470117</c:v>
                </c:pt>
                <c:pt idx="1078">
                  <c:v>0.401600428035154</c:v>
                </c:pt>
                <c:pt idx="1079">
                  <c:v>0.40260826886686302</c:v>
                </c:pt>
                <c:pt idx="1080">
                  <c:v>0.40314478284734101</c:v>
                </c:pt>
                <c:pt idx="1081">
                  <c:v>0.40352592244744301</c:v>
                </c:pt>
                <c:pt idx="1082">
                  <c:v>0.40373946635929098</c:v>
                </c:pt>
                <c:pt idx="1083">
                  <c:v>0.403795120963717</c:v>
                </c:pt>
                <c:pt idx="1084">
                  <c:v>0.40462731594658002</c:v>
                </c:pt>
                <c:pt idx="1085">
                  <c:v>0.40506862175157798</c:v>
                </c:pt>
                <c:pt idx="1086">
                  <c:v>0.40656632321941499</c:v>
                </c:pt>
                <c:pt idx="1087">
                  <c:v>0.40660888008663698</c:v>
                </c:pt>
                <c:pt idx="1088">
                  <c:v>0.40722900437300602</c:v>
                </c:pt>
                <c:pt idx="1089">
                  <c:v>0.40801312158103298</c:v>
                </c:pt>
                <c:pt idx="1090">
                  <c:v>0.40830799277104801</c:v>
                </c:pt>
                <c:pt idx="1091">
                  <c:v>0.40888334692948802</c:v>
                </c:pt>
                <c:pt idx="1092">
                  <c:v>0.40889158316285201</c:v>
                </c:pt>
                <c:pt idx="1093">
                  <c:v>0.40950841730569998</c:v>
                </c:pt>
                <c:pt idx="1094">
                  <c:v>0.409595315892468</c:v>
                </c:pt>
                <c:pt idx="1095">
                  <c:v>0.40985064063330701</c:v>
                </c:pt>
                <c:pt idx="1096">
                  <c:v>0.409858039908987</c:v>
                </c:pt>
                <c:pt idx="1097">
                  <c:v>0.41111164003172301</c:v>
                </c:pt>
                <c:pt idx="1098">
                  <c:v>0.41275066959069001</c:v>
                </c:pt>
                <c:pt idx="1099">
                  <c:v>0.412816819734871</c:v>
                </c:pt>
                <c:pt idx="1100">
                  <c:v>0.41301152614109599</c:v>
                </c:pt>
                <c:pt idx="1101">
                  <c:v>0.41321301775272201</c:v>
                </c:pt>
                <c:pt idx="1102">
                  <c:v>0.41363176183007999</c:v>
                </c:pt>
                <c:pt idx="1103">
                  <c:v>0.41370359123410499</c:v>
                </c:pt>
                <c:pt idx="1104">
                  <c:v>0.41388753996066302</c:v>
                </c:pt>
                <c:pt idx="1105">
                  <c:v>0.416414859239012</c:v>
                </c:pt>
                <c:pt idx="1106">
                  <c:v>0.41720957374748002</c:v>
                </c:pt>
                <c:pt idx="1107">
                  <c:v>0.41801656300530698</c:v>
                </c:pt>
                <c:pt idx="1108">
                  <c:v>0.41803876463981199</c:v>
                </c:pt>
                <c:pt idx="1109">
                  <c:v>0.418113324736409</c:v>
                </c:pt>
                <c:pt idx="1110">
                  <c:v>0.41813197803190499</c:v>
                </c:pt>
                <c:pt idx="1111">
                  <c:v>0.41852710763102002</c:v>
                </c:pt>
                <c:pt idx="1112">
                  <c:v>0.418559039723785</c:v>
                </c:pt>
                <c:pt idx="1113">
                  <c:v>0.41938358854831098</c:v>
                </c:pt>
                <c:pt idx="1114">
                  <c:v>0.41946834665449201</c:v>
                </c:pt>
                <c:pt idx="1115">
                  <c:v>0.41990548747536799</c:v>
                </c:pt>
                <c:pt idx="1116">
                  <c:v>0.42020653100574701</c:v>
                </c:pt>
                <c:pt idx="1117">
                  <c:v>0.42051025036284101</c:v>
                </c:pt>
                <c:pt idx="1118">
                  <c:v>0.42076532192089899</c:v>
                </c:pt>
                <c:pt idx="1119">
                  <c:v>0.42090010547133899</c:v>
                </c:pt>
                <c:pt idx="1120">
                  <c:v>0.42157890535343201</c:v>
                </c:pt>
                <c:pt idx="1121">
                  <c:v>0.42199259114396898</c:v>
                </c:pt>
                <c:pt idx="1122">
                  <c:v>0.42204475076869102</c:v>
                </c:pt>
                <c:pt idx="1123">
                  <c:v>0.42211486925097003</c:v>
                </c:pt>
                <c:pt idx="1124">
                  <c:v>0.42222187196945399</c:v>
                </c:pt>
                <c:pt idx="1125">
                  <c:v>0.42360744507545001</c:v>
                </c:pt>
                <c:pt idx="1126">
                  <c:v>0.42411835757358102</c:v>
                </c:pt>
                <c:pt idx="1127">
                  <c:v>0.42478695566601599</c:v>
                </c:pt>
                <c:pt idx="1128">
                  <c:v>0.42565666070646202</c:v>
                </c:pt>
                <c:pt idx="1129">
                  <c:v>0.42598037071087702</c:v>
                </c:pt>
                <c:pt idx="1130">
                  <c:v>0.42637350429397203</c:v>
                </c:pt>
                <c:pt idx="1131">
                  <c:v>0.42655420078731598</c:v>
                </c:pt>
                <c:pt idx="1132">
                  <c:v>0.42831121741191402</c:v>
                </c:pt>
                <c:pt idx="1133">
                  <c:v>0.42854022711296202</c:v>
                </c:pt>
                <c:pt idx="1134">
                  <c:v>0.429090363384388</c:v>
                </c:pt>
                <c:pt idx="1135">
                  <c:v>0.42920694908346302</c:v>
                </c:pt>
                <c:pt idx="1136">
                  <c:v>0.42963371708003001</c:v>
                </c:pt>
                <c:pt idx="1137">
                  <c:v>0.42981291408924399</c:v>
                </c:pt>
                <c:pt idx="1138">
                  <c:v>0.43002708647947901</c:v>
                </c:pt>
                <c:pt idx="1139">
                  <c:v>0.43021663963137302</c:v>
                </c:pt>
                <c:pt idx="1140">
                  <c:v>0.43033889475662002</c:v>
                </c:pt>
                <c:pt idx="1141">
                  <c:v>0.430346936097039</c:v>
                </c:pt>
                <c:pt idx="1142">
                  <c:v>0.430359703954309</c:v>
                </c:pt>
                <c:pt idx="1143">
                  <c:v>0.430573846514829</c:v>
                </c:pt>
                <c:pt idx="1144">
                  <c:v>0.43095803885337097</c:v>
                </c:pt>
                <c:pt idx="1145">
                  <c:v>0.43120715506922602</c:v>
                </c:pt>
                <c:pt idx="1146">
                  <c:v>0.43170448173494902</c:v>
                </c:pt>
                <c:pt idx="1147">
                  <c:v>0.43178717203109501</c:v>
                </c:pt>
                <c:pt idx="1148">
                  <c:v>0.43189582990153702</c:v>
                </c:pt>
                <c:pt idx="1149">
                  <c:v>0.43191140829859398</c:v>
                </c:pt>
                <c:pt idx="1150">
                  <c:v>0.43241075226379599</c:v>
                </c:pt>
                <c:pt idx="1151">
                  <c:v>0.432580920675879</c:v>
                </c:pt>
                <c:pt idx="1152">
                  <c:v>0.43288239995565397</c:v>
                </c:pt>
                <c:pt idx="1153">
                  <c:v>0.43344818858210599</c:v>
                </c:pt>
                <c:pt idx="1154">
                  <c:v>0.43365314413848099</c:v>
                </c:pt>
                <c:pt idx="1155">
                  <c:v>0.434458618545356</c:v>
                </c:pt>
                <c:pt idx="1156">
                  <c:v>0.43477913644164801</c:v>
                </c:pt>
                <c:pt idx="1157">
                  <c:v>0.435034223065218</c:v>
                </c:pt>
                <c:pt idx="1158">
                  <c:v>0.43566701002418901</c:v>
                </c:pt>
                <c:pt idx="1159">
                  <c:v>0.43694431049858801</c:v>
                </c:pt>
                <c:pt idx="1160">
                  <c:v>0.43877219025264702</c:v>
                </c:pt>
                <c:pt idx="1161">
                  <c:v>0.43881580847151103</c:v>
                </c:pt>
                <c:pt idx="1162">
                  <c:v>0.43919081421678502</c:v>
                </c:pt>
                <c:pt idx="1163">
                  <c:v>0.44008071364506202</c:v>
                </c:pt>
                <c:pt idx="1164">
                  <c:v>0.44049231716267301</c:v>
                </c:pt>
                <c:pt idx="1165">
                  <c:v>0.44052489685332902</c:v>
                </c:pt>
                <c:pt idx="1166">
                  <c:v>0.44161571307545999</c:v>
                </c:pt>
                <c:pt idx="1167">
                  <c:v>0.44178089189945702</c:v>
                </c:pt>
                <c:pt idx="1168">
                  <c:v>0.44207545005552001</c:v>
                </c:pt>
                <c:pt idx="1169">
                  <c:v>0.442980392726466</c:v>
                </c:pt>
                <c:pt idx="1170">
                  <c:v>0.44362925129997299</c:v>
                </c:pt>
                <c:pt idx="1171">
                  <c:v>0.44399128161261098</c:v>
                </c:pt>
                <c:pt idx="1172">
                  <c:v>0.44406137716791999</c:v>
                </c:pt>
                <c:pt idx="1173">
                  <c:v>0.444294935201897</c:v>
                </c:pt>
                <c:pt idx="1174">
                  <c:v>0.44431774778401101</c:v>
                </c:pt>
                <c:pt idx="1175">
                  <c:v>0.44580935166381702</c:v>
                </c:pt>
                <c:pt idx="1176">
                  <c:v>0.44616575640461897</c:v>
                </c:pt>
                <c:pt idx="1177">
                  <c:v>0.44696546110379298</c:v>
                </c:pt>
                <c:pt idx="1178">
                  <c:v>0.44716671958346499</c:v>
                </c:pt>
                <c:pt idx="1179">
                  <c:v>0.447861708837616</c:v>
                </c:pt>
                <c:pt idx="1180">
                  <c:v>0.44845449825858302</c:v>
                </c:pt>
                <c:pt idx="1181">
                  <c:v>0.44879546049324898</c:v>
                </c:pt>
                <c:pt idx="1182">
                  <c:v>0.449077694978126</c:v>
                </c:pt>
                <c:pt idx="1183">
                  <c:v>0.44918056533617101</c:v>
                </c:pt>
                <c:pt idx="1184">
                  <c:v>0.44923637955285101</c:v>
                </c:pt>
                <c:pt idx="1185">
                  <c:v>0.44950262366739202</c:v>
                </c:pt>
                <c:pt idx="1186">
                  <c:v>0.44960296496420199</c:v>
                </c:pt>
                <c:pt idx="1187">
                  <c:v>0.44961178467115898</c:v>
                </c:pt>
                <c:pt idx="1188">
                  <c:v>0.45005941275945399</c:v>
                </c:pt>
                <c:pt idx="1189">
                  <c:v>0.45085436661782502</c:v>
                </c:pt>
                <c:pt idx="1190">
                  <c:v>0.45108983150738102</c:v>
                </c:pt>
                <c:pt idx="1191">
                  <c:v>0.451242702300934</c:v>
                </c:pt>
                <c:pt idx="1192">
                  <c:v>0.45184819586574998</c:v>
                </c:pt>
                <c:pt idx="1193">
                  <c:v>0.45191937375484997</c:v>
                </c:pt>
                <c:pt idx="1194">
                  <c:v>0.45208704540067701</c:v>
                </c:pt>
                <c:pt idx="1195">
                  <c:v>0.45215459702098099</c:v>
                </c:pt>
                <c:pt idx="1196">
                  <c:v>0.45318135153502198</c:v>
                </c:pt>
                <c:pt idx="1197">
                  <c:v>0.45324692299918201</c:v>
                </c:pt>
                <c:pt idx="1198">
                  <c:v>0.45328041360549098</c:v>
                </c:pt>
                <c:pt idx="1199">
                  <c:v>0.45336264985449098</c:v>
                </c:pt>
                <c:pt idx="1200">
                  <c:v>0.45358725735808098</c:v>
                </c:pt>
                <c:pt idx="1201">
                  <c:v>0.45451179913738099</c:v>
                </c:pt>
                <c:pt idx="1202">
                  <c:v>0.454761670244967</c:v>
                </c:pt>
                <c:pt idx="1203">
                  <c:v>0.45553405317203899</c:v>
                </c:pt>
                <c:pt idx="1204">
                  <c:v>0.45654206651755902</c:v>
                </c:pt>
                <c:pt idx="1205">
                  <c:v>0.45657986810649998</c:v>
                </c:pt>
                <c:pt idx="1206">
                  <c:v>0.45698460503755201</c:v>
                </c:pt>
                <c:pt idx="1207">
                  <c:v>0.45706355473136201</c:v>
                </c:pt>
                <c:pt idx="1208">
                  <c:v>0.45787198348518598</c:v>
                </c:pt>
                <c:pt idx="1209">
                  <c:v>0.45991152212681102</c:v>
                </c:pt>
                <c:pt idx="1210">
                  <c:v>0.45993315888678299</c:v>
                </c:pt>
                <c:pt idx="1211">
                  <c:v>0.46032231681815799</c:v>
                </c:pt>
                <c:pt idx="1212">
                  <c:v>0.460381281863459</c:v>
                </c:pt>
                <c:pt idx="1213">
                  <c:v>0.46081042374648501</c:v>
                </c:pt>
                <c:pt idx="1214">
                  <c:v>0.46097330861341401</c:v>
                </c:pt>
                <c:pt idx="1215">
                  <c:v>0.46149016114170899</c:v>
                </c:pt>
                <c:pt idx="1216">
                  <c:v>0.46149165492833499</c:v>
                </c:pt>
                <c:pt idx="1217">
                  <c:v>0.46161433459971701</c:v>
                </c:pt>
                <c:pt idx="1218">
                  <c:v>0.46180685773930102</c:v>
                </c:pt>
                <c:pt idx="1219">
                  <c:v>0.46228376397972598</c:v>
                </c:pt>
                <c:pt idx="1220">
                  <c:v>0.462365777012618</c:v>
                </c:pt>
                <c:pt idx="1221">
                  <c:v>0.46248764251632701</c:v>
                </c:pt>
                <c:pt idx="1222">
                  <c:v>0.46253127949860101</c:v>
                </c:pt>
                <c:pt idx="1223">
                  <c:v>0.46265191516345899</c:v>
                </c:pt>
                <c:pt idx="1224">
                  <c:v>0.462999830679858</c:v>
                </c:pt>
                <c:pt idx="1225">
                  <c:v>0.46344315715353201</c:v>
                </c:pt>
                <c:pt idx="1226">
                  <c:v>0.46499936975648298</c:v>
                </c:pt>
                <c:pt idx="1227">
                  <c:v>0.46632180847775401</c:v>
                </c:pt>
                <c:pt idx="1228">
                  <c:v>0.46668251562753998</c:v>
                </c:pt>
                <c:pt idx="1229">
                  <c:v>0.466760650934541</c:v>
                </c:pt>
                <c:pt idx="1230">
                  <c:v>0.46677523566519502</c:v>
                </c:pt>
                <c:pt idx="1231">
                  <c:v>0.46717410378486701</c:v>
                </c:pt>
                <c:pt idx="1232">
                  <c:v>0.46720048861906799</c:v>
                </c:pt>
                <c:pt idx="1233">
                  <c:v>0.46785305130897997</c:v>
                </c:pt>
                <c:pt idx="1234">
                  <c:v>0.46809831393115597</c:v>
                </c:pt>
                <c:pt idx="1235">
                  <c:v>0.46894701225135199</c:v>
                </c:pt>
                <c:pt idx="1236">
                  <c:v>0.46901368653839998</c:v>
                </c:pt>
                <c:pt idx="1237">
                  <c:v>0.46989582111949402</c:v>
                </c:pt>
                <c:pt idx="1238">
                  <c:v>0.47098312436548201</c:v>
                </c:pt>
                <c:pt idx="1239">
                  <c:v>0.47131418644943601</c:v>
                </c:pt>
                <c:pt idx="1240">
                  <c:v>0.47197094472015599</c:v>
                </c:pt>
                <c:pt idx="1241">
                  <c:v>0.47289175425162999</c:v>
                </c:pt>
                <c:pt idx="1242">
                  <c:v>0.473250241511884</c:v>
                </c:pt>
                <c:pt idx="1243">
                  <c:v>0.47399815065128797</c:v>
                </c:pt>
                <c:pt idx="1244">
                  <c:v>0.47407508416868299</c:v>
                </c:pt>
                <c:pt idx="1245">
                  <c:v>0.47469009275493301</c:v>
                </c:pt>
                <c:pt idx="1246">
                  <c:v>0.47684065751073901</c:v>
                </c:pt>
                <c:pt idx="1247">
                  <c:v>0.47726358191164903</c:v>
                </c:pt>
                <c:pt idx="1248">
                  <c:v>0.47741011053542798</c:v>
                </c:pt>
                <c:pt idx="1249">
                  <c:v>0.477952989859177</c:v>
                </c:pt>
                <c:pt idx="1250">
                  <c:v>0.47924239610267</c:v>
                </c:pt>
                <c:pt idx="1251">
                  <c:v>0.47968975618919901</c:v>
                </c:pt>
                <c:pt idx="1252">
                  <c:v>0.48049689706086202</c:v>
                </c:pt>
                <c:pt idx="1253">
                  <c:v>0.48062139998792702</c:v>
                </c:pt>
                <c:pt idx="1254">
                  <c:v>0.48114821476423503</c:v>
                </c:pt>
                <c:pt idx="1255">
                  <c:v>0.48215570966439197</c:v>
                </c:pt>
                <c:pt idx="1256">
                  <c:v>0.48322411284179301</c:v>
                </c:pt>
                <c:pt idx="1257">
                  <c:v>0.48400478440282102</c:v>
                </c:pt>
                <c:pt idx="1258">
                  <c:v>0.48454416370676701</c:v>
                </c:pt>
                <c:pt idx="1259">
                  <c:v>0.48455075421096599</c:v>
                </c:pt>
                <c:pt idx="1260">
                  <c:v>0.48483715992530402</c:v>
                </c:pt>
                <c:pt idx="1261">
                  <c:v>0.48494747908347602</c:v>
                </c:pt>
                <c:pt idx="1262">
                  <c:v>0.485117011347456</c:v>
                </c:pt>
                <c:pt idx="1263">
                  <c:v>0.48522922311745098</c:v>
                </c:pt>
                <c:pt idx="1264">
                  <c:v>0.48622738422058898</c:v>
                </c:pt>
                <c:pt idx="1265">
                  <c:v>0.48729563323671299</c:v>
                </c:pt>
                <c:pt idx="1266">
                  <c:v>0.48756556319730199</c:v>
                </c:pt>
                <c:pt idx="1267">
                  <c:v>0.48806625232100398</c:v>
                </c:pt>
                <c:pt idx="1268">
                  <c:v>0.48846975694793898</c:v>
                </c:pt>
                <c:pt idx="1269">
                  <c:v>0.48899496897288097</c:v>
                </c:pt>
                <c:pt idx="1270">
                  <c:v>0.48992366078035798</c:v>
                </c:pt>
                <c:pt idx="1271">
                  <c:v>0.49109692036119401</c:v>
                </c:pt>
                <c:pt idx="1272">
                  <c:v>0.49269278925460003</c:v>
                </c:pt>
                <c:pt idx="1273">
                  <c:v>0.493629799498354</c:v>
                </c:pt>
                <c:pt idx="1274">
                  <c:v>0.49367279619635901</c:v>
                </c:pt>
                <c:pt idx="1275">
                  <c:v>0.49378254333072702</c:v>
                </c:pt>
                <c:pt idx="1276">
                  <c:v>0.49405011992134501</c:v>
                </c:pt>
                <c:pt idx="1277">
                  <c:v>0.495767739190555</c:v>
                </c:pt>
                <c:pt idx="1278">
                  <c:v>0.49586439738050098</c:v>
                </c:pt>
                <c:pt idx="1279">
                  <c:v>0.49594717357745899</c:v>
                </c:pt>
                <c:pt idx="1280">
                  <c:v>0.49643864000544802</c:v>
                </c:pt>
                <c:pt idx="1281">
                  <c:v>0.496652490295031</c:v>
                </c:pt>
                <c:pt idx="1282">
                  <c:v>0.49732585974475901</c:v>
                </c:pt>
                <c:pt idx="1283">
                  <c:v>0.49760125719887299</c:v>
                </c:pt>
                <c:pt idx="1284">
                  <c:v>0.49798485959934802</c:v>
                </c:pt>
                <c:pt idx="1285">
                  <c:v>0.49803945455042697</c:v>
                </c:pt>
                <c:pt idx="1286">
                  <c:v>0.49851374158306999</c:v>
                </c:pt>
                <c:pt idx="1287">
                  <c:v>0.49900644935448302</c:v>
                </c:pt>
                <c:pt idx="1288">
                  <c:v>0.49967549820704399</c:v>
                </c:pt>
                <c:pt idx="1289">
                  <c:v>0.49994919569614998</c:v>
                </c:pt>
                <c:pt idx="1290">
                  <c:v>0.50032353184788503</c:v>
                </c:pt>
                <c:pt idx="1291">
                  <c:v>0.50073510282399003</c:v>
                </c:pt>
                <c:pt idx="1292">
                  <c:v>0.50147707806900099</c:v>
                </c:pt>
                <c:pt idx="1293">
                  <c:v>0.50273141478571803</c:v>
                </c:pt>
                <c:pt idx="1294">
                  <c:v>0.50302341435214104</c:v>
                </c:pt>
                <c:pt idx="1295">
                  <c:v>0.50326668512185702</c:v>
                </c:pt>
                <c:pt idx="1296">
                  <c:v>0.50356215498793599</c:v>
                </c:pt>
                <c:pt idx="1297">
                  <c:v>0.50384311684790695</c:v>
                </c:pt>
                <c:pt idx="1298">
                  <c:v>0.50400437598171399</c:v>
                </c:pt>
                <c:pt idx="1299">
                  <c:v>0.504007037729024</c:v>
                </c:pt>
                <c:pt idx="1300">
                  <c:v>0.50546376316753305</c:v>
                </c:pt>
                <c:pt idx="1301">
                  <c:v>0.505542908849961</c:v>
                </c:pt>
                <c:pt idx="1302">
                  <c:v>0.50625870020731401</c:v>
                </c:pt>
                <c:pt idx="1303">
                  <c:v>0.50636406166150205</c:v>
                </c:pt>
                <c:pt idx="1304">
                  <c:v>0.50682218076989904</c:v>
                </c:pt>
                <c:pt idx="1305">
                  <c:v>0.50785514260368303</c:v>
                </c:pt>
                <c:pt idx="1306">
                  <c:v>0.50811157726189604</c:v>
                </c:pt>
                <c:pt idx="1307">
                  <c:v>0.508327660260393</c:v>
                </c:pt>
                <c:pt idx="1308">
                  <c:v>0.50865753909901601</c:v>
                </c:pt>
                <c:pt idx="1309">
                  <c:v>0.50913204441723503</c:v>
                </c:pt>
                <c:pt idx="1310">
                  <c:v>0.50913633302073202</c:v>
                </c:pt>
                <c:pt idx="1311">
                  <c:v>0.51080979193177201</c:v>
                </c:pt>
                <c:pt idx="1312">
                  <c:v>0.51129305674968395</c:v>
                </c:pt>
                <c:pt idx="1313">
                  <c:v>0.51139252720510198</c:v>
                </c:pt>
                <c:pt idx="1314">
                  <c:v>0.51147822838495705</c:v>
                </c:pt>
                <c:pt idx="1315">
                  <c:v>0.51177433196126498</c:v>
                </c:pt>
                <c:pt idx="1316">
                  <c:v>0.51192495087161605</c:v>
                </c:pt>
                <c:pt idx="1317">
                  <c:v>0.51199014931369302</c:v>
                </c:pt>
                <c:pt idx="1318">
                  <c:v>0.51200320232002094</c:v>
                </c:pt>
                <c:pt idx="1319">
                  <c:v>0.51218629551722705</c:v>
                </c:pt>
                <c:pt idx="1320">
                  <c:v>0.51219452427261802</c:v>
                </c:pt>
                <c:pt idx="1321">
                  <c:v>0.51240510463385902</c:v>
                </c:pt>
                <c:pt idx="1322">
                  <c:v>0.51241211020661603</c:v>
                </c:pt>
                <c:pt idx="1323">
                  <c:v>0.51249015210744198</c:v>
                </c:pt>
                <c:pt idx="1324">
                  <c:v>0.51268326225416605</c:v>
                </c:pt>
                <c:pt idx="1325">
                  <c:v>0.51337188991772698</c:v>
                </c:pt>
                <c:pt idx="1326">
                  <c:v>0.51429852226968198</c:v>
                </c:pt>
                <c:pt idx="1327">
                  <c:v>0.51500001700375797</c:v>
                </c:pt>
                <c:pt idx="1328">
                  <c:v>0.51509700871675301</c:v>
                </c:pt>
                <c:pt idx="1329">
                  <c:v>0.51586664728272402</c:v>
                </c:pt>
                <c:pt idx="1330">
                  <c:v>0.51617438589934905</c:v>
                </c:pt>
                <c:pt idx="1331">
                  <c:v>0.51663889355190495</c:v>
                </c:pt>
                <c:pt idx="1332">
                  <c:v>0.51669299213544395</c:v>
                </c:pt>
                <c:pt idx="1333">
                  <c:v>0.517158731188186</c:v>
                </c:pt>
                <c:pt idx="1334">
                  <c:v>0.51801767268711096</c:v>
                </c:pt>
                <c:pt idx="1335">
                  <c:v>0.51895895622232302</c:v>
                </c:pt>
                <c:pt idx="1336">
                  <c:v>0.51917539928656198</c:v>
                </c:pt>
                <c:pt idx="1337">
                  <c:v>0.51925426957142695</c:v>
                </c:pt>
                <c:pt idx="1338">
                  <c:v>0.51935911920907696</c:v>
                </c:pt>
                <c:pt idx="1339">
                  <c:v>0.52011408171999896</c:v>
                </c:pt>
                <c:pt idx="1340">
                  <c:v>0.52045807308133896</c:v>
                </c:pt>
                <c:pt idx="1341">
                  <c:v>0.52070979349424695</c:v>
                </c:pt>
                <c:pt idx="1342">
                  <c:v>0.52090294185258801</c:v>
                </c:pt>
                <c:pt idx="1343">
                  <c:v>0.52126744255313895</c:v>
                </c:pt>
                <c:pt idx="1344">
                  <c:v>0.52131424616912703</c:v>
                </c:pt>
                <c:pt idx="1345">
                  <c:v>0.52144108871545802</c:v>
                </c:pt>
                <c:pt idx="1346">
                  <c:v>0.52156870620434703</c:v>
                </c:pt>
                <c:pt idx="1347">
                  <c:v>0.52162225421189301</c:v>
                </c:pt>
                <c:pt idx="1348">
                  <c:v>0.521675570895347</c:v>
                </c:pt>
                <c:pt idx="1349">
                  <c:v>0.52211067165412395</c:v>
                </c:pt>
                <c:pt idx="1350">
                  <c:v>0.52287433154004404</c:v>
                </c:pt>
                <c:pt idx="1351">
                  <c:v>0.52296557135003396</c:v>
                </c:pt>
                <c:pt idx="1352">
                  <c:v>0.52370660302831795</c:v>
                </c:pt>
                <c:pt idx="1353">
                  <c:v>0.52387643358944003</c:v>
                </c:pt>
                <c:pt idx="1354">
                  <c:v>0.52389351804466799</c:v>
                </c:pt>
                <c:pt idx="1355">
                  <c:v>0.52419128178564001</c:v>
                </c:pt>
                <c:pt idx="1356">
                  <c:v>0.52421836971360003</c:v>
                </c:pt>
                <c:pt idx="1357">
                  <c:v>0.52432439856998103</c:v>
                </c:pt>
                <c:pt idx="1358">
                  <c:v>0.52449214381768405</c:v>
                </c:pt>
                <c:pt idx="1359">
                  <c:v>0.52500279140932504</c:v>
                </c:pt>
                <c:pt idx="1360">
                  <c:v>0.52631804905831803</c:v>
                </c:pt>
                <c:pt idx="1361">
                  <c:v>0.52634154158808699</c:v>
                </c:pt>
                <c:pt idx="1362">
                  <c:v>0.52657375829842101</c:v>
                </c:pt>
                <c:pt idx="1363">
                  <c:v>0.52658444692325901</c:v>
                </c:pt>
                <c:pt idx="1364">
                  <c:v>0.52673458899645198</c:v>
                </c:pt>
                <c:pt idx="1365">
                  <c:v>0.52690447108162597</c:v>
                </c:pt>
                <c:pt idx="1366">
                  <c:v>0.52690939186140895</c:v>
                </c:pt>
                <c:pt idx="1367">
                  <c:v>0.52693636918111697</c:v>
                </c:pt>
                <c:pt idx="1368">
                  <c:v>0.52726077680092498</c:v>
                </c:pt>
                <c:pt idx="1369">
                  <c:v>0.52861623660496904</c:v>
                </c:pt>
                <c:pt idx="1370">
                  <c:v>0.52891683611361395</c:v>
                </c:pt>
                <c:pt idx="1371">
                  <c:v>0.52930000991396098</c:v>
                </c:pt>
                <c:pt idx="1372">
                  <c:v>0.53000913831569696</c:v>
                </c:pt>
                <c:pt idx="1373">
                  <c:v>0.53075827115817897</c:v>
                </c:pt>
                <c:pt idx="1374">
                  <c:v>0.53081953117404701</c:v>
                </c:pt>
                <c:pt idx="1375">
                  <c:v>0.53085904631434999</c:v>
                </c:pt>
                <c:pt idx="1376">
                  <c:v>0.53124764200080798</c:v>
                </c:pt>
                <c:pt idx="1377">
                  <c:v>0.53129628708805199</c:v>
                </c:pt>
                <c:pt idx="1378">
                  <c:v>0.53130896874319899</c:v>
                </c:pt>
                <c:pt idx="1379">
                  <c:v>0.53139801917816698</c:v>
                </c:pt>
                <c:pt idx="1380">
                  <c:v>0.531630171106799</c:v>
                </c:pt>
                <c:pt idx="1381">
                  <c:v>0.53183163576485404</c:v>
                </c:pt>
                <c:pt idx="1382">
                  <c:v>0.53199172307572795</c:v>
                </c:pt>
                <c:pt idx="1383">
                  <c:v>0.53206045966704896</c:v>
                </c:pt>
                <c:pt idx="1384">
                  <c:v>0.53234961976790196</c:v>
                </c:pt>
                <c:pt idx="1385">
                  <c:v>0.532853569397155</c:v>
                </c:pt>
                <c:pt idx="1386">
                  <c:v>0.53316163041574105</c:v>
                </c:pt>
                <c:pt idx="1387">
                  <c:v>0.53321190972757604</c:v>
                </c:pt>
                <c:pt idx="1388">
                  <c:v>0.53394153963445701</c:v>
                </c:pt>
                <c:pt idx="1389">
                  <c:v>0.53413318064721105</c:v>
                </c:pt>
                <c:pt idx="1390">
                  <c:v>0.53478067001218299</c:v>
                </c:pt>
                <c:pt idx="1391">
                  <c:v>0.53540239863864603</c:v>
                </c:pt>
                <c:pt idx="1392">
                  <c:v>0.53564495891880404</c:v>
                </c:pt>
                <c:pt idx="1393">
                  <c:v>0.53573533969328602</c:v>
                </c:pt>
                <c:pt idx="1394">
                  <c:v>0.53578448542119805</c:v>
                </c:pt>
                <c:pt idx="1395">
                  <c:v>0.53610415926531796</c:v>
                </c:pt>
                <c:pt idx="1396">
                  <c:v>0.53703442106352095</c:v>
                </c:pt>
                <c:pt idx="1397">
                  <c:v>0.53710404309608395</c:v>
                </c:pt>
                <c:pt idx="1398">
                  <c:v>0.53729535951552998</c:v>
                </c:pt>
                <c:pt idx="1399">
                  <c:v>0.537927779369056</c:v>
                </c:pt>
                <c:pt idx="1400">
                  <c:v>0.53805127337246195</c:v>
                </c:pt>
                <c:pt idx="1401">
                  <c:v>0.53810297325253398</c:v>
                </c:pt>
                <c:pt idx="1402">
                  <c:v>0.538276949541314</c:v>
                </c:pt>
                <c:pt idx="1403">
                  <c:v>0.53827940620591497</c:v>
                </c:pt>
                <c:pt idx="1404">
                  <c:v>0.53856192225152</c:v>
                </c:pt>
                <c:pt idx="1405">
                  <c:v>0.53869498362216806</c:v>
                </c:pt>
                <c:pt idx="1406">
                  <c:v>0.53898377820630206</c:v>
                </c:pt>
                <c:pt idx="1407">
                  <c:v>0.53986524990485796</c:v>
                </c:pt>
                <c:pt idx="1408">
                  <c:v>0.53986842689268699</c:v>
                </c:pt>
                <c:pt idx="1409">
                  <c:v>0.54123954001047103</c:v>
                </c:pt>
                <c:pt idx="1410">
                  <c:v>0.54164614043582004</c:v>
                </c:pt>
                <c:pt idx="1411">
                  <c:v>0.54214134815094195</c:v>
                </c:pt>
                <c:pt idx="1412">
                  <c:v>0.54245162979864003</c:v>
                </c:pt>
                <c:pt idx="1413">
                  <c:v>0.54265380072790903</c:v>
                </c:pt>
                <c:pt idx="1414">
                  <c:v>0.54289204169831695</c:v>
                </c:pt>
                <c:pt idx="1415">
                  <c:v>0.54289263114333097</c:v>
                </c:pt>
                <c:pt idx="1416">
                  <c:v>0.54301191359648804</c:v>
                </c:pt>
                <c:pt idx="1417">
                  <c:v>0.54509304943220505</c:v>
                </c:pt>
                <c:pt idx="1418">
                  <c:v>0.54540772278628802</c:v>
                </c:pt>
                <c:pt idx="1419">
                  <c:v>0.54551724933416501</c:v>
                </c:pt>
                <c:pt idx="1420">
                  <c:v>0.54586367889800402</c:v>
                </c:pt>
                <c:pt idx="1421">
                  <c:v>0.54594519863124202</c:v>
                </c:pt>
                <c:pt idx="1422">
                  <c:v>0.545947874731877</c:v>
                </c:pt>
                <c:pt idx="1423">
                  <c:v>0.54692673343507603</c:v>
                </c:pt>
                <c:pt idx="1424">
                  <c:v>0.54722168332184895</c:v>
                </c:pt>
                <c:pt idx="1425">
                  <c:v>0.54740731856402203</c:v>
                </c:pt>
                <c:pt idx="1426">
                  <c:v>0.54793054889887505</c:v>
                </c:pt>
                <c:pt idx="1427">
                  <c:v>0.54924479633679202</c:v>
                </c:pt>
                <c:pt idx="1428">
                  <c:v>0.54931996516225901</c:v>
                </c:pt>
                <c:pt idx="1429">
                  <c:v>0.54950887038755902</c:v>
                </c:pt>
                <c:pt idx="1430">
                  <c:v>0.550309957689879</c:v>
                </c:pt>
                <c:pt idx="1431">
                  <c:v>0.55038951794781199</c:v>
                </c:pt>
                <c:pt idx="1432">
                  <c:v>0.55059946399620296</c:v>
                </c:pt>
                <c:pt idx="1433">
                  <c:v>0.55076095239971401</c:v>
                </c:pt>
                <c:pt idx="1434">
                  <c:v>0.551022359389154</c:v>
                </c:pt>
                <c:pt idx="1435">
                  <c:v>0.55109432775198497</c:v>
                </c:pt>
                <c:pt idx="1436">
                  <c:v>0.55155046076020697</c:v>
                </c:pt>
                <c:pt idx="1437">
                  <c:v>0.55177594020086096</c:v>
                </c:pt>
                <c:pt idx="1438">
                  <c:v>0.55232158440220003</c:v>
                </c:pt>
                <c:pt idx="1439">
                  <c:v>0.55266778716160003</c:v>
                </c:pt>
                <c:pt idx="1440">
                  <c:v>0.55281476358718695</c:v>
                </c:pt>
                <c:pt idx="1441">
                  <c:v>0.55299782577682899</c:v>
                </c:pt>
                <c:pt idx="1442">
                  <c:v>0.55376460674383099</c:v>
                </c:pt>
                <c:pt idx="1443">
                  <c:v>0.55464841241893503</c:v>
                </c:pt>
                <c:pt idx="1444">
                  <c:v>0.55482395809581997</c:v>
                </c:pt>
                <c:pt idx="1445">
                  <c:v>0.55486998161958401</c:v>
                </c:pt>
                <c:pt idx="1446">
                  <c:v>0.55491981923799305</c:v>
                </c:pt>
                <c:pt idx="1447">
                  <c:v>0.55493823282749299</c:v>
                </c:pt>
                <c:pt idx="1448">
                  <c:v>0.55581658070578299</c:v>
                </c:pt>
                <c:pt idx="1449">
                  <c:v>0.55615053487503296</c:v>
                </c:pt>
                <c:pt idx="1450">
                  <c:v>0.55618102174690498</c:v>
                </c:pt>
                <c:pt idx="1451">
                  <c:v>0.55624913906349804</c:v>
                </c:pt>
                <c:pt idx="1452">
                  <c:v>0.55722496699651303</c:v>
                </c:pt>
                <c:pt idx="1453">
                  <c:v>0.55734025993767899</c:v>
                </c:pt>
                <c:pt idx="1454">
                  <c:v>0.55737274635911804</c:v>
                </c:pt>
                <c:pt idx="1455">
                  <c:v>0.55758213380570798</c:v>
                </c:pt>
                <c:pt idx="1456">
                  <c:v>0.55792396132122002</c:v>
                </c:pt>
                <c:pt idx="1457">
                  <c:v>0.558360571863458</c:v>
                </c:pt>
                <c:pt idx="1458">
                  <c:v>0.55884642753859604</c:v>
                </c:pt>
                <c:pt idx="1459">
                  <c:v>0.55937728548751098</c:v>
                </c:pt>
                <c:pt idx="1460">
                  <c:v>0.560125165317645</c:v>
                </c:pt>
                <c:pt idx="1461">
                  <c:v>0.56083302054663697</c:v>
                </c:pt>
                <c:pt idx="1462">
                  <c:v>0.56087494052617803</c:v>
                </c:pt>
                <c:pt idx="1463">
                  <c:v>0.56100324053755501</c:v>
                </c:pt>
                <c:pt idx="1464">
                  <c:v>0.56240342960090295</c:v>
                </c:pt>
                <c:pt idx="1465">
                  <c:v>0.56266848540262204</c:v>
                </c:pt>
                <c:pt idx="1466">
                  <c:v>0.56326928622472805</c:v>
                </c:pt>
                <c:pt idx="1467">
                  <c:v>0.56357265167924397</c:v>
                </c:pt>
                <c:pt idx="1468">
                  <c:v>0.56403284333646297</c:v>
                </c:pt>
                <c:pt idx="1469">
                  <c:v>0.56474231843672196</c:v>
                </c:pt>
                <c:pt idx="1470">
                  <c:v>0.56474584984757403</c:v>
                </c:pt>
                <c:pt idx="1471">
                  <c:v>0.56476851382895399</c:v>
                </c:pt>
                <c:pt idx="1472">
                  <c:v>0.56511242791791105</c:v>
                </c:pt>
                <c:pt idx="1473">
                  <c:v>0.56558262704707196</c:v>
                </c:pt>
                <c:pt idx="1474">
                  <c:v>0.56561306924285204</c:v>
                </c:pt>
                <c:pt idx="1475">
                  <c:v>0.56573826362214497</c:v>
                </c:pt>
                <c:pt idx="1476">
                  <c:v>0.56624368882245002</c:v>
                </c:pt>
                <c:pt idx="1477">
                  <c:v>0.56625580795876196</c:v>
                </c:pt>
                <c:pt idx="1478">
                  <c:v>0.56676657456794999</c:v>
                </c:pt>
                <c:pt idx="1479">
                  <c:v>0.56680251353913302</c:v>
                </c:pt>
                <c:pt idx="1480">
                  <c:v>0.567246442140244</c:v>
                </c:pt>
                <c:pt idx="1481">
                  <c:v>0.56735013636267295</c:v>
                </c:pt>
                <c:pt idx="1482">
                  <c:v>0.56847106731113195</c:v>
                </c:pt>
                <c:pt idx="1483">
                  <c:v>0.56869753896642194</c:v>
                </c:pt>
                <c:pt idx="1484">
                  <c:v>0.56895587590577801</c:v>
                </c:pt>
                <c:pt idx="1485">
                  <c:v>0.569108295637895</c:v>
                </c:pt>
                <c:pt idx="1486">
                  <c:v>0.56915823644136598</c:v>
                </c:pt>
                <c:pt idx="1487">
                  <c:v>0.56950999914175404</c:v>
                </c:pt>
                <c:pt idx="1488">
                  <c:v>0.56951352392378096</c:v>
                </c:pt>
                <c:pt idx="1489">
                  <c:v>0.56952653929371999</c:v>
                </c:pt>
                <c:pt idx="1490">
                  <c:v>0.57031096120858005</c:v>
                </c:pt>
                <c:pt idx="1491">
                  <c:v>0.57040333786212305</c:v>
                </c:pt>
                <c:pt idx="1492">
                  <c:v>0.57060690859661301</c:v>
                </c:pt>
                <c:pt idx="1493">
                  <c:v>0.57074366298997203</c:v>
                </c:pt>
                <c:pt idx="1494">
                  <c:v>0.57118067567181896</c:v>
                </c:pt>
                <c:pt idx="1495">
                  <c:v>0.57128375790574903</c:v>
                </c:pt>
                <c:pt idx="1496">
                  <c:v>0.571641038582824</c:v>
                </c:pt>
                <c:pt idx="1497">
                  <c:v>0.57204789602581196</c:v>
                </c:pt>
                <c:pt idx="1498">
                  <c:v>0.57235894683638899</c:v>
                </c:pt>
                <c:pt idx="1499">
                  <c:v>0.57255408573238198</c:v>
                </c:pt>
                <c:pt idx="1500">
                  <c:v>0.57276177466572997</c:v>
                </c:pt>
                <c:pt idx="1501">
                  <c:v>0.57289954480331595</c:v>
                </c:pt>
                <c:pt idx="1502">
                  <c:v>0.57349299324457204</c:v>
                </c:pt>
                <c:pt idx="1503">
                  <c:v>0.57384662730071401</c:v>
                </c:pt>
                <c:pt idx="1504">
                  <c:v>0.57503631552133405</c:v>
                </c:pt>
                <c:pt idx="1505">
                  <c:v>0.57548938677920103</c:v>
                </c:pt>
                <c:pt idx="1506">
                  <c:v>0.575672926134703</c:v>
                </c:pt>
                <c:pt idx="1507">
                  <c:v>0.57573257709908099</c:v>
                </c:pt>
                <c:pt idx="1508">
                  <c:v>0.57604501637465799</c:v>
                </c:pt>
                <c:pt idx="1509">
                  <c:v>0.57616812135914597</c:v>
                </c:pt>
                <c:pt idx="1510">
                  <c:v>0.57636254987515001</c:v>
                </c:pt>
                <c:pt idx="1511">
                  <c:v>0.57659420951762597</c:v>
                </c:pt>
                <c:pt idx="1512">
                  <c:v>0.57695792864679396</c:v>
                </c:pt>
                <c:pt idx="1513">
                  <c:v>0.57715020517763804</c:v>
                </c:pt>
                <c:pt idx="1514">
                  <c:v>0.57751800851238999</c:v>
                </c:pt>
                <c:pt idx="1515">
                  <c:v>0.57775848386261397</c:v>
                </c:pt>
                <c:pt idx="1516">
                  <c:v>0.57783016526852404</c:v>
                </c:pt>
                <c:pt idx="1517">
                  <c:v>0.57816716275342195</c:v>
                </c:pt>
                <c:pt idx="1518">
                  <c:v>0.578371511060087</c:v>
                </c:pt>
                <c:pt idx="1519">
                  <c:v>0.57841614083222603</c:v>
                </c:pt>
                <c:pt idx="1520">
                  <c:v>0.57873560145825997</c:v>
                </c:pt>
                <c:pt idx="1521">
                  <c:v>0.57889468469382999</c:v>
                </c:pt>
                <c:pt idx="1522">
                  <c:v>0.57891477282871195</c:v>
                </c:pt>
                <c:pt idx="1523">
                  <c:v>0.57957351136514301</c:v>
                </c:pt>
                <c:pt idx="1524">
                  <c:v>0.57960453971891701</c:v>
                </c:pt>
                <c:pt idx="1525">
                  <c:v>0.579750670585781</c:v>
                </c:pt>
                <c:pt idx="1526">
                  <c:v>0.58036280812366903</c:v>
                </c:pt>
                <c:pt idx="1527">
                  <c:v>0.58069963684743797</c:v>
                </c:pt>
                <c:pt idx="1528">
                  <c:v>0.58137134101022603</c:v>
                </c:pt>
                <c:pt idx="1529">
                  <c:v>0.58161433961461495</c:v>
                </c:pt>
                <c:pt idx="1530">
                  <c:v>0.58245350294472498</c:v>
                </c:pt>
                <c:pt idx="1531">
                  <c:v>0.58269826750106601</c:v>
                </c:pt>
                <c:pt idx="1532">
                  <c:v>0.58287755840951005</c:v>
                </c:pt>
                <c:pt idx="1533">
                  <c:v>0.58378389305161205</c:v>
                </c:pt>
                <c:pt idx="1534">
                  <c:v>0.584135012125925</c:v>
                </c:pt>
                <c:pt idx="1535">
                  <c:v>0.58415600117843802</c:v>
                </c:pt>
                <c:pt idx="1536">
                  <c:v>0.58461711005143302</c:v>
                </c:pt>
                <c:pt idx="1537">
                  <c:v>0.58505531573010705</c:v>
                </c:pt>
                <c:pt idx="1538">
                  <c:v>0.58533722934696597</c:v>
                </c:pt>
                <c:pt idx="1539">
                  <c:v>0.58556471041896696</c:v>
                </c:pt>
                <c:pt idx="1540">
                  <c:v>0.58566269001868698</c:v>
                </c:pt>
                <c:pt idx="1541">
                  <c:v>0.58612824480651904</c:v>
                </c:pt>
                <c:pt idx="1542">
                  <c:v>0.58622816347462203</c:v>
                </c:pt>
                <c:pt idx="1543">
                  <c:v>0.58634799650377201</c:v>
                </c:pt>
                <c:pt idx="1544">
                  <c:v>0.58659751907757895</c:v>
                </c:pt>
                <c:pt idx="1545">
                  <c:v>0.586603769292945</c:v>
                </c:pt>
                <c:pt idx="1546">
                  <c:v>0.58667939537040403</c:v>
                </c:pt>
                <c:pt idx="1547">
                  <c:v>0.58698378736153201</c:v>
                </c:pt>
                <c:pt idx="1548">
                  <c:v>0.58705669556579998</c:v>
                </c:pt>
                <c:pt idx="1549">
                  <c:v>0.58720807260011898</c:v>
                </c:pt>
                <c:pt idx="1550">
                  <c:v>0.58724327322424297</c:v>
                </c:pt>
                <c:pt idx="1551">
                  <c:v>0.58731182185275499</c:v>
                </c:pt>
                <c:pt idx="1552">
                  <c:v>0.58876758164671394</c:v>
                </c:pt>
                <c:pt idx="1553">
                  <c:v>0.58923441004555799</c:v>
                </c:pt>
                <c:pt idx="1554">
                  <c:v>0.58929128544952902</c:v>
                </c:pt>
                <c:pt idx="1555">
                  <c:v>0.58962475982330298</c:v>
                </c:pt>
                <c:pt idx="1556">
                  <c:v>0.58990484563743295</c:v>
                </c:pt>
                <c:pt idx="1557">
                  <c:v>0.59005970716038103</c:v>
                </c:pt>
                <c:pt idx="1558">
                  <c:v>0.59047005824087295</c:v>
                </c:pt>
                <c:pt idx="1559">
                  <c:v>0.59050946260857196</c:v>
                </c:pt>
                <c:pt idx="1560">
                  <c:v>0.59077450989142899</c:v>
                </c:pt>
                <c:pt idx="1561">
                  <c:v>0.59084213752409098</c:v>
                </c:pt>
                <c:pt idx="1562">
                  <c:v>0.59101162519415495</c:v>
                </c:pt>
                <c:pt idx="1563">
                  <c:v>0.59110731245292403</c:v>
                </c:pt>
                <c:pt idx="1564">
                  <c:v>0.59159725022447396</c:v>
                </c:pt>
                <c:pt idx="1565">
                  <c:v>0.59186684025232394</c:v>
                </c:pt>
                <c:pt idx="1566">
                  <c:v>0.59295569973833395</c:v>
                </c:pt>
                <c:pt idx="1567">
                  <c:v>0.59311652136966497</c:v>
                </c:pt>
                <c:pt idx="1568">
                  <c:v>0.59328592921990597</c:v>
                </c:pt>
                <c:pt idx="1569">
                  <c:v>0.59402537460931903</c:v>
                </c:pt>
                <c:pt idx="1570">
                  <c:v>0.59410121146699002</c:v>
                </c:pt>
                <c:pt idx="1571">
                  <c:v>0.59423528129563596</c:v>
                </c:pt>
                <c:pt idx="1572">
                  <c:v>0.59461539287996601</c:v>
                </c:pt>
                <c:pt idx="1573">
                  <c:v>0.59467945039710501</c:v>
                </c:pt>
                <c:pt idx="1574">
                  <c:v>0.59484060571583697</c:v>
                </c:pt>
                <c:pt idx="1575">
                  <c:v>0.59484818854424004</c:v>
                </c:pt>
                <c:pt idx="1576">
                  <c:v>0.59504394739975797</c:v>
                </c:pt>
                <c:pt idx="1577">
                  <c:v>0.59556661809191902</c:v>
                </c:pt>
                <c:pt idx="1578">
                  <c:v>0.595810613896259</c:v>
                </c:pt>
                <c:pt idx="1579">
                  <c:v>0.59610061207786202</c:v>
                </c:pt>
                <c:pt idx="1580">
                  <c:v>0.59616006831364599</c:v>
                </c:pt>
                <c:pt idx="1581">
                  <c:v>0.596174547010484</c:v>
                </c:pt>
                <c:pt idx="1582">
                  <c:v>0.59640292061821498</c:v>
                </c:pt>
                <c:pt idx="1583">
                  <c:v>0.59647564085967397</c:v>
                </c:pt>
                <c:pt idx="1584">
                  <c:v>0.59656642834820295</c:v>
                </c:pt>
                <c:pt idx="1585">
                  <c:v>0.59668445189976504</c:v>
                </c:pt>
                <c:pt idx="1586">
                  <c:v>0.59681037654552305</c:v>
                </c:pt>
                <c:pt idx="1587">
                  <c:v>0.59730880732155001</c:v>
                </c:pt>
                <c:pt idx="1588">
                  <c:v>0.59787019881803305</c:v>
                </c:pt>
                <c:pt idx="1589">
                  <c:v>0.59809579157873105</c:v>
                </c:pt>
                <c:pt idx="1590">
                  <c:v>0.59855008673141896</c:v>
                </c:pt>
                <c:pt idx="1591">
                  <c:v>0.598570121863089</c:v>
                </c:pt>
                <c:pt idx="1592">
                  <c:v>0.59877016923992898</c:v>
                </c:pt>
                <c:pt idx="1593">
                  <c:v>0.59880231550949403</c:v>
                </c:pt>
                <c:pt idx="1594">
                  <c:v>0.59898166654302798</c:v>
                </c:pt>
                <c:pt idx="1595">
                  <c:v>0.59906792013412802</c:v>
                </c:pt>
                <c:pt idx="1596">
                  <c:v>0.59909039045519596</c:v>
                </c:pt>
                <c:pt idx="1597">
                  <c:v>0.59966964370516296</c:v>
                </c:pt>
                <c:pt idx="1598">
                  <c:v>0.59984803854433</c:v>
                </c:pt>
                <c:pt idx="1599">
                  <c:v>0.60080335396067996</c:v>
                </c:pt>
                <c:pt idx="1600">
                  <c:v>0.60089102198424504</c:v>
                </c:pt>
                <c:pt idx="1601">
                  <c:v>0.60141275606720701</c:v>
                </c:pt>
                <c:pt idx="1602">
                  <c:v>0.60177604670581497</c:v>
                </c:pt>
                <c:pt idx="1603">
                  <c:v>0.60207116825725204</c:v>
                </c:pt>
                <c:pt idx="1604">
                  <c:v>0.60224095751147899</c:v>
                </c:pt>
                <c:pt idx="1605">
                  <c:v>0.60230182344093897</c:v>
                </c:pt>
                <c:pt idx="1606">
                  <c:v>0.60293988527401399</c:v>
                </c:pt>
                <c:pt idx="1607">
                  <c:v>0.60301878727862901</c:v>
                </c:pt>
                <c:pt idx="1608">
                  <c:v>0.60331134561120503</c:v>
                </c:pt>
                <c:pt idx="1609">
                  <c:v>0.60338395803838096</c:v>
                </c:pt>
                <c:pt idx="1610">
                  <c:v>0.60343869353699298</c:v>
                </c:pt>
                <c:pt idx="1611">
                  <c:v>0.60363512064385005</c:v>
                </c:pt>
                <c:pt idx="1612">
                  <c:v>0.60394170943318903</c:v>
                </c:pt>
                <c:pt idx="1613">
                  <c:v>0.60403112028999295</c:v>
                </c:pt>
                <c:pt idx="1614">
                  <c:v>0.60410426417365604</c:v>
                </c:pt>
                <c:pt idx="1615">
                  <c:v>0.60488729765090798</c:v>
                </c:pt>
                <c:pt idx="1616">
                  <c:v>0.60490328717209796</c:v>
                </c:pt>
                <c:pt idx="1617">
                  <c:v>0.60501715527190003</c:v>
                </c:pt>
                <c:pt idx="1618">
                  <c:v>0.60508585789733904</c:v>
                </c:pt>
                <c:pt idx="1619">
                  <c:v>0.60514048073331195</c:v>
                </c:pt>
                <c:pt idx="1620">
                  <c:v>0.60582746674909305</c:v>
                </c:pt>
                <c:pt idx="1621">
                  <c:v>0.60583292961339696</c:v>
                </c:pt>
                <c:pt idx="1622">
                  <c:v>0.60598390078281605</c:v>
                </c:pt>
                <c:pt idx="1623">
                  <c:v>0.60604503687799804</c:v>
                </c:pt>
                <c:pt idx="1624">
                  <c:v>0.606369566090185</c:v>
                </c:pt>
                <c:pt idx="1625">
                  <c:v>0.60640507342074701</c:v>
                </c:pt>
                <c:pt idx="1626">
                  <c:v>0.60654921744785695</c:v>
                </c:pt>
                <c:pt idx="1627">
                  <c:v>0.60702660772949402</c:v>
                </c:pt>
                <c:pt idx="1628">
                  <c:v>0.60705643930636699</c:v>
                </c:pt>
                <c:pt idx="1629">
                  <c:v>0.60767856095095696</c:v>
                </c:pt>
                <c:pt idx="1630">
                  <c:v>0.607811973676742</c:v>
                </c:pt>
                <c:pt idx="1631">
                  <c:v>0.608351898790501</c:v>
                </c:pt>
                <c:pt idx="1632">
                  <c:v>0.60854869166060399</c:v>
                </c:pt>
                <c:pt idx="1633">
                  <c:v>0.608892399050733</c:v>
                </c:pt>
                <c:pt idx="1634">
                  <c:v>0.60894508840625705</c:v>
                </c:pt>
                <c:pt idx="1635">
                  <c:v>0.609007642577018</c:v>
                </c:pt>
                <c:pt idx="1636">
                  <c:v>0.60959559585899104</c:v>
                </c:pt>
                <c:pt idx="1637">
                  <c:v>0.60973283733405603</c:v>
                </c:pt>
                <c:pt idx="1638">
                  <c:v>0.61023345197934398</c:v>
                </c:pt>
                <c:pt idx="1639">
                  <c:v>0.61093554593732202</c:v>
                </c:pt>
                <c:pt idx="1640">
                  <c:v>0.61112071379252197</c:v>
                </c:pt>
                <c:pt idx="1641">
                  <c:v>0.61112987910232996</c:v>
                </c:pt>
                <c:pt idx="1642">
                  <c:v>0.61136811864836205</c:v>
                </c:pt>
                <c:pt idx="1643">
                  <c:v>0.61142333336722299</c:v>
                </c:pt>
                <c:pt idx="1644">
                  <c:v>0.61176080810015598</c:v>
                </c:pt>
                <c:pt idx="1645">
                  <c:v>0.61182390388977803</c:v>
                </c:pt>
                <c:pt idx="1646">
                  <c:v>0.61184397315168204</c:v>
                </c:pt>
                <c:pt idx="1647">
                  <c:v>0.61209655843456001</c:v>
                </c:pt>
                <c:pt idx="1648">
                  <c:v>0.61232346403138604</c:v>
                </c:pt>
                <c:pt idx="1649">
                  <c:v>0.61246666608049505</c:v>
                </c:pt>
                <c:pt idx="1650">
                  <c:v>0.61261337277862904</c:v>
                </c:pt>
                <c:pt idx="1651">
                  <c:v>0.61280319612363598</c:v>
                </c:pt>
                <c:pt idx="1652">
                  <c:v>0.61283830802558903</c:v>
                </c:pt>
                <c:pt idx="1653">
                  <c:v>0.61285064440658799</c:v>
                </c:pt>
                <c:pt idx="1654">
                  <c:v>0.61285224433659602</c:v>
                </c:pt>
                <c:pt idx="1655">
                  <c:v>0.61291249816798898</c:v>
                </c:pt>
                <c:pt idx="1656">
                  <c:v>0.61293348724789398</c:v>
                </c:pt>
                <c:pt idx="1657">
                  <c:v>0.61298937394338404</c:v>
                </c:pt>
                <c:pt idx="1658">
                  <c:v>0.61302560608943502</c:v>
                </c:pt>
                <c:pt idx="1659">
                  <c:v>0.61347307692117503</c:v>
                </c:pt>
                <c:pt idx="1660">
                  <c:v>0.61473800940439105</c:v>
                </c:pt>
                <c:pt idx="1661">
                  <c:v>0.614936280091676</c:v>
                </c:pt>
                <c:pt idx="1662">
                  <c:v>0.61495093886247398</c:v>
                </c:pt>
                <c:pt idx="1663">
                  <c:v>0.61504600616171901</c:v>
                </c:pt>
                <c:pt idx="1664">
                  <c:v>0.61519591447294597</c:v>
                </c:pt>
                <c:pt idx="1665">
                  <c:v>0.61522595283082304</c:v>
                </c:pt>
                <c:pt idx="1666">
                  <c:v>0.615262019968427</c:v>
                </c:pt>
                <c:pt idx="1667">
                  <c:v>0.61538609256967902</c:v>
                </c:pt>
                <c:pt idx="1668">
                  <c:v>0.61552979545119901</c:v>
                </c:pt>
                <c:pt idx="1669">
                  <c:v>0.61562121519818902</c:v>
                </c:pt>
                <c:pt idx="1670">
                  <c:v>0.61579838912824503</c:v>
                </c:pt>
                <c:pt idx="1671">
                  <c:v>0.61605738533441601</c:v>
                </c:pt>
                <c:pt idx="1672">
                  <c:v>0.61634581034783897</c:v>
                </c:pt>
                <c:pt idx="1673">
                  <c:v>0.61639369646196795</c:v>
                </c:pt>
                <c:pt idx="1674">
                  <c:v>0.61640203201814603</c:v>
                </c:pt>
                <c:pt idx="1675">
                  <c:v>0.61648514091639794</c:v>
                </c:pt>
                <c:pt idx="1676">
                  <c:v>0.61674485613098895</c:v>
                </c:pt>
                <c:pt idx="1677">
                  <c:v>0.61682649605962203</c:v>
                </c:pt>
                <c:pt idx="1678">
                  <c:v>0.61687496912610795</c:v>
                </c:pt>
                <c:pt idx="1679">
                  <c:v>0.61703383522655997</c:v>
                </c:pt>
                <c:pt idx="1680">
                  <c:v>0.61741388254963303</c:v>
                </c:pt>
                <c:pt idx="1681">
                  <c:v>0.61797662794261299</c:v>
                </c:pt>
                <c:pt idx="1682">
                  <c:v>0.61811371339375398</c:v>
                </c:pt>
                <c:pt idx="1683">
                  <c:v>0.61835716826402898</c:v>
                </c:pt>
                <c:pt idx="1684">
                  <c:v>0.61856462518848898</c:v>
                </c:pt>
                <c:pt idx="1685">
                  <c:v>0.61857423657441801</c:v>
                </c:pt>
                <c:pt idx="1686">
                  <c:v>0.61867125937715095</c:v>
                </c:pt>
                <c:pt idx="1687">
                  <c:v>0.61870767096714896</c:v>
                </c:pt>
                <c:pt idx="1688">
                  <c:v>0.61887536970350598</c:v>
                </c:pt>
                <c:pt idx="1689">
                  <c:v>0.61897539993857598</c:v>
                </c:pt>
                <c:pt idx="1690">
                  <c:v>0.61930835616829605</c:v>
                </c:pt>
                <c:pt idx="1691">
                  <c:v>0.61937847799237999</c:v>
                </c:pt>
                <c:pt idx="1692">
                  <c:v>0.61940771985032095</c:v>
                </c:pt>
                <c:pt idx="1693">
                  <c:v>0.61984897254254001</c:v>
                </c:pt>
                <c:pt idx="1694">
                  <c:v>0.62008575796533105</c:v>
                </c:pt>
                <c:pt idx="1695">
                  <c:v>0.62084696937681105</c:v>
                </c:pt>
                <c:pt idx="1696">
                  <c:v>0.62115849395666001</c:v>
                </c:pt>
                <c:pt idx="1697">
                  <c:v>0.62116856831947598</c:v>
                </c:pt>
                <c:pt idx="1698">
                  <c:v>0.62135198137120196</c:v>
                </c:pt>
                <c:pt idx="1699">
                  <c:v>0.62167295462944905</c:v>
                </c:pt>
                <c:pt idx="1700">
                  <c:v>0.62173199333140905</c:v>
                </c:pt>
                <c:pt idx="1701">
                  <c:v>0.62208812437294103</c:v>
                </c:pt>
                <c:pt idx="1702">
                  <c:v>0.62251301852109597</c:v>
                </c:pt>
                <c:pt idx="1703">
                  <c:v>0.62252300049123499</c:v>
                </c:pt>
                <c:pt idx="1704">
                  <c:v>0.623180947485653</c:v>
                </c:pt>
                <c:pt idx="1705">
                  <c:v>0.62326874666135101</c:v>
                </c:pt>
                <c:pt idx="1706">
                  <c:v>0.62338588731911204</c:v>
                </c:pt>
                <c:pt idx="1707">
                  <c:v>0.62342497906373695</c:v>
                </c:pt>
                <c:pt idx="1708">
                  <c:v>0.62372926110401705</c:v>
                </c:pt>
                <c:pt idx="1709">
                  <c:v>0.62435633631642196</c:v>
                </c:pt>
                <c:pt idx="1710">
                  <c:v>0.62457452602136598</c:v>
                </c:pt>
                <c:pt idx="1711">
                  <c:v>0.62470189846285096</c:v>
                </c:pt>
                <c:pt idx="1712">
                  <c:v>0.62501764009870997</c:v>
                </c:pt>
                <c:pt idx="1713">
                  <c:v>0.62528969780267996</c:v>
                </c:pt>
                <c:pt idx="1714">
                  <c:v>0.62529074819758501</c:v>
                </c:pt>
                <c:pt idx="1715">
                  <c:v>0.62537686091245004</c:v>
                </c:pt>
                <c:pt idx="1716">
                  <c:v>0.62560996281750003</c:v>
                </c:pt>
                <c:pt idx="1717">
                  <c:v>0.62567994286141804</c:v>
                </c:pt>
                <c:pt idx="1718">
                  <c:v>0.62569786890355095</c:v>
                </c:pt>
                <c:pt idx="1719">
                  <c:v>0.62581505075863997</c:v>
                </c:pt>
                <c:pt idx="1720">
                  <c:v>0.62616444157217299</c:v>
                </c:pt>
                <c:pt idx="1721">
                  <c:v>0.62617584726061004</c:v>
                </c:pt>
                <c:pt idx="1722">
                  <c:v>0.62652895763954697</c:v>
                </c:pt>
                <c:pt idx="1723">
                  <c:v>0.62713253588470397</c:v>
                </c:pt>
                <c:pt idx="1724">
                  <c:v>0.62786022264181696</c:v>
                </c:pt>
                <c:pt idx="1725">
                  <c:v>0.62803138096762001</c:v>
                </c:pt>
                <c:pt idx="1726">
                  <c:v>0.62804233430720402</c:v>
                </c:pt>
                <c:pt idx="1727">
                  <c:v>0.62882854488185203</c:v>
                </c:pt>
                <c:pt idx="1728">
                  <c:v>0.62898708181455698</c:v>
                </c:pt>
                <c:pt idx="1729">
                  <c:v>0.62958309254335099</c:v>
                </c:pt>
                <c:pt idx="1730">
                  <c:v>0.62979734108290197</c:v>
                </c:pt>
                <c:pt idx="1731">
                  <c:v>0.63003689708078603</c:v>
                </c:pt>
                <c:pt idx="1732">
                  <c:v>0.63049551461111097</c:v>
                </c:pt>
                <c:pt idx="1733">
                  <c:v>0.63051285304348204</c:v>
                </c:pt>
                <c:pt idx="1734">
                  <c:v>0.63072946763542603</c:v>
                </c:pt>
                <c:pt idx="1735">
                  <c:v>0.63109595744925295</c:v>
                </c:pt>
                <c:pt idx="1736">
                  <c:v>0.63136119211969099</c:v>
                </c:pt>
                <c:pt idx="1737">
                  <c:v>0.63145372964551305</c:v>
                </c:pt>
                <c:pt idx="1738">
                  <c:v>0.63155825759338902</c:v>
                </c:pt>
                <c:pt idx="1739">
                  <c:v>0.63157914937747694</c:v>
                </c:pt>
                <c:pt idx="1740">
                  <c:v>0.631845978280419</c:v>
                </c:pt>
                <c:pt idx="1741">
                  <c:v>0.63263823220725401</c:v>
                </c:pt>
                <c:pt idx="1742">
                  <c:v>0.63271067839334905</c:v>
                </c:pt>
                <c:pt idx="1743">
                  <c:v>0.63274866641115601</c:v>
                </c:pt>
                <c:pt idx="1744">
                  <c:v>0.63291558521964097</c:v>
                </c:pt>
                <c:pt idx="1745">
                  <c:v>0.63362745094277395</c:v>
                </c:pt>
                <c:pt idx="1746">
                  <c:v>0.63419831366113799</c:v>
                </c:pt>
                <c:pt idx="1747">
                  <c:v>0.63443083088735397</c:v>
                </c:pt>
                <c:pt idx="1748">
                  <c:v>0.634567663429633</c:v>
                </c:pt>
                <c:pt idx="1749">
                  <c:v>0.63470052809947497</c:v>
                </c:pt>
                <c:pt idx="1750">
                  <c:v>0.63492636749630404</c:v>
                </c:pt>
                <c:pt idx="1751">
                  <c:v>0.63540175924187103</c:v>
                </c:pt>
                <c:pt idx="1752">
                  <c:v>0.63573576466125603</c:v>
                </c:pt>
                <c:pt idx="1753">
                  <c:v>0.63579073901671701</c:v>
                </c:pt>
                <c:pt idx="1754">
                  <c:v>0.63587796414161402</c:v>
                </c:pt>
                <c:pt idx="1755">
                  <c:v>0.63633164925062402</c:v>
                </c:pt>
                <c:pt idx="1756">
                  <c:v>0.63633516934864598</c:v>
                </c:pt>
                <c:pt idx="1757">
                  <c:v>0.63672800510025995</c:v>
                </c:pt>
                <c:pt idx="1758">
                  <c:v>0.63686984547359105</c:v>
                </c:pt>
                <c:pt idx="1759">
                  <c:v>0.63708944309174098</c:v>
                </c:pt>
                <c:pt idx="1760">
                  <c:v>0.63714329673744297</c:v>
                </c:pt>
                <c:pt idx="1761">
                  <c:v>0.63719668600927304</c:v>
                </c:pt>
                <c:pt idx="1762">
                  <c:v>0.63725419621914603</c:v>
                </c:pt>
                <c:pt idx="1763">
                  <c:v>0.63782864781644399</c:v>
                </c:pt>
                <c:pt idx="1764">
                  <c:v>0.63786543886560698</c:v>
                </c:pt>
                <c:pt idx="1765">
                  <c:v>0.63807723265798599</c:v>
                </c:pt>
                <c:pt idx="1766">
                  <c:v>0.63875638419652603</c:v>
                </c:pt>
                <c:pt idx="1767">
                  <c:v>0.63882602055502202</c:v>
                </c:pt>
                <c:pt idx="1768">
                  <c:v>0.63916322290349503</c:v>
                </c:pt>
                <c:pt idx="1769">
                  <c:v>0.63928660454557196</c:v>
                </c:pt>
                <c:pt idx="1770">
                  <c:v>0.63930650477242801</c:v>
                </c:pt>
                <c:pt idx="1771">
                  <c:v>0.63951266118708705</c:v>
                </c:pt>
                <c:pt idx="1772">
                  <c:v>0.639608076362706</c:v>
                </c:pt>
                <c:pt idx="1773">
                  <c:v>0.64002912258729305</c:v>
                </c:pt>
                <c:pt idx="1774">
                  <c:v>0.64026099158560501</c:v>
                </c:pt>
                <c:pt idx="1775">
                  <c:v>0.64033126373610905</c:v>
                </c:pt>
                <c:pt idx="1776">
                  <c:v>0.640468393425073</c:v>
                </c:pt>
                <c:pt idx="1777">
                  <c:v>0.64095170604174601</c:v>
                </c:pt>
                <c:pt idx="1778">
                  <c:v>0.64129731193294404</c:v>
                </c:pt>
                <c:pt idx="1779">
                  <c:v>0.64187193894758798</c:v>
                </c:pt>
                <c:pt idx="1780">
                  <c:v>0.64189676274819396</c:v>
                </c:pt>
                <c:pt idx="1781">
                  <c:v>0.64210760637241204</c:v>
                </c:pt>
                <c:pt idx="1782">
                  <c:v>0.64225888282389298</c:v>
                </c:pt>
                <c:pt idx="1783">
                  <c:v>0.64258752018213205</c:v>
                </c:pt>
                <c:pt idx="1784">
                  <c:v>0.64305880345294497</c:v>
                </c:pt>
                <c:pt idx="1785">
                  <c:v>0.643332124331637</c:v>
                </c:pt>
                <c:pt idx="1786">
                  <c:v>0.64347727689891998</c:v>
                </c:pt>
                <c:pt idx="1787">
                  <c:v>0.64362619614557304</c:v>
                </c:pt>
                <c:pt idx="1788">
                  <c:v>0.64379919731222501</c:v>
                </c:pt>
                <c:pt idx="1789">
                  <c:v>0.64382287016247997</c:v>
                </c:pt>
                <c:pt idx="1790">
                  <c:v>0.64405854092910797</c:v>
                </c:pt>
                <c:pt idx="1791">
                  <c:v>0.64419839939321599</c:v>
                </c:pt>
                <c:pt idx="1792">
                  <c:v>0.64430583605323599</c:v>
                </c:pt>
                <c:pt idx="1793">
                  <c:v>0.64431247589013996</c:v>
                </c:pt>
                <c:pt idx="1794">
                  <c:v>0.64457322994027899</c:v>
                </c:pt>
                <c:pt idx="1795">
                  <c:v>0.64459393570637802</c:v>
                </c:pt>
                <c:pt idx="1796">
                  <c:v>0.64487835800494298</c:v>
                </c:pt>
                <c:pt idx="1797">
                  <c:v>0.64490358772523204</c:v>
                </c:pt>
                <c:pt idx="1798">
                  <c:v>0.64506253345376396</c:v>
                </c:pt>
                <c:pt idx="1799">
                  <c:v>0.64545073305420997</c:v>
                </c:pt>
                <c:pt idx="1800">
                  <c:v>0.64575608589631595</c:v>
                </c:pt>
                <c:pt idx="1801">
                  <c:v>0.64590890795978495</c:v>
                </c:pt>
                <c:pt idx="1802">
                  <c:v>0.646546916022677</c:v>
                </c:pt>
                <c:pt idx="1803">
                  <c:v>0.64679030170116303</c:v>
                </c:pt>
                <c:pt idx="1804">
                  <c:v>0.64730995304553796</c:v>
                </c:pt>
                <c:pt idx="1805">
                  <c:v>0.64760655192110395</c:v>
                </c:pt>
                <c:pt idx="1806">
                  <c:v>0.64784043726018203</c:v>
                </c:pt>
                <c:pt idx="1807">
                  <c:v>0.64789188809364096</c:v>
                </c:pt>
                <c:pt idx="1808">
                  <c:v>0.64818598160191498</c:v>
                </c:pt>
                <c:pt idx="1809">
                  <c:v>0.64824569255442299</c:v>
                </c:pt>
                <c:pt idx="1810">
                  <c:v>0.64865669509505497</c:v>
                </c:pt>
                <c:pt idx="1811">
                  <c:v>0.649275114403708</c:v>
                </c:pt>
                <c:pt idx="1812">
                  <c:v>0.64931423636153296</c:v>
                </c:pt>
                <c:pt idx="1813">
                  <c:v>0.64939740291960901</c:v>
                </c:pt>
                <c:pt idx="1814">
                  <c:v>0.64967416350127105</c:v>
                </c:pt>
                <c:pt idx="1815">
                  <c:v>0.65004227225504296</c:v>
                </c:pt>
                <c:pt idx="1816">
                  <c:v>0.65032124733004504</c:v>
                </c:pt>
                <c:pt idx="1817">
                  <c:v>0.65048330964739698</c:v>
                </c:pt>
                <c:pt idx="1818">
                  <c:v>0.65082876789657496</c:v>
                </c:pt>
                <c:pt idx="1819">
                  <c:v>0.65085804136469905</c:v>
                </c:pt>
                <c:pt idx="1820">
                  <c:v>0.65090605457696804</c:v>
                </c:pt>
                <c:pt idx="1821">
                  <c:v>0.65157728699748096</c:v>
                </c:pt>
                <c:pt idx="1822">
                  <c:v>0.65213067394078605</c:v>
                </c:pt>
                <c:pt idx="1823">
                  <c:v>0.65222236278521595</c:v>
                </c:pt>
                <c:pt idx="1824">
                  <c:v>0.65230235506725598</c:v>
                </c:pt>
                <c:pt idx="1825">
                  <c:v>0.65279063957688499</c:v>
                </c:pt>
                <c:pt idx="1826">
                  <c:v>0.65282282441416195</c:v>
                </c:pt>
                <c:pt idx="1827">
                  <c:v>0.65293587620972704</c:v>
                </c:pt>
                <c:pt idx="1828">
                  <c:v>0.65309336721239697</c:v>
                </c:pt>
                <c:pt idx="1829">
                  <c:v>0.65368529326994596</c:v>
                </c:pt>
                <c:pt idx="1830">
                  <c:v>0.653917377239421</c:v>
                </c:pt>
                <c:pt idx="1831">
                  <c:v>0.65418923733865497</c:v>
                </c:pt>
                <c:pt idx="1832">
                  <c:v>0.65435859410311303</c:v>
                </c:pt>
                <c:pt idx="1833">
                  <c:v>0.65447560549878003</c:v>
                </c:pt>
                <c:pt idx="1834">
                  <c:v>0.65448317695956804</c:v>
                </c:pt>
                <c:pt idx="1835">
                  <c:v>0.654569250202792</c:v>
                </c:pt>
                <c:pt idx="1836">
                  <c:v>0.65495872245553599</c:v>
                </c:pt>
                <c:pt idx="1837">
                  <c:v>0.65507099062533003</c:v>
                </c:pt>
                <c:pt idx="1838">
                  <c:v>0.65517128231551702</c:v>
                </c:pt>
                <c:pt idx="1839">
                  <c:v>0.65564934112241102</c:v>
                </c:pt>
                <c:pt idx="1840">
                  <c:v>0.65598193293108598</c:v>
                </c:pt>
                <c:pt idx="1841">
                  <c:v>0.65607104549074802</c:v>
                </c:pt>
                <c:pt idx="1842">
                  <c:v>0.65647381442763297</c:v>
                </c:pt>
                <c:pt idx="1843">
                  <c:v>0.65653051904347803</c:v>
                </c:pt>
                <c:pt idx="1844">
                  <c:v>0.65667474793051095</c:v>
                </c:pt>
                <c:pt idx="1845">
                  <c:v>0.65674307893085104</c:v>
                </c:pt>
                <c:pt idx="1846">
                  <c:v>0.65713409723385297</c:v>
                </c:pt>
                <c:pt idx="1847">
                  <c:v>0.65738509494044295</c:v>
                </c:pt>
                <c:pt idx="1848">
                  <c:v>0.65759223483174101</c:v>
                </c:pt>
                <c:pt idx="1849">
                  <c:v>0.65780215809012099</c:v>
                </c:pt>
                <c:pt idx="1850">
                  <c:v>0.65798856948009299</c:v>
                </c:pt>
                <c:pt idx="1851">
                  <c:v>0.658557968926342</c:v>
                </c:pt>
                <c:pt idx="1852">
                  <c:v>0.65873735329574501</c:v>
                </c:pt>
                <c:pt idx="1853">
                  <c:v>0.65900200840962198</c:v>
                </c:pt>
                <c:pt idx="1854">
                  <c:v>0.65958523224381804</c:v>
                </c:pt>
                <c:pt idx="1855">
                  <c:v>0.65963359661948096</c:v>
                </c:pt>
                <c:pt idx="1856">
                  <c:v>0.65969288203974796</c:v>
                </c:pt>
                <c:pt idx="1857">
                  <c:v>0.65996730922009095</c:v>
                </c:pt>
                <c:pt idx="1858">
                  <c:v>0.66005371886250697</c:v>
                </c:pt>
                <c:pt idx="1859">
                  <c:v>0.66013328873497601</c:v>
                </c:pt>
                <c:pt idx="1860">
                  <c:v>0.66032384640044095</c:v>
                </c:pt>
                <c:pt idx="1861">
                  <c:v>0.660481694455751</c:v>
                </c:pt>
                <c:pt idx="1862">
                  <c:v>0.66050623973612399</c:v>
                </c:pt>
                <c:pt idx="1863">
                  <c:v>0.66078217012588503</c:v>
                </c:pt>
                <c:pt idx="1864">
                  <c:v>0.66081868454485204</c:v>
                </c:pt>
                <c:pt idx="1865">
                  <c:v>0.66084202294073502</c:v>
                </c:pt>
                <c:pt idx="1866">
                  <c:v>0.66112747854169596</c:v>
                </c:pt>
                <c:pt idx="1867">
                  <c:v>0.66132405022268703</c:v>
                </c:pt>
                <c:pt idx="1868">
                  <c:v>0.66141835961710005</c:v>
                </c:pt>
                <c:pt idx="1869">
                  <c:v>0.66148028462467801</c:v>
                </c:pt>
                <c:pt idx="1870">
                  <c:v>0.66167460242286302</c:v>
                </c:pt>
                <c:pt idx="1871">
                  <c:v>0.66177780545480902</c:v>
                </c:pt>
                <c:pt idx="1872">
                  <c:v>0.66260512614184397</c:v>
                </c:pt>
                <c:pt idx="1873">
                  <c:v>0.66262197017888802</c:v>
                </c:pt>
                <c:pt idx="1874">
                  <c:v>0.66265899551046203</c:v>
                </c:pt>
                <c:pt idx="1875">
                  <c:v>0.66278141641112798</c:v>
                </c:pt>
                <c:pt idx="1876">
                  <c:v>0.66312249892336395</c:v>
                </c:pt>
                <c:pt idx="1877">
                  <c:v>0.66319863284554503</c:v>
                </c:pt>
                <c:pt idx="1878">
                  <c:v>0.66324779032455605</c:v>
                </c:pt>
                <c:pt idx="1879">
                  <c:v>0.66325298803584498</c:v>
                </c:pt>
                <c:pt idx="1880">
                  <c:v>0.66327031425145599</c:v>
                </c:pt>
                <c:pt idx="1881">
                  <c:v>0.66327784361098596</c:v>
                </c:pt>
                <c:pt idx="1882">
                  <c:v>0.66335064090569196</c:v>
                </c:pt>
                <c:pt idx="1883">
                  <c:v>0.66372815897578696</c:v>
                </c:pt>
                <c:pt idx="1884">
                  <c:v>0.66386458001044701</c:v>
                </c:pt>
                <c:pt idx="1885">
                  <c:v>0.66388224057086198</c:v>
                </c:pt>
                <c:pt idx="1886">
                  <c:v>0.66413854813093598</c:v>
                </c:pt>
                <c:pt idx="1887">
                  <c:v>0.66449298131663104</c:v>
                </c:pt>
                <c:pt idx="1888">
                  <c:v>0.66516502845265402</c:v>
                </c:pt>
                <c:pt idx="1889">
                  <c:v>0.66566085092285099</c:v>
                </c:pt>
                <c:pt idx="1890">
                  <c:v>0.66573234236634804</c:v>
                </c:pt>
                <c:pt idx="1891">
                  <c:v>0.66647817980607604</c:v>
                </c:pt>
                <c:pt idx="1892">
                  <c:v>0.66652386430103105</c:v>
                </c:pt>
                <c:pt idx="1893">
                  <c:v>0.666589536457596</c:v>
                </c:pt>
                <c:pt idx="1894">
                  <c:v>0.66670471618828497</c:v>
                </c:pt>
                <c:pt idx="1895">
                  <c:v>0.66679676504367402</c:v>
                </c:pt>
                <c:pt idx="1896">
                  <c:v>0.66697509674464905</c:v>
                </c:pt>
                <c:pt idx="1897">
                  <c:v>0.66765972248771599</c:v>
                </c:pt>
                <c:pt idx="1898">
                  <c:v>0.66777512258576099</c:v>
                </c:pt>
                <c:pt idx="1899">
                  <c:v>0.66791844735031602</c:v>
                </c:pt>
                <c:pt idx="1900">
                  <c:v>0.66798060072366805</c:v>
                </c:pt>
                <c:pt idx="1901">
                  <c:v>0.66804000275099895</c:v>
                </c:pt>
                <c:pt idx="1902">
                  <c:v>0.66876223116346101</c:v>
                </c:pt>
                <c:pt idx="1903">
                  <c:v>0.66930019732235901</c:v>
                </c:pt>
                <c:pt idx="1904">
                  <c:v>0.669464935521211</c:v>
                </c:pt>
                <c:pt idx="1905">
                  <c:v>0.66987063015318005</c:v>
                </c:pt>
                <c:pt idx="1906">
                  <c:v>0.67000525088652096</c:v>
                </c:pt>
                <c:pt idx="1907">
                  <c:v>0.67031931989442695</c:v>
                </c:pt>
                <c:pt idx="1908">
                  <c:v>0.67047514900674698</c:v>
                </c:pt>
                <c:pt idx="1909">
                  <c:v>0.67060383365434695</c:v>
                </c:pt>
                <c:pt idx="1910">
                  <c:v>0.670708486152922</c:v>
                </c:pt>
                <c:pt idx="1911">
                  <c:v>0.67076595867162203</c:v>
                </c:pt>
                <c:pt idx="1912">
                  <c:v>0.67101686798474303</c:v>
                </c:pt>
                <c:pt idx="1913">
                  <c:v>0.67117781731683501</c:v>
                </c:pt>
                <c:pt idx="1914">
                  <c:v>0.67120995690279095</c:v>
                </c:pt>
                <c:pt idx="1915">
                  <c:v>0.67129071081495395</c:v>
                </c:pt>
                <c:pt idx="1916">
                  <c:v>0.67135540549369399</c:v>
                </c:pt>
                <c:pt idx="1917">
                  <c:v>0.67150204762925902</c:v>
                </c:pt>
                <c:pt idx="1918">
                  <c:v>0.67161822595688303</c:v>
                </c:pt>
                <c:pt idx="1919">
                  <c:v>0.67162724578862598</c:v>
                </c:pt>
                <c:pt idx="1920">
                  <c:v>0.67205213996417301</c:v>
                </c:pt>
                <c:pt idx="1921">
                  <c:v>0.67208913228858003</c:v>
                </c:pt>
                <c:pt idx="1922">
                  <c:v>0.67216815799474705</c:v>
                </c:pt>
                <c:pt idx="1923">
                  <c:v>0.67221212450086198</c:v>
                </c:pt>
                <c:pt idx="1924">
                  <c:v>0.67247862048337503</c:v>
                </c:pt>
                <c:pt idx="1925">
                  <c:v>0.67262359831810803</c:v>
                </c:pt>
                <c:pt idx="1926">
                  <c:v>0.67301206394810797</c:v>
                </c:pt>
                <c:pt idx="1927">
                  <c:v>0.67313079338739901</c:v>
                </c:pt>
                <c:pt idx="1928">
                  <c:v>0.67320125196676905</c:v>
                </c:pt>
                <c:pt idx="1929">
                  <c:v>0.67339301224359605</c:v>
                </c:pt>
                <c:pt idx="1930">
                  <c:v>0.67344870218349695</c:v>
                </c:pt>
                <c:pt idx="1931">
                  <c:v>0.67368762392331505</c:v>
                </c:pt>
                <c:pt idx="1932">
                  <c:v>0.67385975789169095</c:v>
                </c:pt>
                <c:pt idx="1933">
                  <c:v>0.67439426561160098</c:v>
                </c:pt>
                <c:pt idx="1934">
                  <c:v>0.67472766158992703</c:v>
                </c:pt>
                <c:pt idx="1935">
                  <c:v>0.67491524061188102</c:v>
                </c:pt>
                <c:pt idx="1936">
                  <c:v>0.67496110635864304</c:v>
                </c:pt>
                <c:pt idx="1937">
                  <c:v>0.67506858279161597</c:v>
                </c:pt>
                <c:pt idx="1938">
                  <c:v>0.67544153639498805</c:v>
                </c:pt>
                <c:pt idx="1939">
                  <c:v>0.67545769303379599</c:v>
                </c:pt>
                <c:pt idx="1940">
                  <c:v>0.67556141204584097</c:v>
                </c:pt>
                <c:pt idx="1941">
                  <c:v>0.67571738156873495</c:v>
                </c:pt>
                <c:pt idx="1942">
                  <c:v>0.67584398224511499</c:v>
                </c:pt>
                <c:pt idx="1943">
                  <c:v>0.67598275859456702</c:v>
                </c:pt>
                <c:pt idx="1944">
                  <c:v>0.67605468663660895</c:v>
                </c:pt>
                <c:pt idx="1945">
                  <c:v>0.67634247862459895</c:v>
                </c:pt>
                <c:pt idx="1946">
                  <c:v>0.67638757386628301</c:v>
                </c:pt>
                <c:pt idx="1947">
                  <c:v>0.67649223143234805</c:v>
                </c:pt>
                <c:pt idx="1948">
                  <c:v>0.67654313563423996</c:v>
                </c:pt>
                <c:pt idx="1949">
                  <c:v>0.67714048070175603</c:v>
                </c:pt>
                <c:pt idx="1950">
                  <c:v>0.67753702837645102</c:v>
                </c:pt>
                <c:pt idx="1951">
                  <c:v>0.67813236693687295</c:v>
                </c:pt>
                <c:pt idx="1952">
                  <c:v>0.67827728042817204</c:v>
                </c:pt>
                <c:pt idx="1953">
                  <c:v>0.67864391065257401</c:v>
                </c:pt>
                <c:pt idx="1954">
                  <c:v>0.67904728336040499</c:v>
                </c:pt>
                <c:pt idx="1955">
                  <c:v>0.67906676375252295</c:v>
                </c:pt>
                <c:pt idx="1956">
                  <c:v>0.67917157802730799</c:v>
                </c:pt>
                <c:pt idx="1957">
                  <c:v>0.67972292063538597</c:v>
                </c:pt>
                <c:pt idx="1958">
                  <c:v>0.67990881415522197</c:v>
                </c:pt>
                <c:pt idx="1959">
                  <c:v>0.68030028888846095</c:v>
                </c:pt>
                <c:pt idx="1960">
                  <c:v>0.68095856094185003</c:v>
                </c:pt>
                <c:pt idx="1961">
                  <c:v>0.68104630059507798</c:v>
                </c:pt>
                <c:pt idx="1962">
                  <c:v>0.68105732331819302</c:v>
                </c:pt>
                <c:pt idx="1963">
                  <c:v>0.681641143007094</c:v>
                </c:pt>
                <c:pt idx="1964">
                  <c:v>0.68234996147015503</c:v>
                </c:pt>
                <c:pt idx="1965">
                  <c:v>0.68284394775571999</c:v>
                </c:pt>
                <c:pt idx="1966">
                  <c:v>0.682936990113161</c:v>
                </c:pt>
                <c:pt idx="1967">
                  <c:v>0.68378761386060505</c:v>
                </c:pt>
                <c:pt idx="1968">
                  <c:v>0.68379731070907601</c:v>
                </c:pt>
                <c:pt idx="1969">
                  <c:v>0.68389672145028302</c:v>
                </c:pt>
                <c:pt idx="1970">
                  <c:v>0.68414622586329998</c:v>
                </c:pt>
                <c:pt idx="1971">
                  <c:v>0.68451733194181996</c:v>
                </c:pt>
                <c:pt idx="1972">
                  <c:v>0.68454299689106202</c:v>
                </c:pt>
                <c:pt idx="1973">
                  <c:v>0.68472237928825197</c:v>
                </c:pt>
                <c:pt idx="1974">
                  <c:v>0.68481424905578803</c:v>
                </c:pt>
                <c:pt idx="1975">
                  <c:v>0.68508720455472005</c:v>
                </c:pt>
                <c:pt idx="1976">
                  <c:v>0.68513514769866102</c:v>
                </c:pt>
                <c:pt idx="1977">
                  <c:v>0.68574610738741104</c:v>
                </c:pt>
                <c:pt idx="1978">
                  <c:v>0.68575765017200896</c:v>
                </c:pt>
                <c:pt idx="1979">
                  <c:v>0.68615307582213603</c:v>
                </c:pt>
                <c:pt idx="1980">
                  <c:v>0.68621875181355896</c:v>
                </c:pt>
                <c:pt idx="1981">
                  <c:v>0.68672581948339895</c:v>
                </c:pt>
                <c:pt idx="1982">
                  <c:v>0.68723628176924001</c:v>
                </c:pt>
                <c:pt idx="1983">
                  <c:v>0.68774550594389405</c:v>
                </c:pt>
                <c:pt idx="1984">
                  <c:v>0.68782191879718602</c:v>
                </c:pt>
                <c:pt idx="1985">
                  <c:v>0.68794151751653199</c:v>
                </c:pt>
                <c:pt idx="1986">
                  <c:v>0.68837847210028502</c:v>
                </c:pt>
                <c:pt idx="1987">
                  <c:v>0.68842729789150103</c:v>
                </c:pt>
                <c:pt idx="1988">
                  <c:v>0.68893787757877001</c:v>
                </c:pt>
                <c:pt idx="1989">
                  <c:v>0.68894921259625796</c:v>
                </c:pt>
                <c:pt idx="1990">
                  <c:v>0.68913107981686195</c:v>
                </c:pt>
                <c:pt idx="1991">
                  <c:v>0.68928580358624403</c:v>
                </c:pt>
                <c:pt idx="1992">
                  <c:v>0.68931554676964801</c:v>
                </c:pt>
                <c:pt idx="1993">
                  <c:v>0.68941424989744104</c:v>
                </c:pt>
                <c:pt idx="1994">
                  <c:v>0.68950728121597105</c:v>
                </c:pt>
                <c:pt idx="1995">
                  <c:v>0.689727272838354</c:v>
                </c:pt>
                <c:pt idx="1996">
                  <c:v>0.69018538570140997</c:v>
                </c:pt>
                <c:pt idx="1997">
                  <c:v>0.69028250678606695</c:v>
                </c:pt>
                <c:pt idx="1998">
                  <c:v>0.69046023499001397</c:v>
                </c:pt>
                <c:pt idx="1999">
                  <c:v>0.69060411805506094</c:v>
                </c:pt>
                <c:pt idx="2000">
                  <c:v>0.690903942292446</c:v>
                </c:pt>
                <c:pt idx="2001">
                  <c:v>0.69113395694533697</c:v>
                </c:pt>
                <c:pt idx="2002">
                  <c:v>0.69118859016281697</c:v>
                </c:pt>
                <c:pt idx="2003">
                  <c:v>0.69151657115777598</c:v>
                </c:pt>
                <c:pt idx="2004">
                  <c:v>0.69159007543588302</c:v>
                </c:pt>
                <c:pt idx="2005">
                  <c:v>0.69163322256987503</c:v>
                </c:pt>
                <c:pt idx="2006">
                  <c:v>0.69194402616909301</c:v>
                </c:pt>
                <c:pt idx="2007">
                  <c:v>0.69255925427355303</c:v>
                </c:pt>
                <c:pt idx="2008">
                  <c:v>0.69257760521791401</c:v>
                </c:pt>
                <c:pt idx="2009">
                  <c:v>0.69263842028072597</c:v>
                </c:pt>
                <c:pt idx="2010">
                  <c:v>0.69327847922549501</c:v>
                </c:pt>
                <c:pt idx="2011">
                  <c:v>0.69338619057089002</c:v>
                </c:pt>
                <c:pt idx="2012">
                  <c:v>0.69341249229824697</c:v>
                </c:pt>
                <c:pt idx="2013">
                  <c:v>0.69428272452205397</c:v>
                </c:pt>
                <c:pt idx="2014">
                  <c:v>0.69445892434348</c:v>
                </c:pt>
                <c:pt idx="2015">
                  <c:v>0.69454659521579698</c:v>
                </c:pt>
                <c:pt idx="2016">
                  <c:v>0.69509168114403597</c:v>
                </c:pt>
                <c:pt idx="2017">
                  <c:v>0.69525302067289396</c:v>
                </c:pt>
                <c:pt idx="2018">
                  <c:v>0.69537280658807799</c:v>
                </c:pt>
                <c:pt idx="2019">
                  <c:v>0.69572787214180098</c:v>
                </c:pt>
                <c:pt idx="2020">
                  <c:v>0.69593328388188602</c:v>
                </c:pt>
                <c:pt idx="2021">
                  <c:v>0.69623896750785796</c:v>
                </c:pt>
                <c:pt idx="2022">
                  <c:v>0.69638142184189999</c:v>
                </c:pt>
                <c:pt idx="2023">
                  <c:v>0.69697496955118599</c:v>
                </c:pt>
                <c:pt idx="2024">
                  <c:v>0.69698168518131198</c:v>
                </c:pt>
                <c:pt idx="2025">
                  <c:v>0.69699374487733101</c:v>
                </c:pt>
                <c:pt idx="2026">
                  <c:v>0.69740450154880396</c:v>
                </c:pt>
                <c:pt idx="2027">
                  <c:v>0.69759795535355795</c:v>
                </c:pt>
                <c:pt idx="2028">
                  <c:v>0.69781930467990305</c:v>
                </c:pt>
                <c:pt idx="2029">
                  <c:v>0.69811785864808096</c:v>
                </c:pt>
                <c:pt idx="2030">
                  <c:v>0.69860436055151798</c:v>
                </c:pt>
                <c:pt idx="2031">
                  <c:v>0.698643862680696</c:v>
                </c:pt>
                <c:pt idx="2032">
                  <c:v>0.69881008039502501</c:v>
                </c:pt>
                <c:pt idx="2033">
                  <c:v>0.69895664164248605</c:v>
                </c:pt>
                <c:pt idx="2034">
                  <c:v>0.69948823155616102</c:v>
                </c:pt>
                <c:pt idx="2035">
                  <c:v>0.70034092998899</c:v>
                </c:pt>
                <c:pt idx="2036">
                  <c:v>0.70040058514431902</c:v>
                </c:pt>
                <c:pt idx="2037">
                  <c:v>0.70089290575945995</c:v>
                </c:pt>
                <c:pt idx="2038">
                  <c:v>0.70090026852181697</c:v>
                </c:pt>
                <c:pt idx="2039">
                  <c:v>0.70093434071168303</c:v>
                </c:pt>
                <c:pt idx="2040">
                  <c:v>0.70147995289195897</c:v>
                </c:pt>
                <c:pt idx="2041">
                  <c:v>0.70148685114348597</c:v>
                </c:pt>
                <c:pt idx="2042">
                  <c:v>0.70159070445772398</c:v>
                </c:pt>
                <c:pt idx="2043">
                  <c:v>0.70197196014444596</c:v>
                </c:pt>
                <c:pt idx="2044">
                  <c:v>0.70199399627745096</c:v>
                </c:pt>
                <c:pt idx="2045">
                  <c:v>0.70206060485147304</c:v>
                </c:pt>
                <c:pt idx="2046">
                  <c:v>0.70221650531953705</c:v>
                </c:pt>
                <c:pt idx="2047">
                  <c:v>0.70282915927579204</c:v>
                </c:pt>
                <c:pt idx="2048">
                  <c:v>0.70283755616230104</c:v>
                </c:pt>
                <c:pt idx="2049">
                  <c:v>0.70303900928839103</c:v>
                </c:pt>
                <c:pt idx="2050">
                  <c:v>0.70328657586565702</c:v>
                </c:pt>
                <c:pt idx="2051">
                  <c:v>0.70345883684999799</c:v>
                </c:pt>
                <c:pt idx="2052">
                  <c:v>0.70354739165700497</c:v>
                </c:pt>
                <c:pt idx="2053">
                  <c:v>0.70377612927490296</c:v>
                </c:pt>
                <c:pt idx="2054">
                  <c:v>0.70410285427180197</c:v>
                </c:pt>
                <c:pt idx="2055">
                  <c:v>0.70419127411921201</c:v>
                </c:pt>
                <c:pt idx="2056">
                  <c:v>0.70501614638659005</c:v>
                </c:pt>
                <c:pt idx="2057">
                  <c:v>0.70533164259155801</c:v>
                </c:pt>
                <c:pt idx="2058">
                  <c:v>0.70539085766957899</c:v>
                </c:pt>
                <c:pt idx="2059">
                  <c:v>0.70598788118428102</c:v>
                </c:pt>
                <c:pt idx="2060">
                  <c:v>0.70611119486720197</c:v>
                </c:pt>
                <c:pt idx="2061">
                  <c:v>0.70619118717663398</c:v>
                </c:pt>
                <c:pt idx="2062">
                  <c:v>0.70647784684072501</c:v>
                </c:pt>
                <c:pt idx="2063">
                  <c:v>0.706574761829174</c:v>
                </c:pt>
                <c:pt idx="2064">
                  <c:v>0.70678644197280704</c:v>
                </c:pt>
                <c:pt idx="2065">
                  <c:v>0.70691319544087405</c:v>
                </c:pt>
                <c:pt idx="2066">
                  <c:v>0.70694020587731798</c:v>
                </c:pt>
                <c:pt idx="2067">
                  <c:v>0.70718980194343295</c:v>
                </c:pt>
                <c:pt idx="2068">
                  <c:v>0.70720290074891901</c:v>
                </c:pt>
                <c:pt idx="2069">
                  <c:v>0.70723732010297002</c:v>
                </c:pt>
                <c:pt idx="2070">
                  <c:v>0.7073903658756</c:v>
                </c:pt>
                <c:pt idx="2071">
                  <c:v>0.70765735677388597</c:v>
                </c:pt>
                <c:pt idx="2072">
                  <c:v>0.70774877290515303</c:v>
                </c:pt>
                <c:pt idx="2073">
                  <c:v>0.70865762033773605</c:v>
                </c:pt>
                <c:pt idx="2074">
                  <c:v>0.70919245634885397</c:v>
                </c:pt>
                <c:pt idx="2075">
                  <c:v>0.70941788914120296</c:v>
                </c:pt>
                <c:pt idx="2076">
                  <c:v>0.70958410691031604</c:v>
                </c:pt>
                <c:pt idx="2077">
                  <c:v>0.70998885608552098</c:v>
                </c:pt>
                <c:pt idx="2078">
                  <c:v>0.71078571312896399</c:v>
                </c:pt>
                <c:pt idx="2079">
                  <c:v>0.71154432398650502</c:v>
                </c:pt>
                <c:pt idx="2080">
                  <c:v>0.71157560322214497</c:v>
                </c:pt>
                <c:pt idx="2081">
                  <c:v>0.71171153468244197</c:v>
                </c:pt>
                <c:pt idx="2082">
                  <c:v>0.71173169978839501</c:v>
                </c:pt>
                <c:pt idx="2083">
                  <c:v>0.71192673823850905</c:v>
                </c:pt>
                <c:pt idx="2084">
                  <c:v>0.71219610546112899</c:v>
                </c:pt>
                <c:pt idx="2085">
                  <c:v>0.712394857943496</c:v>
                </c:pt>
                <c:pt idx="2086">
                  <c:v>0.71242643035400399</c:v>
                </c:pt>
                <c:pt idx="2087">
                  <c:v>0.71268091558971802</c:v>
                </c:pt>
                <c:pt idx="2088">
                  <c:v>0.71271072539007796</c:v>
                </c:pt>
                <c:pt idx="2089">
                  <c:v>0.71288630527937202</c:v>
                </c:pt>
                <c:pt idx="2090">
                  <c:v>0.71294606227756396</c:v>
                </c:pt>
                <c:pt idx="2091">
                  <c:v>0.71309530077611605</c:v>
                </c:pt>
                <c:pt idx="2092">
                  <c:v>0.71350061249754804</c:v>
                </c:pt>
                <c:pt idx="2093">
                  <c:v>0.713772794067421</c:v>
                </c:pt>
                <c:pt idx="2094">
                  <c:v>0.71379995524116302</c:v>
                </c:pt>
                <c:pt idx="2095">
                  <c:v>0.71387106221278795</c:v>
                </c:pt>
                <c:pt idx="2096">
                  <c:v>0.71457271694260405</c:v>
                </c:pt>
                <c:pt idx="2097">
                  <c:v>0.71460243728121398</c:v>
                </c:pt>
                <c:pt idx="2098">
                  <c:v>0.71462881548658796</c:v>
                </c:pt>
                <c:pt idx="2099">
                  <c:v>0.71489639933604499</c:v>
                </c:pt>
                <c:pt idx="2100">
                  <c:v>0.71504186822430105</c:v>
                </c:pt>
                <c:pt idx="2101">
                  <c:v>0.71523966569015196</c:v>
                </c:pt>
                <c:pt idx="2102">
                  <c:v>0.71528381459853196</c:v>
                </c:pt>
                <c:pt idx="2103">
                  <c:v>0.71558664528214699</c:v>
                </c:pt>
                <c:pt idx="2104">
                  <c:v>0.71607626541791503</c:v>
                </c:pt>
                <c:pt idx="2105">
                  <c:v>0.71620357718647398</c:v>
                </c:pt>
                <c:pt idx="2106">
                  <c:v>0.71624035273185505</c:v>
                </c:pt>
                <c:pt idx="2107">
                  <c:v>0.71630858254673702</c:v>
                </c:pt>
                <c:pt idx="2108">
                  <c:v>0.71636378346010998</c:v>
                </c:pt>
                <c:pt idx="2109">
                  <c:v>0.71638266794273897</c:v>
                </c:pt>
                <c:pt idx="2110">
                  <c:v>0.71648323820794302</c:v>
                </c:pt>
                <c:pt idx="2111">
                  <c:v>0.71652195328737001</c:v>
                </c:pt>
                <c:pt idx="2112">
                  <c:v>0.716657710864263</c:v>
                </c:pt>
                <c:pt idx="2113">
                  <c:v>0.71668672632864205</c:v>
                </c:pt>
                <c:pt idx="2114">
                  <c:v>0.71674911434049904</c:v>
                </c:pt>
                <c:pt idx="2115">
                  <c:v>0.71690288197030005</c:v>
                </c:pt>
                <c:pt idx="2116">
                  <c:v>0.71697656958199596</c:v>
                </c:pt>
                <c:pt idx="2117">
                  <c:v>0.71703793390599202</c:v>
                </c:pt>
                <c:pt idx="2118">
                  <c:v>0.71724696747739503</c:v>
                </c:pt>
                <c:pt idx="2119">
                  <c:v>0.71726110495407702</c:v>
                </c:pt>
                <c:pt idx="2120">
                  <c:v>0.71736515044946803</c:v>
                </c:pt>
                <c:pt idx="2121">
                  <c:v>0.71770512098994299</c:v>
                </c:pt>
                <c:pt idx="2122">
                  <c:v>0.717785099932156</c:v>
                </c:pt>
                <c:pt idx="2123">
                  <c:v>0.71782918312751198</c:v>
                </c:pt>
                <c:pt idx="2124">
                  <c:v>0.71786071176585897</c:v>
                </c:pt>
                <c:pt idx="2125">
                  <c:v>0.71803153832169098</c:v>
                </c:pt>
                <c:pt idx="2126">
                  <c:v>0.71813912645858802</c:v>
                </c:pt>
                <c:pt idx="2127">
                  <c:v>0.71819574142094</c:v>
                </c:pt>
                <c:pt idx="2128">
                  <c:v>0.71856776950880796</c:v>
                </c:pt>
                <c:pt idx="2129">
                  <c:v>0.71891510242815404</c:v>
                </c:pt>
                <c:pt idx="2130">
                  <c:v>0.718997136936249</c:v>
                </c:pt>
                <c:pt idx="2131">
                  <c:v>0.71934232573189205</c:v>
                </c:pt>
                <c:pt idx="2132">
                  <c:v>0.71970250435611705</c:v>
                </c:pt>
                <c:pt idx="2133">
                  <c:v>0.719986377146971</c:v>
                </c:pt>
                <c:pt idx="2134">
                  <c:v>0.72000180412193404</c:v>
                </c:pt>
                <c:pt idx="2135">
                  <c:v>0.72004167053519796</c:v>
                </c:pt>
                <c:pt idx="2136">
                  <c:v>0.72015692762044403</c:v>
                </c:pt>
                <c:pt idx="2137">
                  <c:v>0.72025072415742797</c:v>
                </c:pt>
                <c:pt idx="2138">
                  <c:v>0.72032477635451897</c:v>
                </c:pt>
                <c:pt idx="2139">
                  <c:v>0.720394086969249</c:v>
                </c:pt>
                <c:pt idx="2140">
                  <c:v>0.72106334638288705</c:v>
                </c:pt>
                <c:pt idx="2141">
                  <c:v>0.72135645030614204</c:v>
                </c:pt>
                <c:pt idx="2142">
                  <c:v>0.72152718509930902</c:v>
                </c:pt>
                <c:pt idx="2143">
                  <c:v>0.72220497208592604</c:v>
                </c:pt>
                <c:pt idx="2144">
                  <c:v>0.72230301879565495</c:v>
                </c:pt>
                <c:pt idx="2145">
                  <c:v>0.72238391215967701</c:v>
                </c:pt>
                <c:pt idx="2146">
                  <c:v>0.72362256762297705</c:v>
                </c:pt>
                <c:pt idx="2147">
                  <c:v>0.72400267994688705</c:v>
                </c:pt>
                <c:pt idx="2148">
                  <c:v>0.72415412285858205</c:v>
                </c:pt>
                <c:pt idx="2149">
                  <c:v>0.72472550465232299</c:v>
                </c:pt>
                <c:pt idx="2150">
                  <c:v>0.72530171272399602</c:v>
                </c:pt>
                <c:pt idx="2151">
                  <c:v>0.72554828251218895</c:v>
                </c:pt>
                <c:pt idx="2152">
                  <c:v>0.72557707355522005</c:v>
                </c:pt>
                <c:pt idx="2153">
                  <c:v>0.72589192364145705</c:v>
                </c:pt>
                <c:pt idx="2154">
                  <c:v>0.72601785477908198</c:v>
                </c:pt>
                <c:pt idx="2155">
                  <c:v>0.726192192229278</c:v>
                </c:pt>
                <c:pt idx="2156">
                  <c:v>0.72660626687438101</c:v>
                </c:pt>
                <c:pt idx="2157">
                  <c:v>0.72664394807618304</c:v>
                </c:pt>
                <c:pt idx="2158">
                  <c:v>0.726788812344346</c:v>
                </c:pt>
                <c:pt idx="2159">
                  <c:v>0.72686307378770598</c:v>
                </c:pt>
                <c:pt idx="2160">
                  <c:v>0.72703489250339104</c:v>
                </c:pt>
                <c:pt idx="2161">
                  <c:v>0.72715018533498899</c:v>
                </c:pt>
                <c:pt idx="2162">
                  <c:v>0.72756743907709298</c:v>
                </c:pt>
                <c:pt idx="2163">
                  <c:v>0.72758652760154097</c:v>
                </c:pt>
                <c:pt idx="2164">
                  <c:v>0.72761873229790197</c:v>
                </c:pt>
                <c:pt idx="2165">
                  <c:v>0.72762496550293498</c:v>
                </c:pt>
                <c:pt idx="2166">
                  <c:v>0.727683141663232</c:v>
                </c:pt>
                <c:pt idx="2167">
                  <c:v>0.727837476961533</c:v>
                </c:pt>
                <c:pt idx="2168">
                  <c:v>0.72791376887985004</c:v>
                </c:pt>
                <c:pt idx="2169">
                  <c:v>0.72803890346275502</c:v>
                </c:pt>
                <c:pt idx="2170">
                  <c:v>0.72835216808187597</c:v>
                </c:pt>
                <c:pt idx="2171">
                  <c:v>0.72866238092127</c:v>
                </c:pt>
                <c:pt idx="2172">
                  <c:v>0.72910117056658996</c:v>
                </c:pt>
                <c:pt idx="2173">
                  <c:v>0.72981208732680303</c:v>
                </c:pt>
                <c:pt idx="2174">
                  <c:v>0.72985325115458899</c:v>
                </c:pt>
                <c:pt idx="2175">
                  <c:v>0.73000247302629495</c:v>
                </c:pt>
                <c:pt idx="2176">
                  <c:v>0.73012805311009199</c:v>
                </c:pt>
                <c:pt idx="2177">
                  <c:v>0.73063102241276801</c:v>
                </c:pt>
                <c:pt idx="2178">
                  <c:v>0.73076525371631196</c:v>
                </c:pt>
                <c:pt idx="2179">
                  <c:v>0.73128188971210895</c:v>
                </c:pt>
                <c:pt idx="2180">
                  <c:v>0.73161834683817095</c:v>
                </c:pt>
                <c:pt idx="2181">
                  <c:v>0.73186743232037998</c:v>
                </c:pt>
                <c:pt idx="2182">
                  <c:v>0.73222612564945</c:v>
                </c:pt>
                <c:pt idx="2183">
                  <c:v>0.73271642282933802</c:v>
                </c:pt>
                <c:pt idx="2184">
                  <c:v>0.73306340236654999</c:v>
                </c:pt>
                <c:pt idx="2185">
                  <c:v>0.73321092063013205</c:v>
                </c:pt>
                <c:pt idx="2186">
                  <c:v>0.73324416416204097</c:v>
                </c:pt>
                <c:pt idx="2187">
                  <c:v>0.73360464883529897</c:v>
                </c:pt>
                <c:pt idx="2188">
                  <c:v>0.733634926597861</c:v>
                </c:pt>
                <c:pt idx="2189">
                  <c:v>0.73380154905402395</c:v>
                </c:pt>
                <c:pt idx="2190">
                  <c:v>0.73399856881074099</c:v>
                </c:pt>
                <c:pt idx="2191">
                  <c:v>0.734089177731862</c:v>
                </c:pt>
                <c:pt idx="2192">
                  <c:v>0.73409083581474699</c:v>
                </c:pt>
                <c:pt idx="2193">
                  <c:v>0.73474097859990894</c:v>
                </c:pt>
                <c:pt idx="2194">
                  <c:v>0.73485295315656596</c:v>
                </c:pt>
                <c:pt idx="2195">
                  <c:v>0.73494943623047504</c:v>
                </c:pt>
                <c:pt idx="2196">
                  <c:v>0.73497689545483202</c:v>
                </c:pt>
                <c:pt idx="2197">
                  <c:v>0.73519968353759702</c:v>
                </c:pt>
                <c:pt idx="2198">
                  <c:v>0.73525139623705005</c:v>
                </c:pt>
                <c:pt idx="2199">
                  <c:v>0.73551238432307398</c:v>
                </c:pt>
                <c:pt idx="2200">
                  <c:v>0.73558783438056696</c:v>
                </c:pt>
                <c:pt idx="2201">
                  <c:v>0.73563392739742905</c:v>
                </c:pt>
                <c:pt idx="2202">
                  <c:v>0.73623088925309899</c:v>
                </c:pt>
                <c:pt idx="2203">
                  <c:v>0.73650112687883995</c:v>
                </c:pt>
                <c:pt idx="2204">
                  <c:v>0.73669526013819597</c:v>
                </c:pt>
                <c:pt idx="2205">
                  <c:v>0.73730946526698304</c:v>
                </c:pt>
                <c:pt idx="2206">
                  <c:v>0.737446490346508</c:v>
                </c:pt>
                <c:pt idx="2207">
                  <c:v>0.73826791140634296</c:v>
                </c:pt>
                <c:pt idx="2208">
                  <c:v>0.73835123842582095</c:v>
                </c:pt>
                <c:pt idx="2209">
                  <c:v>0.738416736972901</c:v>
                </c:pt>
                <c:pt idx="2210">
                  <c:v>0.73878337048432396</c:v>
                </c:pt>
                <c:pt idx="2211">
                  <c:v>0.73936681882204303</c:v>
                </c:pt>
                <c:pt idx="2212">
                  <c:v>0.73943794841932897</c:v>
                </c:pt>
                <c:pt idx="2213">
                  <c:v>0.73997450307668999</c:v>
                </c:pt>
                <c:pt idx="2214">
                  <c:v>0.74015570579863599</c:v>
                </c:pt>
                <c:pt idx="2215">
                  <c:v>0.74025180568809001</c:v>
                </c:pt>
                <c:pt idx="2216">
                  <c:v>0.74036036141435801</c:v>
                </c:pt>
                <c:pt idx="2217">
                  <c:v>0.74041697933502904</c:v>
                </c:pt>
                <c:pt idx="2218">
                  <c:v>0.74045358581797105</c:v>
                </c:pt>
                <c:pt idx="2219">
                  <c:v>0.74057332793360198</c:v>
                </c:pt>
                <c:pt idx="2220">
                  <c:v>0.74062829163363697</c:v>
                </c:pt>
                <c:pt idx="2221">
                  <c:v>0.74064351538853601</c:v>
                </c:pt>
                <c:pt idx="2222">
                  <c:v>0.74072188503273195</c:v>
                </c:pt>
                <c:pt idx="2223">
                  <c:v>0.74153111529920002</c:v>
                </c:pt>
                <c:pt idx="2224">
                  <c:v>0.74171815256533302</c:v>
                </c:pt>
                <c:pt idx="2225">
                  <c:v>0.74301568985752298</c:v>
                </c:pt>
                <c:pt idx="2226">
                  <c:v>0.74324974718996695</c:v>
                </c:pt>
                <c:pt idx="2227">
                  <c:v>0.74414833878879105</c:v>
                </c:pt>
                <c:pt idx="2228">
                  <c:v>0.744626471854965</c:v>
                </c:pt>
                <c:pt idx="2229">
                  <c:v>0.74476494755157596</c:v>
                </c:pt>
                <c:pt idx="2230">
                  <c:v>0.74500871252487599</c:v>
                </c:pt>
                <c:pt idx="2231">
                  <c:v>0.74567740227041002</c:v>
                </c:pt>
                <c:pt idx="2232">
                  <c:v>0.74573012652313797</c:v>
                </c:pt>
                <c:pt idx="2233">
                  <c:v>0.74605003051350205</c:v>
                </c:pt>
                <c:pt idx="2234">
                  <c:v>0.74610436532427205</c:v>
                </c:pt>
                <c:pt idx="2235">
                  <c:v>0.74639393567271894</c:v>
                </c:pt>
                <c:pt idx="2236">
                  <c:v>0.74659248800290801</c:v>
                </c:pt>
                <c:pt idx="2237">
                  <c:v>0.74668702428393496</c:v>
                </c:pt>
                <c:pt idx="2238">
                  <c:v>0.74678744320921997</c:v>
                </c:pt>
                <c:pt idx="2239">
                  <c:v>0.74694769054322496</c:v>
                </c:pt>
                <c:pt idx="2240">
                  <c:v>0.74703368856845498</c:v>
                </c:pt>
                <c:pt idx="2241">
                  <c:v>0.74714827860760302</c:v>
                </c:pt>
                <c:pt idx="2242">
                  <c:v>0.74723969829980896</c:v>
                </c:pt>
                <c:pt idx="2243">
                  <c:v>0.74724593150484198</c:v>
                </c:pt>
                <c:pt idx="2244">
                  <c:v>0.74738202227608197</c:v>
                </c:pt>
                <c:pt idx="2245">
                  <c:v>0.74752576821757499</c:v>
                </c:pt>
                <c:pt idx="2246">
                  <c:v>0.74777567813939905</c:v>
                </c:pt>
                <c:pt idx="2247">
                  <c:v>0.74826817069312201</c:v>
                </c:pt>
                <c:pt idx="2248">
                  <c:v>0.74927657067446995</c:v>
                </c:pt>
                <c:pt idx="2249">
                  <c:v>0.74998259689549296</c:v>
                </c:pt>
                <c:pt idx="2250">
                  <c:v>0.750504838247947</c:v>
                </c:pt>
                <c:pt idx="2251">
                  <c:v>0.75070637716528199</c:v>
                </c:pt>
                <c:pt idx="2252">
                  <c:v>0.75101562337401995</c:v>
                </c:pt>
                <c:pt idx="2253">
                  <c:v>0.75102322975940505</c:v>
                </c:pt>
                <c:pt idx="2254">
                  <c:v>0.751046084689305</c:v>
                </c:pt>
                <c:pt idx="2255">
                  <c:v>0.751155165106277</c:v>
                </c:pt>
                <c:pt idx="2256">
                  <c:v>0.75131358874633003</c:v>
                </c:pt>
                <c:pt idx="2257">
                  <c:v>0.75141280262237897</c:v>
                </c:pt>
                <c:pt idx="2258">
                  <c:v>0.75159148666459796</c:v>
                </c:pt>
                <c:pt idx="2259">
                  <c:v>0.751802375485353</c:v>
                </c:pt>
                <c:pt idx="2260">
                  <c:v>0.75182315266198096</c:v>
                </c:pt>
                <c:pt idx="2261">
                  <c:v>0.75192911651752403</c:v>
                </c:pt>
                <c:pt idx="2262">
                  <c:v>0.75222886249642096</c:v>
                </c:pt>
                <c:pt idx="2263">
                  <c:v>0.75326524757067903</c:v>
                </c:pt>
                <c:pt idx="2264">
                  <c:v>0.753465830156689</c:v>
                </c:pt>
                <c:pt idx="2265">
                  <c:v>0.75358654035474404</c:v>
                </c:pt>
                <c:pt idx="2266">
                  <c:v>0.75368570051539396</c:v>
                </c:pt>
                <c:pt idx="2267">
                  <c:v>0.75377621115459204</c:v>
                </c:pt>
                <c:pt idx="2268">
                  <c:v>0.75416361009154198</c:v>
                </c:pt>
                <c:pt idx="2269">
                  <c:v>0.75439641112461597</c:v>
                </c:pt>
                <c:pt idx="2270">
                  <c:v>0.75484669726232401</c:v>
                </c:pt>
                <c:pt idx="2271">
                  <c:v>0.75510125253897298</c:v>
                </c:pt>
                <c:pt idx="2272">
                  <c:v>0.75515261213021201</c:v>
                </c:pt>
                <c:pt idx="2273">
                  <c:v>0.75531476418323296</c:v>
                </c:pt>
                <c:pt idx="2274">
                  <c:v>0.75531922861495404</c:v>
                </c:pt>
                <c:pt idx="2275">
                  <c:v>0.75532081326031497</c:v>
                </c:pt>
                <c:pt idx="2276">
                  <c:v>0.75534448457662595</c:v>
                </c:pt>
                <c:pt idx="2277">
                  <c:v>0.75593179206856898</c:v>
                </c:pt>
                <c:pt idx="2278">
                  <c:v>0.756077362334027</c:v>
                </c:pt>
                <c:pt idx="2279">
                  <c:v>0.75619006217183404</c:v>
                </c:pt>
                <c:pt idx="2280">
                  <c:v>0.75644410806981899</c:v>
                </c:pt>
                <c:pt idx="2281">
                  <c:v>0.757606533657321</c:v>
                </c:pt>
                <c:pt idx="2282">
                  <c:v>0.75783986458554797</c:v>
                </c:pt>
                <c:pt idx="2283">
                  <c:v>0.75834927694214604</c:v>
                </c:pt>
                <c:pt idx="2284">
                  <c:v>0.75845939622205805</c:v>
                </c:pt>
                <c:pt idx="2285">
                  <c:v>0.75904816145296405</c:v>
                </c:pt>
                <c:pt idx="2286">
                  <c:v>0.75931639385902705</c:v>
                </c:pt>
                <c:pt idx="2287">
                  <c:v>0.75931938893764295</c:v>
                </c:pt>
                <c:pt idx="2288">
                  <c:v>0.759322193149915</c:v>
                </c:pt>
                <c:pt idx="2289">
                  <c:v>0.76041349346804199</c:v>
                </c:pt>
                <c:pt idx="2290">
                  <c:v>0.76095236216069095</c:v>
                </c:pt>
                <c:pt idx="2291">
                  <c:v>0.76131538074353999</c:v>
                </c:pt>
                <c:pt idx="2292">
                  <c:v>0.76149131371365697</c:v>
                </c:pt>
                <c:pt idx="2293">
                  <c:v>0.76188639565097005</c:v>
                </c:pt>
                <c:pt idx="2294">
                  <c:v>0.76213497098754401</c:v>
                </c:pt>
                <c:pt idx="2295">
                  <c:v>0.76243247138336301</c:v>
                </c:pt>
                <c:pt idx="2296">
                  <c:v>0.762480361304958</c:v>
                </c:pt>
                <c:pt idx="2297">
                  <c:v>0.76262298067483802</c:v>
                </c:pt>
                <c:pt idx="2298">
                  <c:v>0.76298571312252195</c:v>
                </c:pt>
                <c:pt idx="2299">
                  <c:v>0.76306234579533305</c:v>
                </c:pt>
                <c:pt idx="2300">
                  <c:v>0.76307713289690304</c:v>
                </c:pt>
                <c:pt idx="2301">
                  <c:v>0.76326449423590104</c:v>
                </c:pt>
                <c:pt idx="2302">
                  <c:v>0.76333253986804805</c:v>
                </c:pt>
                <c:pt idx="2303">
                  <c:v>0.76387176147716795</c:v>
                </c:pt>
                <c:pt idx="2304">
                  <c:v>0.76387804464491804</c:v>
                </c:pt>
                <c:pt idx="2305">
                  <c:v>0.76409266037209</c:v>
                </c:pt>
                <c:pt idx="2306">
                  <c:v>0.76450225415036899</c:v>
                </c:pt>
                <c:pt idx="2307">
                  <c:v>0.76575049177250398</c:v>
                </c:pt>
                <c:pt idx="2308">
                  <c:v>0.76575806320590101</c:v>
                </c:pt>
                <c:pt idx="2309">
                  <c:v>0.76576480381738599</c:v>
                </c:pt>
                <c:pt idx="2310">
                  <c:v>0.76604381956927003</c:v>
                </c:pt>
                <c:pt idx="2311">
                  <c:v>0.76686618337407697</c:v>
                </c:pt>
                <c:pt idx="2312">
                  <c:v>0.76725958695854302</c:v>
                </c:pt>
                <c:pt idx="2313">
                  <c:v>0.76733050840523298</c:v>
                </c:pt>
                <c:pt idx="2314">
                  <c:v>0.76826573160531697</c:v>
                </c:pt>
                <c:pt idx="2315">
                  <c:v>0.76829740906353305</c:v>
                </c:pt>
                <c:pt idx="2316">
                  <c:v>0.76854094104183901</c:v>
                </c:pt>
                <c:pt idx="2317">
                  <c:v>0.76898861988721501</c:v>
                </c:pt>
                <c:pt idx="2318">
                  <c:v>0.76932593939058902</c:v>
                </c:pt>
                <c:pt idx="2319">
                  <c:v>0.76941529836724698</c:v>
                </c:pt>
                <c:pt idx="2320">
                  <c:v>0.76968444431857996</c:v>
                </c:pt>
                <c:pt idx="2321">
                  <c:v>0.77011536261724201</c:v>
                </c:pt>
                <c:pt idx="2322">
                  <c:v>0.770287893356426</c:v>
                </c:pt>
                <c:pt idx="2323">
                  <c:v>0.77050109812989798</c:v>
                </c:pt>
                <c:pt idx="2324">
                  <c:v>0.77079483058632203</c:v>
                </c:pt>
                <c:pt idx="2325">
                  <c:v>0.77130701250451394</c:v>
                </c:pt>
                <c:pt idx="2326">
                  <c:v>0.77140908565043498</c:v>
                </c:pt>
                <c:pt idx="2327">
                  <c:v>0.77171539917916898</c:v>
                </c:pt>
                <c:pt idx="2328">
                  <c:v>0.77173947575776003</c:v>
                </c:pt>
                <c:pt idx="2329">
                  <c:v>0.77200718130916302</c:v>
                </c:pt>
                <c:pt idx="2330">
                  <c:v>0.77210973162094398</c:v>
                </c:pt>
                <c:pt idx="2331">
                  <c:v>0.77277523073751198</c:v>
                </c:pt>
                <c:pt idx="2332">
                  <c:v>0.77370685873114797</c:v>
                </c:pt>
                <c:pt idx="2333">
                  <c:v>0.77415868902907603</c:v>
                </c:pt>
                <c:pt idx="2334">
                  <c:v>0.77477446491556101</c:v>
                </c:pt>
                <c:pt idx="2335">
                  <c:v>0.77510506457046502</c:v>
                </c:pt>
                <c:pt idx="2336">
                  <c:v>0.77586172362241601</c:v>
                </c:pt>
                <c:pt idx="2337">
                  <c:v>0.77600797235636998</c:v>
                </c:pt>
                <c:pt idx="2338">
                  <c:v>0.77619996521731505</c:v>
                </c:pt>
                <c:pt idx="2339">
                  <c:v>0.77636084478238898</c:v>
                </c:pt>
                <c:pt idx="2340">
                  <c:v>0.77670179378679505</c:v>
                </c:pt>
                <c:pt idx="2341">
                  <c:v>0.77689497528926399</c:v>
                </c:pt>
                <c:pt idx="2342">
                  <c:v>0.777620743439697</c:v>
                </c:pt>
                <c:pt idx="2343">
                  <c:v>0.77804621933575902</c:v>
                </c:pt>
                <c:pt idx="2344">
                  <c:v>0.77828918978133599</c:v>
                </c:pt>
                <c:pt idx="2345">
                  <c:v>0.77858415095354705</c:v>
                </c:pt>
                <c:pt idx="2346">
                  <c:v>0.77964192097458695</c:v>
                </c:pt>
                <c:pt idx="2347">
                  <c:v>0.77971021537942897</c:v>
                </c:pt>
                <c:pt idx="2348">
                  <c:v>0.78055976739372401</c:v>
                </c:pt>
                <c:pt idx="2349">
                  <c:v>0.78060268087531703</c:v>
                </c:pt>
                <c:pt idx="2350">
                  <c:v>0.78106374575701698</c:v>
                </c:pt>
                <c:pt idx="2351">
                  <c:v>0.78139454318100898</c:v>
                </c:pt>
                <c:pt idx="2352">
                  <c:v>0.78140037438339105</c:v>
                </c:pt>
                <c:pt idx="2353">
                  <c:v>0.78153571174206105</c:v>
                </c:pt>
                <c:pt idx="2354">
                  <c:v>0.78164221045068005</c:v>
                </c:pt>
                <c:pt idx="2355">
                  <c:v>0.78187220458708195</c:v>
                </c:pt>
                <c:pt idx="2356">
                  <c:v>0.78205287722213301</c:v>
                </c:pt>
                <c:pt idx="2357">
                  <c:v>0.78247482526828205</c:v>
                </c:pt>
                <c:pt idx="2358">
                  <c:v>0.78256534724770199</c:v>
                </c:pt>
                <c:pt idx="2359">
                  <c:v>0.78312262550324996</c:v>
                </c:pt>
                <c:pt idx="2360">
                  <c:v>0.78353645970277896</c:v>
                </c:pt>
                <c:pt idx="2361">
                  <c:v>0.78468940267339304</c:v>
                </c:pt>
                <c:pt idx="2362">
                  <c:v>0.78516427304267</c:v>
                </c:pt>
                <c:pt idx="2363">
                  <c:v>0.78666019713615598</c:v>
                </c:pt>
                <c:pt idx="2364">
                  <c:v>0.78685991356478002</c:v>
                </c:pt>
                <c:pt idx="2365">
                  <c:v>0.78704426615663303</c:v>
                </c:pt>
                <c:pt idx="2366">
                  <c:v>0.78716915404862298</c:v>
                </c:pt>
                <c:pt idx="2367">
                  <c:v>0.78723318033906398</c:v>
                </c:pt>
                <c:pt idx="2368">
                  <c:v>0.78776736001429304</c:v>
                </c:pt>
                <c:pt idx="2369">
                  <c:v>0.78795992950087002</c:v>
                </c:pt>
                <c:pt idx="2370">
                  <c:v>0.78846562993438796</c:v>
                </c:pt>
                <c:pt idx="2371">
                  <c:v>0.78851027364897297</c:v>
                </c:pt>
                <c:pt idx="2372">
                  <c:v>0.78852669894695204</c:v>
                </c:pt>
                <c:pt idx="2373">
                  <c:v>0.78922659670934003</c:v>
                </c:pt>
                <c:pt idx="2374">
                  <c:v>0.78926374220891904</c:v>
                </c:pt>
                <c:pt idx="2375">
                  <c:v>0.78931756555924504</c:v>
                </c:pt>
                <c:pt idx="2376">
                  <c:v>0.78947348720120103</c:v>
                </c:pt>
                <c:pt idx="2377">
                  <c:v>0.78954814796281203</c:v>
                </c:pt>
                <c:pt idx="2378">
                  <c:v>0.79012491564978504</c:v>
                </c:pt>
                <c:pt idx="2379">
                  <c:v>0.79023780073860905</c:v>
                </c:pt>
                <c:pt idx="2380">
                  <c:v>0.79105093398624404</c:v>
                </c:pt>
                <c:pt idx="2381">
                  <c:v>0.79117728172637003</c:v>
                </c:pt>
                <c:pt idx="2382">
                  <c:v>0.79118225008577903</c:v>
                </c:pt>
                <c:pt idx="2383">
                  <c:v>0.79138615083716302</c:v>
                </c:pt>
                <c:pt idx="2384">
                  <c:v>0.79186270492808697</c:v>
                </c:pt>
                <c:pt idx="2385">
                  <c:v>0.79196213580229702</c:v>
                </c:pt>
                <c:pt idx="2386">
                  <c:v>0.79330798539826097</c:v>
                </c:pt>
                <c:pt idx="2387">
                  <c:v>0.79341914356850496</c:v>
                </c:pt>
                <c:pt idx="2388">
                  <c:v>0.793737441767007</c:v>
                </c:pt>
                <c:pt idx="2389">
                  <c:v>0.79382014384164501</c:v>
                </c:pt>
                <c:pt idx="2390">
                  <c:v>0.79383316206033605</c:v>
                </c:pt>
                <c:pt idx="2391">
                  <c:v>0.79411122139871904</c:v>
                </c:pt>
                <c:pt idx="2392">
                  <c:v>0.79421708138440394</c:v>
                </c:pt>
                <c:pt idx="2393">
                  <c:v>0.79472939387949904</c:v>
                </c:pt>
                <c:pt idx="2394">
                  <c:v>0.79531145682010496</c:v>
                </c:pt>
                <c:pt idx="2395">
                  <c:v>0.79535940138842198</c:v>
                </c:pt>
                <c:pt idx="2396">
                  <c:v>0.79558444661362204</c:v>
                </c:pt>
                <c:pt idx="2397">
                  <c:v>0.795594898792093</c:v>
                </c:pt>
                <c:pt idx="2398">
                  <c:v>0.79564783335937295</c:v>
                </c:pt>
                <c:pt idx="2399">
                  <c:v>0.79612892770263199</c:v>
                </c:pt>
                <c:pt idx="2400">
                  <c:v>0.79644425495472904</c:v>
                </c:pt>
                <c:pt idx="2401">
                  <c:v>0.79652563142864097</c:v>
                </c:pt>
                <c:pt idx="2402">
                  <c:v>0.79662787256871903</c:v>
                </c:pt>
                <c:pt idx="2403">
                  <c:v>0.79665174436591102</c:v>
                </c:pt>
                <c:pt idx="2404">
                  <c:v>0.79690771695116802</c:v>
                </c:pt>
                <c:pt idx="2405">
                  <c:v>0.79700589262168198</c:v>
                </c:pt>
                <c:pt idx="2406">
                  <c:v>0.79716092465883603</c:v>
                </c:pt>
                <c:pt idx="2407">
                  <c:v>0.79720254486207498</c:v>
                </c:pt>
                <c:pt idx="2408">
                  <c:v>0.79762155450332695</c:v>
                </c:pt>
                <c:pt idx="2409">
                  <c:v>0.79802233624436403</c:v>
                </c:pt>
                <c:pt idx="2410">
                  <c:v>0.79804864095743</c:v>
                </c:pt>
                <c:pt idx="2411">
                  <c:v>0.79817920424701505</c:v>
                </c:pt>
                <c:pt idx="2412">
                  <c:v>0.79872400225961904</c:v>
                </c:pt>
                <c:pt idx="2413">
                  <c:v>0.79880224614787598</c:v>
                </c:pt>
                <c:pt idx="2414">
                  <c:v>0.79900423503097295</c:v>
                </c:pt>
                <c:pt idx="2415">
                  <c:v>0.79937063357518801</c:v>
                </c:pt>
                <c:pt idx="2416">
                  <c:v>0.79969326346455205</c:v>
                </c:pt>
                <c:pt idx="2417">
                  <c:v>0.79975901481092804</c:v>
                </c:pt>
                <c:pt idx="2418">
                  <c:v>0.79989014891907495</c:v>
                </c:pt>
                <c:pt idx="2419">
                  <c:v>0.80019345517982399</c:v>
                </c:pt>
                <c:pt idx="2420">
                  <c:v>0.80050289871937996</c:v>
                </c:pt>
                <c:pt idx="2421">
                  <c:v>0.80087782954797104</c:v>
                </c:pt>
                <c:pt idx="2422">
                  <c:v>0.801122519735466</c:v>
                </c:pt>
                <c:pt idx="2423">
                  <c:v>0.80173730285947797</c:v>
                </c:pt>
                <c:pt idx="2424">
                  <c:v>0.80179744295995004</c:v>
                </c:pt>
                <c:pt idx="2425">
                  <c:v>0.80189954286769904</c:v>
                </c:pt>
                <c:pt idx="2426">
                  <c:v>0.80211739609127497</c:v>
                </c:pt>
                <c:pt idx="2427">
                  <c:v>0.80232218157171298</c:v>
                </c:pt>
                <c:pt idx="2428">
                  <c:v>0.80290482261711105</c:v>
                </c:pt>
                <c:pt idx="2429">
                  <c:v>0.80309058416306101</c:v>
                </c:pt>
                <c:pt idx="2430">
                  <c:v>0.80324491570867995</c:v>
                </c:pt>
                <c:pt idx="2431">
                  <c:v>0.80346305306781696</c:v>
                </c:pt>
                <c:pt idx="2432">
                  <c:v>0.80484973022933304</c:v>
                </c:pt>
                <c:pt idx="2433">
                  <c:v>0.80485305066822999</c:v>
                </c:pt>
                <c:pt idx="2434">
                  <c:v>0.80499957400538402</c:v>
                </c:pt>
                <c:pt idx="2435">
                  <c:v>0.80628706838059006</c:v>
                </c:pt>
                <c:pt idx="2436">
                  <c:v>0.80660315463319399</c:v>
                </c:pt>
                <c:pt idx="2437">
                  <c:v>0.80665527040357898</c:v>
                </c:pt>
                <c:pt idx="2438">
                  <c:v>0.80699268416227599</c:v>
                </c:pt>
                <c:pt idx="2439">
                  <c:v>0.80722530586097097</c:v>
                </c:pt>
                <c:pt idx="2440">
                  <c:v>0.80783446239964896</c:v>
                </c:pt>
                <c:pt idx="2441">
                  <c:v>0.80822944235714</c:v>
                </c:pt>
                <c:pt idx="2442">
                  <c:v>0.80913476193981104</c:v>
                </c:pt>
                <c:pt idx="2443">
                  <c:v>0.80934592018670803</c:v>
                </c:pt>
                <c:pt idx="2444">
                  <c:v>0.81031478585346595</c:v>
                </c:pt>
                <c:pt idx="2445">
                  <c:v>0.81043063336983301</c:v>
                </c:pt>
                <c:pt idx="2446">
                  <c:v>0.81047729030251503</c:v>
                </c:pt>
                <c:pt idx="2447">
                  <c:v>0.81071306113153696</c:v>
                </c:pt>
                <c:pt idx="2448">
                  <c:v>0.81081551685929298</c:v>
                </c:pt>
                <c:pt idx="2449">
                  <c:v>0.81125880846315401</c:v>
                </c:pt>
                <c:pt idx="2450">
                  <c:v>0.81140930219279495</c:v>
                </c:pt>
                <c:pt idx="2451">
                  <c:v>0.81154309084419796</c:v>
                </c:pt>
                <c:pt idx="2452">
                  <c:v>0.81166911026572397</c:v>
                </c:pt>
                <c:pt idx="2453">
                  <c:v>0.81252327824340098</c:v>
                </c:pt>
                <c:pt idx="2454">
                  <c:v>0.813435435952509</c:v>
                </c:pt>
                <c:pt idx="2455">
                  <c:v>0.81366007323102896</c:v>
                </c:pt>
                <c:pt idx="2456">
                  <c:v>0.81375396295505398</c:v>
                </c:pt>
                <c:pt idx="2457">
                  <c:v>0.81384734376607504</c:v>
                </c:pt>
                <c:pt idx="2458">
                  <c:v>0.814974980976651</c:v>
                </c:pt>
                <c:pt idx="2459">
                  <c:v>0.81503371042473305</c:v>
                </c:pt>
                <c:pt idx="2460">
                  <c:v>0.81519359498120403</c:v>
                </c:pt>
                <c:pt idx="2461">
                  <c:v>0.81524639751981198</c:v>
                </c:pt>
                <c:pt idx="2462">
                  <c:v>0.81576088629662902</c:v>
                </c:pt>
                <c:pt idx="2463">
                  <c:v>0.81586552663322698</c:v>
                </c:pt>
                <c:pt idx="2464">
                  <c:v>0.816023551886353</c:v>
                </c:pt>
                <c:pt idx="2465">
                  <c:v>0.81621022607364202</c:v>
                </c:pt>
                <c:pt idx="2466">
                  <c:v>0.81659074023585099</c:v>
                </c:pt>
                <c:pt idx="2467">
                  <c:v>0.81744404323399</c:v>
                </c:pt>
                <c:pt idx="2468">
                  <c:v>0.81771090150098502</c:v>
                </c:pt>
                <c:pt idx="2469">
                  <c:v>0.81795100730789005</c:v>
                </c:pt>
                <c:pt idx="2470">
                  <c:v>0.81806939117172095</c:v>
                </c:pt>
                <c:pt idx="2471">
                  <c:v>0.81894985950716204</c:v>
                </c:pt>
                <c:pt idx="2472">
                  <c:v>0.81896784992011995</c:v>
                </c:pt>
                <c:pt idx="2473">
                  <c:v>0.81978231687646497</c:v>
                </c:pt>
                <c:pt idx="2474">
                  <c:v>0.81982216200626901</c:v>
                </c:pt>
                <c:pt idx="2475">
                  <c:v>0.82013075722052697</c:v>
                </c:pt>
                <c:pt idx="2476">
                  <c:v>0.82051366671700598</c:v>
                </c:pt>
                <c:pt idx="2477">
                  <c:v>0.82137725433772901</c:v>
                </c:pt>
                <c:pt idx="2478">
                  <c:v>0.82157415636431597</c:v>
                </c:pt>
                <c:pt idx="2479">
                  <c:v>0.82161988915108497</c:v>
                </c:pt>
                <c:pt idx="2480">
                  <c:v>0.82194414408877403</c:v>
                </c:pt>
                <c:pt idx="2481">
                  <c:v>0.82264266932821395</c:v>
                </c:pt>
                <c:pt idx="2482">
                  <c:v>0.82382971900241297</c:v>
                </c:pt>
                <c:pt idx="2483">
                  <c:v>0.82417533560382095</c:v>
                </c:pt>
                <c:pt idx="2484">
                  <c:v>0.82421156805118201</c:v>
                </c:pt>
                <c:pt idx="2485">
                  <c:v>0.82475426951971098</c:v>
                </c:pt>
                <c:pt idx="2486">
                  <c:v>0.82506016515852698</c:v>
                </c:pt>
                <c:pt idx="2487">
                  <c:v>0.82540758548523496</c:v>
                </c:pt>
                <c:pt idx="2488">
                  <c:v>0.82600007915650198</c:v>
                </c:pt>
                <c:pt idx="2489">
                  <c:v>0.82608863341567196</c:v>
                </c:pt>
                <c:pt idx="2490">
                  <c:v>0.82615431587156996</c:v>
                </c:pt>
                <c:pt idx="2491">
                  <c:v>0.82623444168883198</c:v>
                </c:pt>
                <c:pt idx="2492">
                  <c:v>0.82712412272196401</c:v>
                </c:pt>
                <c:pt idx="2493">
                  <c:v>0.82721351150094502</c:v>
                </c:pt>
                <c:pt idx="2494">
                  <c:v>0.82733772536191796</c:v>
                </c:pt>
                <c:pt idx="2495">
                  <c:v>0.82747715966337698</c:v>
                </c:pt>
                <c:pt idx="2496">
                  <c:v>0.82790552172809795</c:v>
                </c:pt>
                <c:pt idx="2497">
                  <c:v>0.82796230769770895</c:v>
                </c:pt>
                <c:pt idx="2498">
                  <c:v>0.82916333205888304</c:v>
                </c:pt>
                <c:pt idx="2499">
                  <c:v>0.82969114954090295</c:v>
                </c:pt>
                <c:pt idx="2500">
                  <c:v>0.82973246158593705</c:v>
                </c:pt>
                <c:pt idx="2501">
                  <c:v>0.82991076277240206</c:v>
                </c:pt>
                <c:pt idx="2502">
                  <c:v>0.83023171178887001</c:v>
                </c:pt>
                <c:pt idx="2503">
                  <c:v>0.83031932130346398</c:v>
                </c:pt>
                <c:pt idx="2504">
                  <c:v>0.83079735775861596</c:v>
                </c:pt>
                <c:pt idx="2505">
                  <c:v>0.83150447283268802</c:v>
                </c:pt>
                <c:pt idx="2506">
                  <c:v>0.83182427177534302</c:v>
                </c:pt>
                <c:pt idx="2507">
                  <c:v>0.832752525943386</c:v>
                </c:pt>
                <c:pt idx="2508">
                  <c:v>0.83280795333249602</c:v>
                </c:pt>
                <c:pt idx="2509">
                  <c:v>0.83352835169609796</c:v>
                </c:pt>
                <c:pt idx="2510">
                  <c:v>0.83387862058246798</c:v>
                </c:pt>
                <c:pt idx="2511">
                  <c:v>0.83437385807252096</c:v>
                </c:pt>
                <c:pt idx="2512">
                  <c:v>0.83460806471788695</c:v>
                </c:pt>
                <c:pt idx="2513">
                  <c:v>0.83533180061289403</c:v>
                </c:pt>
                <c:pt idx="2514">
                  <c:v>0.83575550294207301</c:v>
                </c:pt>
                <c:pt idx="2515">
                  <c:v>0.83717575556982005</c:v>
                </c:pt>
                <c:pt idx="2516">
                  <c:v>0.83753037638962202</c:v>
                </c:pt>
                <c:pt idx="2517">
                  <c:v>0.838403913877247</c:v>
                </c:pt>
                <c:pt idx="2518">
                  <c:v>0.83856625679661201</c:v>
                </c:pt>
                <c:pt idx="2519">
                  <c:v>0.83862887624212901</c:v>
                </c:pt>
                <c:pt idx="2520">
                  <c:v>0.83909309154157197</c:v>
                </c:pt>
                <c:pt idx="2521">
                  <c:v>0.83909863806055696</c:v>
                </c:pt>
                <c:pt idx="2522">
                  <c:v>0.83916953918250103</c:v>
                </c:pt>
                <c:pt idx="2523">
                  <c:v>0.83923207743860295</c:v>
                </c:pt>
                <c:pt idx="2524">
                  <c:v>0.83983682309660801</c:v>
                </c:pt>
                <c:pt idx="2525">
                  <c:v>0.84068271104136805</c:v>
                </c:pt>
                <c:pt idx="2526">
                  <c:v>0.84199103381594298</c:v>
                </c:pt>
                <c:pt idx="2527">
                  <c:v>0.84204045436618902</c:v>
                </c:pt>
                <c:pt idx="2528">
                  <c:v>0.84220515755826897</c:v>
                </c:pt>
                <c:pt idx="2529">
                  <c:v>0.84230705901213399</c:v>
                </c:pt>
                <c:pt idx="2530">
                  <c:v>0.84235387038001197</c:v>
                </c:pt>
                <c:pt idx="2531">
                  <c:v>0.84238620253060603</c:v>
                </c:pt>
                <c:pt idx="2532">
                  <c:v>0.84267998297753499</c:v>
                </c:pt>
                <c:pt idx="2533">
                  <c:v>0.84346003477078102</c:v>
                </c:pt>
                <c:pt idx="2534">
                  <c:v>0.84399734840125695</c:v>
                </c:pt>
                <c:pt idx="2535">
                  <c:v>0.84430833821020501</c:v>
                </c:pt>
                <c:pt idx="2536">
                  <c:v>0.84433898148948605</c:v>
                </c:pt>
                <c:pt idx="2537">
                  <c:v>0.84441980516866699</c:v>
                </c:pt>
                <c:pt idx="2538">
                  <c:v>0.84485861379653204</c:v>
                </c:pt>
                <c:pt idx="2539">
                  <c:v>0.84494859262314703</c:v>
                </c:pt>
                <c:pt idx="2540">
                  <c:v>0.84569056123933295</c:v>
                </c:pt>
                <c:pt idx="2541">
                  <c:v>0.846255609573906</c:v>
                </c:pt>
                <c:pt idx="2542">
                  <c:v>0.84626628795419501</c:v>
                </c:pt>
                <c:pt idx="2543">
                  <c:v>0.84630743830519495</c:v>
                </c:pt>
                <c:pt idx="2544">
                  <c:v>0.84704137294936699</c:v>
                </c:pt>
                <c:pt idx="2545">
                  <c:v>0.84727784868000999</c:v>
                </c:pt>
                <c:pt idx="2546">
                  <c:v>0.84800246297655701</c:v>
                </c:pt>
                <c:pt idx="2547">
                  <c:v>0.84812120813876302</c:v>
                </c:pt>
                <c:pt idx="2548">
                  <c:v>0.84851022439954005</c:v>
                </c:pt>
                <c:pt idx="2549">
                  <c:v>0.84884969079319095</c:v>
                </c:pt>
                <c:pt idx="2550">
                  <c:v>0.84921218065873605</c:v>
                </c:pt>
                <c:pt idx="2551">
                  <c:v>0.84939899040824296</c:v>
                </c:pt>
                <c:pt idx="2552">
                  <c:v>0.84950516641359097</c:v>
                </c:pt>
                <c:pt idx="2553">
                  <c:v>0.84969941512955405</c:v>
                </c:pt>
                <c:pt idx="2554">
                  <c:v>0.85079064685851302</c:v>
                </c:pt>
                <c:pt idx="2555">
                  <c:v>0.85090265683281896</c:v>
                </c:pt>
                <c:pt idx="2556">
                  <c:v>0.85102489001720205</c:v>
                </c:pt>
                <c:pt idx="2557">
                  <c:v>0.85123475638273005</c:v>
                </c:pt>
                <c:pt idx="2558">
                  <c:v>0.85154460022664202</c:v>
                </c:pt>
                <c:pt idx="2559">
                  <c:v>0.85165205989580794</c:v>
                </c:pt>
                <c:pt idx="2560">
                  <c:v>0.85181858752141904</c:v>
                </c:pt>
                <c:pt idx="2561">
                  <c:v>0.85206917498041601</c:v>
                </c:pt>
                <c:pt idx="2562">
                  <c:v>0.85320905086529597</c:v>
                </c:pt>
                <c:pt idx="2563">
                  <c:v>0.85330613245091802</c:v>
                </c:pt>
                <c:pt idx="2564">
                  <c:v>0.85350491065422396</c:v>
                </c:pt>
                <c:pt idx="2565">
                  <c:v>0.85408085231285702</c:v>
                </c:pt>
                <c:pt idx="2566">
                  <c:v>0.85424806988414503</c:v>
                </c:pt>
                <c:pt idx="2567">
                  <c:v>0.85502101130345198</c:v>
                </c:pt>
                <c:pt idx="2568">
                  <c:v>0.85643244693603504</c:v>
                </c:pt>
                <c:pt idx="2569">
                  <c:v>0.85694431371110302</c:v>
                </c:pt>
                <c:pt idx="2570">
                  <c:v>0.85708812221555997</c:v>
                </c:pt>
                <c:pt idx="2571">
                  <c:v>0.85727327185518598</c:v>
                </c:pt>
                <c:pt idx="2572">
                  <c:v>0.85782323709195996</c:v>
                </c:pt>
                <c:pt idx="2573">
                  <c:v>0.858005012988167</c:v>
                </c:pt>
                <c:pt idx="2574">
                  <c:v>0.85813313845873695</c:v>
                </c:pt>
                <c:pt idx="2575">
                  <c:v>0.858400197453139</c:v>
                </c:pt>
                <c:pt idx="2576">
                  <c:v>0.85872650655972604</c:v>
                </c:pt>
                <c:pt idx="2577">
                  <c:v>0.85873767925316802</c:v>
                </c:pt>
                <c:pt idx="2578">
                  <c:v>0.85890285818673195</c:v>
                </c:pt>
                <c:pt idx="2579">
                  <c:v>0.85894440651378201</c:v>
                </c:pt>
                <c:pt idx="2580">
                  <c:v>0.85932567449943897</c:v>
                </c:pt>
                <c:pt idx="2581">
                  <c:v>0.85945432671510102</c:v>
                </c:pt>
                <c:pt idx="2582">
                  <c:v>0.85989274624187195</c:v>
                </c:pt>
                <c:pt idx="2583">
                  <c:v>0.86035782153553797</c:v>
                </c:pt>
                <c:pt idx="2584">
                  <c:v>0.86041126635802101</c:v>
                </c:pt>
                <c:pt idx="2585">
                  <c:v>0.86048696510603295</c:v>
                </c:pt>
                <c:pt idx="2586">
                  <c:v>0.86050718187299702</c:v>
                </c:pt>
                <c:pt idx="2587">
                  <c:v>0.86073540285339201</c:v>
                </c:pt>
                <c:pt idx="2588">
                  <c:v>0.86166233054416996</c:v>
                </c:pt>
                <c:pt idx="2589">
                  <c:v>0.86169732950956501</c:v>
                </c:pt>
                <c:pt idx="2590">
                  <c:v>0.86192108060726302</c:v>
                </c:pt>
                <c:pt idx="2591">
                  <c:v>0.86198332820854595</c:v>
                </c:pt>
                <c:pt idx="2592">
                  <c:v>0.86209811415413695</c:v>
                </c:pt>
                <c:pt idx="2593">
                  <c:v>0.86217942543546899</c:v>
                </c:pt>
                <c:pt idx="2594">
                  <c:v>0.86297730970032005</c:v>
                </c:pt>
                <c:pt idx="2595">
                  <c:v>0.86352273920441303</c:v>
                </c:pt>
                <c:pt idx="2596">
                  <c:v>0.86383286307510998</c:v>
                </c:pt>
                <c:pt idx="2597">
                  <c:v>0.86397047968143004</c:v>
                </c:pt>
                <c:pt idx="2598">
                  <c:v>0.86498953919748101</c:v>
                </c:pt>
                <c:pt idx="2599">
                  <c:v>0.86617837950368104</c:v>
                </c:pt>
                <c:pt idx="2600">
                  <c:v>0.86625894758959898</c:v>
                </c:pt>
                <c:pt idx="2601">
                  <c:v>0.866464509108268</c:v>
                </c:pt>
                <c:pt idx="2602">
                  <c:v>0.86693690928137401</c:v>
                </c:pt>
                <c:pt idx="2603">
                  <c:v>0.86761423824902795</c:v>
                </c:pt>
                <c:pt idx="2604">
                  <c:v>0.86775912525241805</c:v>
                </c:pt>
                <c:pt idx="2605">
                  <c:v>0.86784915768486603</c:v>
                </c:pt>
                <c:pt idx="2606">
                  <c:v>0.86846019565949495</c:v>
                </c:pt>
                <c:pt idx="2607">
                  <c:v>0.86893978673855099</c:v>
                </c:pt>
                <c:pt idx="2608">
                  <c:v>0.86941290750880396</c:v>
                </c:pt>
                <c:pt idx="2609">
                  <c:v>0.86942327014334897</c:v>
                </c:pt>
                <c:pt idx="2610">
                  <c:v>0.86953286952612996</c:v>
                </c:pt>
                <c:pt idx="2611">
                  <c:v>0.86971747861517701</c:v>
                </c:pt>
                <c:pt idx="2612">
                  <c:v>0.870048089336384</c:v>
                </c:pt>
                <c:pt idx="2613">
                  <c:v>0.87050462949692298</c:v>
                </c:pt>
                <c:pt idx="2614">
                  <c:v>0.87073243392960098</c:v>
                </c:pt>
                <c:pt idx="2615">
                  <c:v>0.87106974751633703</c:v>
                </c:pt>
                <c:pt idx="2616">
                  <c:v>0.87156644038965503</c:v>
                </c:pt>
                <c:pt idx="2617">
                  <c:v>0.871862141442868</c:v>
                </c:pt>
                <c:pt idx="2618">
                  <c:v>0.87219068947631595</c:v>
                </c:pt>
                <c:pt idx="2619">
                  <c:v>0.87242678131031604</c:v>
                </c:pt>
                <c:pt idx="2620">
                  <c:v>0.87270834699601796</c:v>
                </c:pt>
                <c:pt idx="2621">
                  <c:v>0.87284525450976402</c:v>
                </c:pt>
                <c:pt idx="2622">
                  <c:v>0.87292496230014904</c:v>
                </c:pt>
                <c:pt idx="2623">
                  <c:v>0.873138369225403</c:v>
                </c:pt>
                <c:pt idx="2624">
                  <c:v>0.87367320835919005</c:v>
                </c:pt>
                <c:pt idx="2625">
                  <c:v>0.87393813624101502</c:v>
                </c:pt>
                <c:pt idx="2626">
                  <c:v>0.87404511189636003</c:v>
                </c:pt>
                <c:pt idx="2627">
                  <c:v>0.87420113275156297</c:v>
                </c:pt>
                <c:pt idx="2628">
                  <c:v>0.87500143229194405</c:v>
                </c:pt>
                <c:pt idx="2629">
                  <c:v>0.87562097020118501</c:v>
                </c:pt>
                <c:pt idx="2630">
                  <c:v>0.87569584722137594</c:v>
                </c:pt>
                <c:pt idx="2631">
                  <c:v>0.87579974792349802</c:v>
                </c:pt>
                <c:pt idx="2632">
                  <c:v>0.875857134842697</c:v>
                </c:pt>
                <c:pt idx="2633">
                  <c:v>0.87586536014671701</c:v>
                </c:pt>
                <c:pt idx="2634">
                  <c:v>0.87588303464957895</c:v>
                </c:pt>
                <c:pt idx="2635">
                  <c:v>0.87624033951364899</c:v>
                </c:pt>
                <c:pt idx="2636">
                  <c:v>0.87624287208103901</c:v>
                </c:pt>
                <c:pt idx="2637">
                  <c:v>0.87629447666489901</c:v>
                </c:pt>
                <c:pt idx="2638">
                  <c:v>0.87637648049413197</c:v>
                </c:pt>
                <c:pt idx="2639">
                  <c:v>0.87646803303676402</c:v>
                </c:pt>
                <c:pt idx="2640">
                  <c:v>0.87682113114415705</c:v>
                </c:pt>
                <c:pt idx="2641">
                  <c:v>0.87709903317120097</c:v>
                </c:pt>
                <c:pt idx="2642">
                  <c:v>0.87720393792123397</c:v>
                </c:pt>
                <c:pt idx="2643">
                  <c:v>0.877253011499038</c:v>
                </c:pt>
                <c:pt idx="2644">
                  <c:v>0.87781580036286899</c:v>
                </c:pt>
                <c:pt idx="2645">
                  <c:v>0.87804490930455503</c:v>
                </c:pt>
                <c:pt idx="2646">
                  <c:v>0.87814427145263696</c:v>
                </c:pt>
                <c:pt idx="2647">
                  <c:v>0.87918928101220495</c:v>
                </c:pt>
                <c:pt idx="2648">
                  <c:v>0.88005328098969404</c:v>
                </c:pt>
                <c:pt idx="2649">
                  <c:v>0.88065660566858495</c:v>
                </c:pt>
                <c:pt idx="2650">
                  <c:v>0.88074277242755095</c:v>
                </c:pt>
                <c:pt idx="2651">
                  <c:v>0.88095107671859496</c:v>
                </c:pt>
                <c:pt idx="2652">
                  <c:v>0.88103454036857198</c:v>
                </c:pt>
                <c:pt idx="2653">
                  <c:v>0.88114686529426001</c:v>
                </c:pt>
                <c:pt idx="2654">
                  <c:v>0.88185423875556201</c:v>
                </c:pt>
                <c:pt idx="2655">
                  <c:v>0.88221162453512902</c:v>
                </c:pt>
                <c:pt idx="2656">
                  <c:v>0.88363822620800303</c:v>
                </c:pt>
                <c:pt idx="2657">
                  <c:v>0.88373844284454695</c:v>
                </c:pt>
                <c:pt idx="2658">
                  <c:v>0.88426007872776002</c:v>
                </c:pt>
                <c:pt idx="2659">
                  <c:v>0.88457124236532803</c:v>
                </c:pt>
                <c:pt idx="2660">
                  <c:v>0.885000583277467</c:v>
                </c:pt>
                <c:pt idx="2661">
                  <c:v>0.88594542964197198</c:v>
                </c:pt>
                <c:pt idx="2662">
                  <c:v>0.88596764913595705</c:v>
                </c:pt>
                <c:pt idx="2663">
                  <c:v>0.88602343730299704</c:v>
                </c:pt>
                <c:pt idx="2664">
                  <c:v>0.88631581410984706</c:v>
                </c:pt>
                <c:pt idx="2665">
                  <c:v>0.88688950815840595</c:v>
                </c:pt>
                <c:pt idx="2666">
                  <c:v>0.88740608496043605</c:v>
                </c:pt>
                <c:pt idx="2667">
                  <c:v>0.88819557461230103</c:v>
                </c:pt>
                <c:pt idx="2668">
                  <c:v>0.88889053250279404</c:v>
                </c:pt>
                <c:pt idx="2669">
                  <c:v>0.88942390896708601</c:v>
                </c:pt>
                <c:pt idx="2670">
                  <c:v>0.89023370843599803</c:v>
                </c:pt>
                <c:pt idx="2671">
                  <c:v>0.89035048396052596</c:v>
                </c:pt>
                <c:pt idx="2672">
                  <c:v>0.89076758299351599</c:v>
                </c:pt>
                <c:pt idx="2673">
                  <c:v>0.89077183845288599</c:v>
                </c:pt>
                <c:pt idx="2674">
                  <c:v>0.89176070386105599</c:v>
                </c:pt>
                <c:pt idx="2675">
                  <c:v>0.89185622323523495</c:v>
                </c:pt>
                <c:pt idx="2676">
                  <c:v>0.89220543457742996</c:v>
                </c:pt>
                <c:pt idx="2677">
                  <c:v>0.89232197477865705</c:v>
                </c:pt>
                <c:pt idx="2678">
                  <c:v>0.89331250259762296</c:v>
                </c:pt>
                <c:pt idx="2679">
                  <c:v>0.89360469152383903</c:v>
                </c:pt>
                <c:pt idx="2680">
                  <c:v>0.89360717245761001</c:v>
                </c:pt>
                <c:pt idx="2681">
                  <c:v>0.89369670718031702</c:v>
                </c:pt>
                <c:pt idx="2682">
                  <c:v>0.89445825929150802</c:v>
                </c:pt>
                <c:pt idx="2683">
                  <c:v>0.89582300262854297</c:v>
                </c:pt>
                <c:pt idx="2684">
                  <c:v>0.89627790763316695</c:v>
                </c:pt>
                <c:pt idx="2685">
                  <c:v>0.89641411451841901</c:v>
                </c:pt>
                <c:pt idx="2686">
                  <c:v>0.89655541206764799</c:v>
                </c:pt>
                <c:pt idx="2687">
                  <c:v>0.896910415962338</c:v>
                </c:pt>
                <c:pt idx="2688">
                  <c:v>0.89696744991028099</c:v>
                </c:pt>
                <c:pt idx="2689">
                  <c:v>0.89717670965610996</c:v>
                </c:pt>
                <c:pt idx="2690">
                  <c:v>0.89718687956166598</c:v>
                </c:pt>
                <c:pt idx="2691">
                  <c:v>0.89899862234425898</c:v>
                </c:pt>
                <c:pt idx="2692">
                  <c:v>0.89905275467454504</c:v>
                </c:pt>
                <c:pt idx="2693">
                  <c:v>0.89929949626436101</c:v>
                </c:pt>
                <c:pt idx="2694">
                  <c:v>0.90049898684682195</c:v>
                </c:pt>
                <c:pt idx="2695">
                  <c:v>0.901079572271555</c:v>
                </c:pt>
                <c:pt idx="2696">
                  <c:v>0.90133220486014198</c:v>
                </c:pt>
                <c:pt idx="2697">
                  <c:v>0.90315148231628095</c:v>
                </c:pt>
                <c:pt idx="2698">
                  <c:v>0.90357394393204704</c:v>
                </c:pt>
                <c:pt idx="2699">
                  <c:v>0.90368269868742801</c:v>
                </c:pt>
                <c:pt idx="2700">
                  <c:v>0.90369105393833904</c:v>
                </c:pt>
                <c:pt idx="2701">
                  <c:v>0.90389507466598396</c:v>
                </c:pt>
                <c:pt idx="2702">
                  <c:v>0.90390012594049396</c:v>
                </c:pt>
                <c:pt idx="2703">
                  <c:v>0.90393698166179304</c:v>
                </c:pt>
                <c:pt idx="2704">
                  <c:v>0.90440549668582004</c:v>
                </c:pt>
                <c:pt idx="2705">
                  <c:v>0.90477551067905304</c:v>
                </c:pt>
                <c:pt idx="2706">
                  <c:v>0.90491427144254799</c:v>
                </c:pt>
                <c:pt idx="2707">
                  <c:v>0.90527787582729602</c:v>
                </c:pt>
                <c:pt idx="2708">
                  <c:v>0.90536894430132397</c:v>
                </c:pt>
                <c:pt idx="2709">
                  <c:v>0.90567840079722095</c:v>
                </c:pt>
                <c:pt idx="2710">
                  <c:v>0.90606298807131802</c:v>
                </c:pt>
                <c:pt idx="2711">
                  <c:v>0.906499447492773</c:v>
                </c:pt>
                <c:pt idx="2712">
                  <c:v>0.90737306288279096</c:v>
                </c:pt>
                <c:pt idx="2713">
                  <c:v>0.90775231378810295</c:v>
                </c:pt>
                <c:pt idx="2714">
                  <c:v>0.90784274611402904</c:v>
                </c:pt>
                <c:pt idx="2715">
                  <c:v>0.90855209932059899</c:v>
                </c:pt>
                <c:pt idx="2716">
                  <c:v>0.90860024576678</c:v>
                </c:pt>
                <c:pt idx="2717">
                  <c:v>0.908675070879433</c:v>
                </c:pt>
                <c:pt idx="2718">
                  <c:v>0.908729744061608</c:v>
                </c:pt>
                <c:pt idx="2719">
                  <c:v>0.90888269155231405</c:v>
                </c:pt>
                <c:pt idx="2720">
                  <c:v>0.90928148839841805</c:v>
                </c:pt>
                <c:pt idx="2721">
                  <c:v>0.90945858464521501</c:v>
                </c:pt>
                <c:pt idx="2722">
                  <c:v>0.90988508036688798</c:v>
                </c:pt>
                <c:pt idx="2723">
                  <c:v>0.91141946413828101</c:v>
                </c:pt>
                <c:pt idx="2724">
                  <c:v>0.91189574200988599</c:v>
                </c:pt>
                <c:pt idx="2725">
                  <c:v>0.91254548013538905</c:v>
                </c:pt>
                <c:pt idx="2726">
                  <c:v>0.91264193833750795</c:v>
                </c:pt>
                <c:pt idx="2727">
                  <c:v>0.91288192589383699</c:v>
                </c:pt>
                <c:pt idx="2728">
                  <c:v>0.91320001284646601</c:v>
                </c:pt>
                <c:pt idx="2729">
                  <c:v>0.91320078735075405</c:v>
                </c:pt>
                <c:pt idx="2730">
                  <c:v>0.91393428128760501</c:v>
                </c:pt>
                <c:pt idx="2731">
                  <c:v>0.91435732015901605</c:v>
                </c:pt>
                <c:pt idx="2732">
                  <c:v>0.91611551537233205</c:v>
                </c:pt>
                <c:pt idx="2733">
                  <c:v>0.91614860041505197</c:v>
                </c:pt>
                <c:pt idx="2734">
                  <c:v>0.91634124961188601</c:v>
                </c:pt>
                <c:pt idx="2735">
                  <c:v>0.91655917350641003</c:v>
                </c:pt>
                <c:pt idx="2736">
                  <c:v>0.91739795244682298</c:v>
                </c:pt>
                <c:pt idx="2737">
                  <c:v>0.91824056199916104</c:v>
                </c:pt>
                <c:pt idx="2738">
                  <c:v>0.91874548516181398</c:v>
                </c:pt>
                <c:pt idx="2739">
                  <c:v>0.91880525440415906</c:v>
                </c:pt>
                <c:pt idx="2740">
                  <c:v>0.91913809153415704</c:v>
                </c:pt>
                <c:pt idx="2741">
                  <c:v>0.919168359709574</c:v>
                </c:pt>
                <c:pt idx="2742">
                  <c:v>0.92044563049121797</c:v>
                </c:pt>
                <c:pt idx="2743">
                  <c:v>0.92109893730786796</c:v>
                </c:pt>
                <c:pt idx="2744">
                  <c:v>0.921328931279918</c:v>
                </c:pt>
                <c:pt idx="2745">
                  <c:v>0.92215513287331197</c:v>
                </c:pt>
                <c:pt idx="2746">
                  <c:v>0.92216744427295205</c:v>
                </c:pt>
                <c:pt idx="2747">
                  <c:v>0.92301280629437599</c:v>
                </c:pt>
                <c:pt idx="2748">
                  <c:v>0.92330939352841002</c:v>
                </c:pt>
                <c:pt idx="2749">
                  <c:v>0.92392078913090803</c:v>
                </c:pt>
                <c:pt idx="2750">
                  <c:v>0.92416325110175102</c:v>
                </c:pt>
                <c:pt idx="2751">
                  <c:v>0.92440446394988696</c:v>
                </c:pt>
                <c:pt idx="2752">
                  <c:v>0.92460475492236305</c:v>
                </c:pt>
                <c:pt idx="2753">
                  <c:v>0.924768717658213</c:v>
                </c:pt>
                <c:pt idx="2754">
                  <c:v>0.92576077361317199</c:v>
                </c:pt>
                <c:pt idx="2755">
                  <c:v>0.92584497758242101</c:v>
                </c:pt>
                <c:pt idx="2756">
                  <c:v>0.92672096143531402</c:v>
                </c:pt>
                <c:pt idx="2757">
                  <c:v>0.92690770429394698</c:v>
                </c:pt>
                <c:pt idx="2758">
                  <c:v>0.92726731593446698</c:v>
                </c:pt>
                <c:pt idx="2759">
                  <c:v>0.927350655745934</c:v>
                </c:pt>
                <c:pt idx="2760">
                  <c:v>0.92739947337438</c:v>
                </c:pt>
                <c:pt idx="2761">
                  <c:v>0.92769087051205701</c:v>
                </c:pt>
                <c:pt idx="2762">
                  <c:v>0.92778566257809003</c:v>
                </c:pt>
                <c:pt idx="2763">
                  <c:v>0.92811814161455797</c:v>
                </c:pt>
                <c:pt idx="2764">
                  <c:v>0.92838794220348397</c:v>
                </c:pt>
                <c:pt idx="2765">
                  <c:v>0.92898475822499504</c:v>
                </c:pt>
                <c:pt idx="2766">
                  <c:v>0.929045623360092</c:v>
                </c:pt>
                <c:pt idx="2767">
                  <c:v>0.92925361801377104</c:v>
                </c:pt>
                <c:pt idx="2768">
                  <c:v>0.92947384164504199</c:v>
                </c:pt>
                <c:pt idx="2769">
                  <c:v>0.93088009586448095</c:v>
                </c:pt>
                <c:pt idx="2770">
                  <c:v>0.93091965721481795</c:v>
                </c:pt>
                <c:pt idx="2771">
                  <c:v>0.93192878729828099</c:v>
                </c:pt>
                <c:pt idx="2772">
                  <c:v>0.93209669911576498</c:v>
                </c:pt>
                <c:pt idx="2773">
                  <c:v>0.93221411615719596</c:v>
                </c:pt>
                <c:pt idx="2774">
                  <c:v>0.93271473178859099</c:v>
                </c:pt>
                <c:pt idx="2775">
                  <c:v>0.93350352511248103</c:v>
                </c:pt>
                <c:pt idx="2776">
                  <c:v>0.93440745858585095</c:v>
                </c:pt>
                <c:pt idx="2777">
                  <c:v>0.93473902251571395</c:v>
                </c:pt>
                <c:pt idx="2778">
                  <c:v>0.93489553376703505</c:v>
                </c:pt>
                <c:pt idx="2779">
                  <c:v>0.93516979306278802</c:v>
                </c:pt>
                <c:pt idx="2780">
                  <c:v>0.93598639356958502</c:v>
                </c:pt>
                <c:pt idx="2781">
                  <c:v>0.93633493830395098</c:v>
                </c:pt>
                <c:pt idx="2782">
                  <c:v>0.93697609442888796</c:v>
                </c:pt>
                <c:pt idx="2783">
                  <c:v>0.93767872400691399</c:v>
                </c:pt>
                <c:pt idx="2784">
                  <c:v>0.93783023117986597</c:v>
                </c:pt>
                <c:pt idx="2785">
                  <c:v>0.93985153838772895</c:v>
                </c:pt>
                <c:pt idx="2786">
                  <c:v>0.93989398352363496</c:v>
                </c:pt>
                <c:pt idx="2787">
                  <c:v>0.93995713341214204</c:v>
                </c:pt>
                <c:pt idx="2788">
                  <c:v>0.94019537783392204</c:v>
                </c:pt>
                <c:pt idx="2789">
                  <c:v>0.940428504199885</c:v>
                </c:pt>
                <c:pt idx="2790">
                  <c:v>0.94043666201040998</c:v>
                </c:pt>
                <c:pt idx="2791">
                  <c:v>0.94098891457542699</c:v>
                </c:pt>
                <c:pt idx="2792">
                  <c:v>0.94111453076167095</c:v>
                </c:pt>
                <c:pt idx="2793">
                  <c:v>0.94170515072148497</c:v>
                </c:pt>
                <c:pt idx="2794">
                  <c:v>0.94255732235443901</c:v>
                </c:pt>
                <c:pt idx="2795">
                  <c:v>0.94274367493412903</c:v>
                </c:pt>
                <c:pt idx="2796">
                  <c:v>0.94317548519329097</c:v>
                </c:pt>
                <c:pt idx="2797">
                  <c:v>0.94319691544617801</c:v>
                </c:pt>
                <c:pt idx="2798">
                  <c:v>0.94372667632449203</c:v>
                </c:pt>
                <c:pt idx="2799">
                  <c:v>0.94386310785022698</c:v>
                </c:pt>
                <c:pt idx="2800">
                  <c:v>0.94404942690230398</c:v>
                </c:pt>
                <c:pt idx="2801">
                  <c:v>0.94406860724420205</c:v>
                </c:pt>
                <c:pt idx="2802">
                  <c:v>0.94416812023914898</c:v>
                </c:pt>
                <c:pt idx="2803">
                  <c:v>0.94444363605340598</c:v>
                </c:pt>
                <c:pt idx="2804">
                  <c:v>0.94637700246975698</c:v>
                </c:pt>
                <c:pt idx="2805">
                  <c:v>0.94654611120109999</c:v>
                </c:pt>
                <c:pt idx="2806">
                  <c:v>0.94669706032008805</c:v>
                </c:pt>
                <c:pt idx="2807">
                  <c:v>0.94701480049201603</c:v>
                </c:pt>
                <c:pt idx="2808">
                  <c:v>0.94706087553983198</c:v>
                </c:pt>
                <c:pt idx="2809">
                  <c:v>0.94812868193120603</c:v>
                </c:pt>
                <c:pt idx="2810">
                  <c:v>0.94861903077210497</c:v>
                </c:pt>
                <c:pt idx="2811">
                  <c:v>0.94884204754934498</c:v>
                </c:pt>
                <c:pt idx="2812">
                  <c:v>0.94900246868457805</c:v>
                </c:pt>
                <c:pt idx="2813">
                  <c:v>0.94930264627670502</c:v>
                </c:pt>
                <c:pt idx="2814">
                  <c:v>0.94938887039418596</c:v>
                </c:pt>
                <c:pt idx="2815">
                  <c:v>0.949486444485099</c:v>
                </c:pt>
                <c:pt idx="2816">
                  <c:v>0.94963678405346197</c:v>
                </c:pt>
                <c:pt idx="2817">
                  <c:v>0.94987061006181295</c:v>
                </c:pt>
                <c:pt idx="2818">
                  <c:v>0.95011112559586697</c:v>
                </c:pt>
                <c:pt idx="2819">
                  <c:v>0.95030725813087202</c:v>
                </c:pt>
                <c:pt idx="2820">
                  <c:v>0.95069943910793298</c:v>
                </c:pt>
                <c:pt idx="2821">
                  <c:v>0.95094729653176102</c:v>
                </c:pt>
                <c:pt idx="2822">
                  <c:v>0.95146839389139204</c:v>
                </c:pt>
                <c:pt idx="2823">
                  <c:v>0.952164518783855</c:v>
                </c:pt>
                <c:pt idx="2824">
                  <c:v>0.95328887124710204</c:v>
                </c:pt>
                <c:pt idx="2825">
                  <c:v>0.95337869933642005</c:v>
                </c:pt>
                <c:pt idx="2826">
                  <c:v>0.95365429157391102</c:v>
                </c:pt>
                <c:pt idx="2827">
                  <c:v>0.953728113569976</c:v>
                </c:pt>
                <c:pt idx="2828">
                  <c:v>0.95394097090534402</c:v>
                </c:pt>
                <c:pt idx="2829">
                  <c:v>0.95407212095554195</c:v>
                </c:pt>
                <c:pt idx="2830">
                  <c:v>0.95436193229740096</c:v>
                </c:pt>
                <c:pt idx="2831">
                  <c:v>0.95446588548229006</c:v>
                </c:pt>
                <c:pt idx="2832">
                  <c:v>0.95449460054035495</c:v>
                </c:pt>
                <c:pt idx="2833">
                  <c:v>0.95469582209582704</c:v>
                </c:pt>
                <c:pt idx="2834">
                  <c:v>0.95494469986571096</c:v>
                </c:pt>
                <c:pt idx="2835">
                  <c:v>0.95506397949750799</c:v>
                </c:pt>
                <c:pt idx="2836">
                  <c:v>0.95543587355710102</c:v>
                </c:pt>
                <c:pt idx="2837">
                  <c:v>0.95550068752730599</c:v>
                </c:pt>
                <c:pt idx="2838">
                  <c:v>0.95639902501202601</c:v>
                </c:pt>
                <c:pt idx="2839">
                  <c:v>0.95652376846684195</c:v>
                </c:pt>
                <c:pt idx="2840">
                  <c:v>0.95662453795290103</c:v>
                </c:pt>
                <c:pt idx="2841">
                  <c:v>0.95669067976996303</c:v>
                </c:pt>
                <c:pt idx="2842">
                  <c:v>0.95672296102651699</c:v>
                </c:pt>
                <c:pt idx="2843">
                  <c:v>0.95718420992660103</c:v>
                </c:pt>
                <c:pt idx="2844">
                  <c:v>0.95809967095470605</c:v>
                </c:pt>
                <c:pt idx="2845">
                  <c:v>0.95851791940410302</c:v>
                </c:pt>
                <c:pt idx="2846">
                  <c:v>0.958682413075995</c:v>
                </c:pt>
                <c:pt idx="2847">
                  <c:v>0.95934891980141401</c:v>
                </c:pt>
                <c:pt idx="2848">
                  <c:v>0.95947517221793499</c:v>
                </c:pt>
                <c:pt idx="2849">
                  <c:v>0.95950587554013</c:v>
                </c:pt>
                <c:pt idx="2850">
                  <c:v>0.95993473109624805</c:v>
                </c:pt>
                <c:pt idx="2851">
                  <c:v>0.96031520677292104</c:v>
                </c:pt>
                <c:pt idx="2852">
                  <c:v>0.960321847157662</c:v>
                </c:pt>
                <c:pt idx="2853">
                  <c:v>0.960441123557222</c:v>
                </c:pt>
                <c:pt idx="2854">
                  <c:v>0.96054916513864597</c:v>
                </c:pt>
                <c:pt idx="2855">
                  <c:v>0.96110660590998298</c:v>
                </c:pt>
                <c:pt idx="2856">
                  <c:v>0.96122669182060305</c:v>
                </c:pt>
                <c:pt idx="2857">
                  <c:v>0.96129354760598595</c:v>
                </c:pt>
                <c:pt idx="2858">
                  <c:v>0.961423397858572</c:v>
                </c:pt>
                <c:pt idx="2859">
                  <c:v>0.96150239718639596</c:v>
                </c:pt>
                <c:pt idx="2860">
                  <c:v>0.96206699760959402</c:v>
                </c:pt>
                <c:pt idx="2861">
                  <c:v>0.96225120584644797</c:v>
                </c:pt>
                <c:pt idx="2862">
                  <c:v>0.96233415688552404</c:v>
                </c:pt>
                <c:pt idx="2863">
                  <c:v>0.96259652699946396</c:v>
                </c:pt>
                <c:pt idx="2864">
                  <c:v>0.96262178742600701</c:v>
                </c:pt>
                <c:pt idx="2865">
                  <c:v>0.96309663138954904</c:v>
                </c:pt>
                <c:pt idx="2866">
                  <c:v>0.96343930796994004</c:v>
                </c:pt>
                <c:pt idx="2867">
                  <c:v>0.96367548406124104</c:v>
                </c:pt>
                <c:pt idx="2868">
                  <c:v>0.96367609273532695</c:v>
                </c:pt>
                <c:pt idx="2869">
                  <c:v>0.96394140278810903</c:v>
                </c:pt>
                <c:pt idx="2870">
                  <c:v>0.96405955812181598</c:v>
                </c:pt>
                <c:pt idx="2871">
                  <c:v>0.964166322914773</c:v>
                </c:pt>
                <c:pt idx="2872">
                  <c:v>0.96439619712969804</c:v>
                </c:pt>
                <c:pt idx="2873">
                  <c:v>0.96480072106179904</c:v>
                </c:pt>
                <c:pt idx="2874">
                  <c:v>0.96494167339166204</c:v>
                </c:pt>
                <c:pt idx="2875">
                  <c:v>0.96497389646794796</c:v>
                </c:pt>
                <c:pt idx="2876">
                  <c:v>0.96500823811134795</c:v>
                </c:pt>
                <c:pt idx="2877">
                  <c:v>0.96504466884824203</c:v>
                </c:pt>
                <c:pt idx="2878">
                  <c:v>0.965432850342682</c:v>
                </c:pt>
                <c:pt idx="2879">
                  <c:v>0.96570006021134103</c:v>
                </c:pt>
                <c:pt idx="2880">
                  <c:v>0.96582846466780503</c:v>
                </c:pt>
                <c:pt idx="2881">
                  <c:v>0.96618406723855998</c:v>
                </c:pt>
                <c:pt idx="2882">
                  <c:v>0.96651206948958701</c:v>
                </c:pt>
                <c:pt idx="2883">
                  <c:v>0.96702874701141395</c:v>
                </c:pt>
                <c:pt idx="2884">
                  <c:v>0.96706329568234395</c:v>
                </c:pt>
                <c:pt idx="2885">
                  <c:v>0.96727816790670995</c:v>
                </c:pt>
                <c:pt idx="2886">
                  <c:v>0.96779721306965605</c:v>
                </c:pt>
                <c:pt idx="2887">
                  <c:v>0.96782041319152801</c:v>
                </c:pt>
                <c:pt idx="2888">
                  <c:v>0.96788975634776497</c:v>
                </c:pt>
                <c:pt idx="2889">
                  <c:v>0.96800408901318002</c:v>
                </c:pt>
                <c:pt idx="2890">
                  <c:v>0.968294513192685</c:v>
                </c:pt>
                <c:pt idx="2891">
                  <c:v>0.96878307720865398</c:v>
                </c:pt>
                <c:pt idx="2892">
                  <c:v>0.96890614880248904</c:v>
                </c:pt>
                <c:pt idx="2893">
                  <c:v>0.96914924223742904</c:v>
                </c:pt>
                <c:pt idx="2894">
                  <c:v>0.96966461774290402</c:v>
                </c:pt>
                <c:pt idx="2895">
                  <c:v>0.96967906132340398</c:v>
                </c:pt>
                <c:pt idx="2896">
                  <c:v>0.96993326343705499</c:v>
                </c:pt>
                <c:pt idx="2897">
                  <c:v>0.970004079671686</c:v>
                </c:pt>
                <c:pt idx="2898">
                  <c:v>0.970176133327186</c:v>
                </c:pt>
                <c:pt idx="2899">
                  <c:v>0.97040124489542301</c:v>
                </c:pt>
                <c:pt idx="2900">
                  <c:v>0.970599171157707</c:v>
                </c:pt>
                <c:pt idx="2901">
                  <c:v>0.970905283246846</c:v>
                </c:pt>
                <c:pt idx="2902">
                  <c:v>0.97090674824464795</c:v>
                </c:pt>
                <c:pt idx="2903">
                  <c:v>0.97158549427438301</c:v>
                </c:pt>
                <c:pt idx="2904">
                  <c:v>0.97246607645031202</c:v>
                </c:pt>
                <c:pt idx="2905">
                  <c:v>0.97265875391552503</c:v>
                </c:pt>
                <c:pt idx="2906">
                  <c:v>0.97280586880686504</c:v>
                </c:pt>
                <c:pt idx="2907">
                  <c:v>0.97322601671604503</c:v>
                </c:pt>
                <c:pt idx="2908">
                  <c:v>0.97402234164559598</c:v>
                </c:pt>
                <c:pt idx="2909">
                  <c:v>0.97406451732796695</c:v>
                </c:pt>
                <c:pt idx="2910">
                  <c:v>0.974268551669357</c:v>
                </c:pt>
                <c:pt idx="2911">
                  <c:v>0.97427147895316801</c:v>
                </c:pt>
                <c:pt idx="2912">
                  <c:v>0.97462701679700403</c:v>
                </c:pt>
                <c:pt idx="2913">
                  <c:v>0.974630108623601</c:v>
                </c:pt>
                <c:pt idx="2914">
                  <c:v>0.97468866224345896</c:v>
                </c:pt>
                <c:pt idx="2915">
                  <c:v>0.97509179212262498</c:v>
                </c:pt>
                <c:pt idx="2916">
                  <c:v>0.97527520794092704</c:v>
                </c:pt>
                <c:pt idx="2917">
                  <c:v>0.97610728401581104</c:v>
                </c:pt>
                <c:pt idx="2918">
                  <c:v>0.97677933542496098</c:v>
                </c:pt>
                <c:pt idx="2919">
                  <c:v>0.97683246042031502</c:v>
                </c:pt>
                <c:pt idx="2920">
                  <c:v>0.97686327700776998</c:v>
                </c:pt>
                <c:pt idx="2921">
                  <c:v>0.976949895595145</c:v>
                </c:pt>
                <c:pt idx="2922">
                  <c:v>0.97762722228927601</c:v>
                </c:pt>
                <c:pt idx="2923">
                  <c:v>0.97793419913881796</c:v>
                </c:pt>
                <c:pt idx="2924">
                  <c:v>0.97835439492893495</c:v>
                </c:pt>
                <c:pt idx="2925">
                  <c:v>0.97910687505431904</c:v>
                </c:pt>
                <c:pt idx="2926">
                  <c:v>0.97923434018979105</c:v>
                </c:pt>
                <c:pt idx="2927">
                  <c:v>0.97989431111251601</c:v>
                </c:pt>
                <c:pt idx="2928">
                  <c:v>0.98012856624143896</c:v>
                </c:pt>
                <c:pt idx="2929">
                  <c:v>0.98073810240363302</c:v>
                </c:pt>
                <c:pt idx="2930">
                  <c:v>0.98098250226501105</c:v>
                </c:pt>
                <c:pt idx="2931">
                  <c:v>0.98101570038124897</c:v>
                </c:pt>
                <c:pt idx="2932">
                  <c:v>0.98105027504703501</c:v>
                </c:pt>
                <c:pt idx="2933">
                  <c:v>0.98121829624013801</c:v>
                </c:pt>
                <c:pt idx="2934">
                  <c:v>0.98156516412820805</c:v>
                </c:pt>
                <c:pt idx="2935">
                  <c:v>0.98223142060177204</c:v>
                </c:pt>
                <c:pt idx="2936">
                  <c:v>0.98268540272050897</c:v>
                </c:pt>
                <c:pt idx="2937">
                  <c:v>0.98328996499014198</c:v>
                </c:pt>
                <c:pt idx="2938">
                  <c:v>0.98376598140662996</c:v>
                </c:pt>
                <c:pt idx="2939">
                  <c:v>0.98396372367792195</c:v>
                </c:pt>
                <c:pt idx="2940">
                  <c:v>0.98444061679765504</c:v>
                </c:pt>
                <c:pt idx="2941">
                  <c:v>0.98457093539592899</c:v>
                </c:pt>
                <c:pt idx="2942">
                  <c:v>0.98459984211470197</c:v>
                </c:pt>
                <c:pt idx="2943">
                  <c:v>0.98488158812088999</c:v>
                </c:pt>
                <c:pt idx="2944">
                  <c:v>0.98503469147116796</c:v>
                </c:pt>
                <c:pt idx="2945">
                  <c:v>0.98527051809736899</c:v>
                </c:pt>
                <c:pt idx="2946">
                  <c:v>0.98539379576001895</c:v>
                </c:pt>
                <c:pt idx="2947">
                  <c:v>0.98540306291268998</c:v>
                </c:pt>
                <c:pt idx="2948">
                  <c:v>0.98549193724551598</c:v>
                </c:pt>
                <c:pt idx="2949">
                  <c:v>0.98568151096868095</c:v>
                </c:pt>
                <c:pt idx="2950">
                  <c:v>0.98613319277544198</c:v>
                </c:pt>
                <c:pt idx="2951">
                  <c:v>0.98623938713332304</c:v>
                </c:pt>
                <c:pt idx="2952">
                  <c:v>0.98635446776033298</c:v>
                </c:pt>
                <c:pt idx="2953">
                  <c:v>0.98709585934000799</c:v>
                </c:pt>
                <c:pt idx="2954">
                  <c:v>0.98747870704049501</c:v>
                </c:pt>
                <c:pt idx="2955">
                  <c:v>0.987521189429304</c:v>
                </c:pt>
                <c:pt idx="2956">
                  <c:v>0.98760860848843102</c:v>
                </c:pt>
                <c:pt idx="2957">
                  <c:v>0.98779640913776601</c:v>
                </c:pt>
                <c:pt idx="2958">
                  <c:v>0.98780989616780601</c:v>
                </c:pt>
                <c:pt idx="2959">
                  <c:v>0.98834402333287596</c:v>
                </c:pt>
                <c:pt idx="2960">
                  <c:v>0.98882872589370696</c:v>
                </c:pt>
                <c:pt idx="2961">
                  <c:v>0.98938694004626804</c:v>
                </c:pt>
                <c:pt idx="2962">
                  <c:v>0.9894447132452</c:v>
                </c:pt>
                <c:pt idx="2963">
                  <c:v>0.98949344037100595</c:v>
                </c:pt>
                <c:pt idx="2964">
                  <c:v>0.98951267004560794</c:v>
                </c:pt>
                <c:pt idx="2965">
                  <c:v>0.98993047192583195</c:v>
                </c:pt>
                <c:pt idx="2966">
                  <c:v>0.98996851138551401</c:v>
                </c:pt>
                <c:pt idx="2967">
                  <c:v>0.99006584560608102</c:v>
                </c:pt>
                <c:pt idx="2968">
                  <c:v>0.99059753062422595</c:v>
                </c:pt>
                <c:pt idx="2969">
                  <c:v>0.99076689892064995</c:v>
                </c:pt>
                <c:pt idx="2970">
                  <c:v>0.99201497873839195</c:v>
                </c:pt>
                <c:pt idx="2971">
                  <c:v>0.99256580301067399</c:v>
                </c:pt>
                <c:pt idx="2972">
                  <c:v>0.99271976038375298</c:v>
                </c:pt>
                <c:pt idx="2973">
                  <c:v>0.99282656851060203</c:v>
                </c:pt>
                <c:pt idx="2974">
                  <c:v>0.99327100525774503</c:v>
                </c:pt>
                <c:pt idx="2975">
                  <c:v>0.99337924814180401</c:v>
                </c:pt>
                <c:pt idx="2976">
                  <c:v>0.99383530804120401</c:v>
                </c:pt>
                <c:pt idx="2977">
                  <c:v>0.99389349455561704</c:v>
                </c:pt>
                <c:pt idx="2978">
                  <c:v>0.99393592865261005</c:v>
                </c:pt>
                <c:pt idx="2979">
                  <c:v>0.99419135493500199</c:v>
                </c:pt>
                <c:pt idx="2980">
                  <c:v>0.99428593690561895</c:v>
                </c:pt>
                <c:pt idx="2981">
                  <c:v>0.99441660746164995</c:v>
                </c:pt>
                <c:pt idx="2982">
                  <c:v>0.99445133398779995</c:v>
                </c:pt>
                <c:pt idx="2983">
                  <c:v>0.994544507497373</c:v>
                </c:pt>
                <c:pt idx="2984">
                  <c:v>0.99476202955359905</c:v>
                </c:pt>
                <c:pt idx="2985">
                  <c:v>0.99492403432069398</c:v>
                </c:pt>
                <c:pt idx="2986">
                  <c:v>0.99495657719671704</c:v>
                </c:pt>
                <c:pt idx="2987">
                  <c:v>0.99530444631133796</c:v>
                </c:pt>
                <c:pt idx="2988">
                  <c:v>0.99599235518561502</c:v>
                </c:pt>
                <c:pt idx="2989">
                  <c:v>0.99625512834309604</c:v>
                </c:pt>
                <c:pt idx="2990">
                  <c:v>0.99649580044890995</c:v>
                </c:pt>
                <c:pt idx="2991">
                  <c:v>0.99707969119224404</c:v>
                </c:pt>
                <c:pt idx="2992">
                  <c:v>0.99718888509361103</c:v>
                </c:pt>
                <c:pt idx="2993">
                  <c:v>0.99745830060804597</c:v>
                </c:pt>
                <c:pt idx="2994">
                  <c:v>0.99767624406034405</c:v>
                </c:pt>
                <c:pt idx="2995">
                  <c:v>0.99840544607928505</c:v>
                </c:pt>
                <c:pt idx="2996">
                  <c:v>0.99910343783524103</c:v>
                </c:pt>
                <c:pt idx="2997">
                  <c:v>0.99930094423539495</c:v>
                </c:pt>
                <c:pt idx="2998">
                  <c:v>0.99933462557108899</c:v>
                </c:pt>
                <c:pt idx="2999">
                  <c:v>0.99937451718484605</c:v>
                </c:pt>
                <c:pt idx="3000">
                  <c:v>0.99956451953553105</c:v>
                </c:pt>
                <c:pt idx="3001">
                  <c:v>1.00411326980547</c:v>
                </c:pt>
                <c:pt idx="3002">
                  <c:v>1.0053823512759701</c:v>
                </c:pt>
                <c:pt idx="3003">
                  <c:v>1.0061865555231999</c:v>
                </c:pt>
                <c:pt idx="3004">
                  <c:v>1.0067174570525299</c:v>
                </c:pt>
                <c:pt idx="3005">
                  <c:v>1.0080253399141501</c:v>
                </c:pt>
                <c:pt idx="3006">
                  <c:v>1.0144743390983899</c:v>
                </c:pt>
                <c:pt idx="3007">
                  <c:v>1.0300364090567999</c:v>
                </c:pt>
                <c:pt idx="3008">
                  <c:v>1.0314173986039601</c:v>
                </c:pt>
                <c:pt idx="3009">
                  <c:v>1.03653016869964</c:v>
                </c:pt>
                <c:pt idx="3010">
                  <c:v>1.03981920235845</c:v>
                </c:pt>
                <c:pt idx="3011">
                  <c:v>1.04066936518339</c:v>
                </c:pt>
                <c:pt idx="3012">
                  <c:v>1.04732768686816</c:v>
                </c:pt>
                <c:pt idx="3013">
                  <c:v>1.0479236956795299</c:v>
                </c:pt>
                <c:pt idx="3014">
                  <c:v>1.0505372315426</c:v>
                </c:pt>
                <c:pt idx="3015">
                  <c:v>1.0549444910960599</c:v>
                </c:pt>
                <c:pt idx="3016">
                  <c:v>1.0563353401992199</c:v>
                </c:pt>
                <c:pt idx="3017">
                  <c:v>1.0587771482053401</c:v>
                </c:pt>
                <c:pt idx="3018">
                  <c:v>1.06088058039655</c:v>
                </c:pt>
                <c:pt idx="3019">
                  <c:v>1.0623597918790399</c:v>
                </c:pt>
                <c:pt idx="3020">
                  <c:v>1.0653786727446399</c:v>
                </c:pt>
                <c:pt idx="3021">
                  <c:v>1.0687335769317099</c:v>
                </c:pt>
                <c:pt idx="3022">
                  <c:v>1.0705535280079901</c:v>
                </c:pt>
                <c:pt idx="3023">
                  <c:v>1.07430487328811</c:v>
                </c:pt>
                <c:pt idx="3024">
                  <c:v>1.0810792193035801</c:v>
                </c:pt>
                <c:pt idx="3025">
                  <c:v>1.0859913784627</c:v>
                </c:pt>
                <c:pt idx="3026">
                  <c:v>1.0982690902207699</c:v>
                </c:pt>
                <c:pt idx="3027">
                  <c:v>1.1045206876690701</c:v>
                </c:pt>
                <c:pt idx="3028">
                  <c:v>1.11455482458147</c:v>
                </c:pt>
                <c:pt idx="3029">
                  <c:v>1.1149600145735701</c:v>
                </c:pt>
                <c:pt idx="3030">
                  <c:v>1.1197114667088199</c:v>
                </c:pt>
                <c:pt idx="3031">
                  <c:v>1.1244818961576499</c:v>
                </c:pt>
                <c:pt idx="3032">
                  <c:v>1.12789566499893</c:v>
                </c:pt>
                <c:pt idx="3033">
                  <c:v>1.1352991147843301</c:v>
                </c:pt>
                <c:pt idx="3034">
                  <c:v>1.1458745415815501</c:v>
                </c:pt>
                <c:pt idx="3035">
                  <c:v>1.14880986350095</c:v>
                </c:pt>
                <c:pt idx="3036">
                  <c:v>1.1500402972485599</c:v>
                </c:pt>
                <c:pt idx="3037">
                  <c:v>1.1514815420514899</c:v>
                </c:pt>
                <c:pt idx="3038">
                  <c:v>1.1531615636914001</c:v>
                </c:pt>
                <c:pt idx="3039">
                  <c:v>1.16660419273573</c:v>
                </c:pt>
                <c:pt idx="3040">
                  <c:v>1.1671309934874201</c:v>
                </c:pt>
                <c:pt idx="3041">
                  <c:v>1.1696449273320599</c:v>
                </c:pt>
                <c:pt idx="3042">
                  <c:v>1.1738740368746201</c:v>
                </c:pt>
                <c:pt idx="3043">
                  <c:v>1.1777742211706901</c:v>
                </c:pt>
                <c:pt idx="3044">
                  <c:v>1.17966669173363</c:v>
                </c:pt>
                <c:pt idx="3045">
                  <c:v>1.18043882358709</c:v>
                </c:pt>
                <c:pt idx="3046">
                  <c:v>1.1967839204760999</c:v>
                </c:pt>
                <c:pt idx="3047">
                  <c:v>1.19852932778132</c:v>
                </c:pt>
                <c:pt idx="3048">
                  <c:v>1.2015702169224101</c:v>
                </c:pt>
                <c:pt idx="3049">
                  <c:v>1.2065542752799701</c:v>
                </c:pt>
                <c:pt idx="3050">
                  <c:v>1.20968352995045</c:v>
                </c:pt>
                <c:pt idx="3051">
                  <c:v>1.22235314145355</c:v>
                </c:pt>
                <c:pt idx="3052">
                  <c:v>1.22960247576017</c:v>
                </c:pt>
                <c:pt idx="3053">
                  <c:v>1.2357238066547001</c:v>
                </c:pt>
                <c:pt idx="3054">
                  <c:v>1.2434528365676401</c:v>
                </c:pt>
                <c:pt idx="3055">
                  <c:v>1.24390261203927</c:v>
                </c:pt>
                <c:pt idx="3056">
                  <c:v>1.24585312659687</c:v>
                </c:pt>
                <c:pt idx="3057">
                  <c:v>1.2502022645545701</c:v>
                </c:pt>
                <c:pt idx="3058">
                  <c:v>1.2570350699619699</c:v>
                </c:pt>
                <c:pt idx="3059">
                  <c:v>1.25850264495238</c:v>
                </c:pt>
                <c:pt idx="3060">
                  <c:v>1.2796649577041299</c:v>
                </c:pt>
                <c:pt idx="3061">
                  <c:v>1.28066595501321</c:v>
                </c:pt>
                <c:pt idx="3062">
                  <c:v>1.2863752821679499</c:v>
                </c:pt>
                <c:pt idx="3063">
                  <c:v>1.3139554562101901</c:v>
                </c:pt>
                <c:pt idx="3064">
                  <c:v>1.33789349415832</c:v>
                </c:pt>
                <c:pt idx="3065">
                  <c:v>1.35389753611867</c:v>
                </c:pt>
                <c:pt idx="3066">
                  <c:v>1.3632903306142301</c:v>
                </c:pt>
                <c:pt idx="3067">
                  <c:v>1.3643536128596701</c:v>
                </c:pt>
                <c:pt idx="3068">
                  <c:v>1.3644596985815201</c:v>
                </c:pt>
                <c:pt idx="3069">
                  <c:v>1.37464610492701</c:v>
                </c:pt>
                <c:pt idx="3070">
                  <c:v>1.3915895513149299</c:v>
                </c:pt>
                <c:pt idx="3071">
                  <c:v>1.3987456842544701</c:v>
                </c:pt>
                <c:pt idx="3072">
                  <c:v>1.4291224450639901</c:v>
                </c:pt>
                <c:pt idx="3073">
                  <c:v>1.4563015069922101</c:v>
                </c:pt>
                <c:pt idx="3074">
                  <c:v>1.4759497475152901</c:v>
                </c:pt>
              </c:numCache>
            </c:numRef>
          </c:xVal>
          <c:yVal>
            <c:numRef>
              <c:f>'LMfit very best'!$T$2:$T$20070</c:f>
              <c:numCache>
                <c:formatCode>0.00</c:formatCode>
                <c:ptCount val="20069"/>
                <c:pt idx="0">
                  <c:v>1.947404475118897</c:v>
                </c:pt>
                <c:pt idx="1">
                  <c:v>1.9547550546619312</c:v>
                </c:pt>
                <c:pt idx="2">
                  <c:v>1.9501819614400857</c:v>
                </c:pt>
                <c:pt idx="3">
                  <c:v>1.9553791936357716</c:v>
                </c:pt>
                <c:pt idx="4">
                  <c:v>1.9481480490159246</c:v>
                </c:pt>
                <c:pt idx="5">
                  <c:v>1.9458397507122462</c:v>
                </c:pt>
                <c:pt idx="6">
                  <c:v>1.9518604123148919</c:v>
                </c:pt>
                <c:pt idx="7">
                  <c:v>1.9451373441300035</c:v>
                </c:pt>
                <c:pt idx="8">
                  <c:v>1.9677256133629182</c:v>
                </c:pt>
                <c:pt idx="9">
                  <c:v>1.9613748774645279</c:v>
                </c:pt>
                <c:pt idx="10">
                  <c:v>1.9651052457033715</c:v>
                </c:pt>
                <c:pt idx="11">
                  <c:v>1.9585730513494368</c:v>
                </c:pt>
                <c:pt idx="12">
                  <c:v>1.9543047595047769</c:v>
                </c:pt>
                <c:pt idx="13">
                  <c:v>1.957257186346786</c:v>
                </c:pt>
                <c:pt idx="14">
                  <c:v>1.9586967662567445</c:v>
                </c:pt>
                <c:pt idx="15">
                  <c:v>1.9503116808428973</c:v>
                </c:pt>
                <c:pt idx="16">
                  <c:v>1.9410175142310884</c:v>
                </c:pt>
                <c:pt idx="17">
                  <c:v>1.960623085549017</c:v>
                </c:pt>
                <c:pt idx="18">
                  <c:v>1.9518647043411099</c:v>
                </c:pt>
                <c:pt idx="19">
                  <c:v>1.9454522253791049</c:v>
                </c:pt>
                <c:pt idx="20">
                  <c:v>1.951878734289398</c:v>
                </c:pt>
                <c:pt idx="21">
                  <c:v>1.9550710249851506</c:v>
                </c:pt>
                <c:pt idx="22">
                  <c:v>1.9475605157832934</c:v>
                </c:pt>
                <c:pt idx="23">
                  <c:v>1.960380414798844</c:v>
                </c:pt>
                <c:pt idx="24">
                  <c:v>1.9478418304895018</c:v>
                </c:pt>
                <c:pt idx="25">
                  <c:v>1.9509988212048597</c:v>
                </c:pt>
                <c:pt idx="26">
                  <c:v>1.9422570035429143</c:v>
                </c:pt>
                <c:pt idx="27">
                  <c:v>1.9739288532278556</c:v>
                </c:pt>
                <c:pt idx="28">
                  <c:v>1.9444259093155971</c:v>
                </c:pt>
                <c:pt idx="29">
                  <c:v>1.9509763395052775</c:v>
                </c:pt>
                <c:pt idx="30">
                  <c:v>1.9413962728877185</c:v>
                </c:pt>
                <c:pt idx="31">
                  <c:v>1.9478818093293393</c:v>
                </c:pt>
                <c:pt idx="32">
                  <c:v>1.940150324974466</c:v>
                </c:pt>
                <c:pt idx="33">
                  <c:v>1.9620661748034807</c:v>
                </c:pt>
                <c:pt idx="34">
                  <c:v>1.9540623541641204</c:v>
                </c:pt>
                <c:pt idx="35">
                  <c:v>1.9437719023987179</c:v>
                </c:pt>
                <c:pt idx="36">
                  <c:v>1.9731174344753311</c:v>
                </c:pt>
                <c:pt idx="37">
                  <c:v>1.9533087235086632</c:v>
                </c:pt>
                <c:pt idx="38">
                  <c:v>1.9645409279873223</c:v>
                </c:pt>
                <c:pt idx="39">
                  <c:v>1.9588993156625596</c:v>
                </c:pt>
                <c:pt idx="40">
                  <c:v>1.9385079246960943</c:v>
                </c:pt>
                <c:pt idx="41">
                  <c:v>1.9364941167260201</c:v>
                </c:pt>
                <c:pt idx="42">
                  <c:v>1.9468906431801356</c:v>
                </c:pt>
                <c:pt idx="43">
                  <c:v>1.9567484785987492</c:v>
                </c:pt>
                <c:pt idx="44">
                  <c:v>1.9420358685098662</c:v>
                </c:pt>
                <c:pt idx="45">
                  <c:v>1.996151557685786</c:v>
                </c:pt>
                <c:pt idx="46">
                  <c:v>1.9378060422766439</c:v>
                </c:pt>
                <c:pt idx="47">
                  <c:v>1.9417067998624944</c:v>
                </c:pt>
                <c:pt idx="48">
                  <c:v>1.9393611261422365</c:v>
                </c:pt>
                <c:pt idx="49">
                  <c:v>1.962092069916261</c:v>
                </c:pt>
                <c:pt idx="50">
                  <c:v>1.9479554083326034</c:v>
                </c:pt>
                <c:pt idx="51">
                  <c:v>1.9624254488066628</c:v>
                </c:pt>
                <c:pt idx="52">
                  <c:v>1.9446244107716482</c:v>
                </c:pt>
                <c:pt idx="53">
                  <c:v>1.9647413141961849</c:v>
                </c:pt>
                <c:pt idx="54">
                  <c:v>1.9440128519096722</c:v>
                </c:pt>
                <c:pt idx="55">
                  <c:v>1.9432780835482864</c:v>
                </c:pt>
                <c:pt idx="56">
                  <c:v>1.9383189151957798</c:v>
                </c:pt>
                <c:pt idx="57">
                  <c:v>1.9466300901823816</c:v>
                </c:pt>
                <c:pt idx="58">
                  <c:v>1.9414542271339259</c:v>
                </c:pt>
                <c:pt idx="59">
                  <c:v>1.9941515840366058</c:v>
                </c:pt>
                <c:pt idx="60">
                  <c:v>1.9517545700771965</c:v>
                </c:pt>
                <c:pt idx="61">
                  <c:v>1.9420560608526447</c:v>
                </c:pt>
                <c:pt idx="62">
                  <c:v>1.948187182634904</c:v>
                </c:pt>
                <c:pt idx="63">
                  <c:v>1.967710569163402</c:v>
                </c:pt>
                <c:pt idx="64">
                  <c:v>1.9603079674488539</c:v>
                </c:pt>
                <c:pt idx="65">
                  <c:v>1.9413600920895686</c:v>
                </c:pt>
                <c:pt idx="66">
                  <c:v>1.9437999746695693</c:v>
                </c:pt>
                <c:pt idx="67">
                  <c:v>1.9419159757859086</c:v>
                </c:pt>
                <c:pt idx="68">
                  <c:v>1.9487828655624742</c:v>
                </c:pt>
                <c:pt idx="69">
                  <c:v>1.9410036816745908</c:v>
                </c:pt>
                <c:pt idx="70">
                  <c:v>1.939121224091219</c:v>
                </c:pt>
                <c:pt idx="71">
                  <c:v>1.9428713182351816</c:v>
                </c:pt>
                <c:pt idx="72">
                  <c:v>1.9441750608895016</c:v>
                </c:pt>
                <c:pt idx="73">
                  <c:v>1.9514414041868891</c:v>
                </c:pt>
                <c:pt idx="74">
                  <c:v>1.941370388616676</c:v>
                </c:pt>
                <c:pt idx="75">
                  <c:v>1.9395954630677099</c:v>
                </c:pt>
                <c:pt idx="76">
                  <c:v>1.9386327090274402</c:v>
                </c:pt>
                <c:pt idx="77">
                  <c:v>1.9932616204340328</c:v>
                </c:pt>
                <c:pt idx="78">
                  <c:v>1.9398575209632194</c:v>
                </c:pt>
                <c:pt idx="79">
                  <c:v>1.9601669862386153</c:v>
                </c:pt>
                <c:pt idx="80">
                  <c:v>1.9454474428240249</c:v>
                </c:pt>
                <c:pt idx="81">
                  <c:v>1.9411248662144962</c:v>
                </c:pt>
                <c:pt idx="82">
                  <c:v>1.9933846793603121</c:v>
                </c:pt>
                <c:pt idx="83">
                  <c:v>1.9402761451392307</c:v>
                </c:pt>
                <c:pt idx="84">
                  <c:v>1.9578359406594676</c:v>
                </c:pt>
                <c:pt idx="85">
                  <c:v>1.9392421814850045</c:v>
                </c:pt>
                <c:pt idx="86">
                  <c:v>1.9471781774556414</c:v>
                </c:pt>
                <c:pt idx="87">
                  <c:v>1.9672569081491633</c:v>
                </c:pt>
                <c:pt idx="88">
                  <c:v>1.9556076100002153</c:v>
                </c:pt>
                <c:pt idx="89">
                  <c:v>1.9432946098381836</c:v>
                </c:pt>
                <c:pt idx="90">
                  <c:v>1.9470913649810735</c:v>
                </c:pt>
                <c:pt idx="91">
                  <c:v>1.9625368167823101</c:v>
                </c:pt>
                <c:pt idx="92">
                  <c:v>1.965676665658344</c:v>
                </c:pt>
                <c:pt idx="93">
                  <c:v>1.9466688982551845</c:v>
                </c:pt>
                <c:pt idx="94">
                  <c:v>1.9904800897704404</c:v>
                </c:pt>
                <c:pt idx="95">
                  <c:v>1.9428455017721888</c:v>
                </c:pt>
                <c:pt idx="96">
                  <c:v>1.9428141104687178</c:v>
                </c:pt>
                <c:pt idx="97">
                  <c:v>1.9425848330078435</c:v>
                </c:pt>
                <c:pt idx="98">
                  <c:v>1.991490952302061</c:v>
                </c:pt>
                <c:pt idx="99">
                  <c:v>1.9436826729759933</c:v>
                </c:pt>
                <c:pt idx="100">
                  <c:v>1.9659892757219666</c:v>
                </c:pt>
                <c:pt idx="101">
                  <c:v>1.9935168232040099</c:v>
                </c:pt>
                <c:pt idx="102">
                  <c:v>1.9924241910026621</c:v>
                </c:pt>
                <c:pt idx="103">
                  <c:v>1.9573732629615666</c:v>
                </c:pt>
                <c:pt idx="104">
                  <c:v>1.9435242637552852</c:v>
                </c:pt>
                <c:pt idx="105">
                  <c:v>1.9441915172646138</c:v>
                </c:pt>
                <c:pt idx="106">
                  <c:v>1.992995356657105</c:v>
                </c:pt>
                <c:pt idx="107">
                  <c:v>1.9379442169397971</c:v>
                </c:pt>
                <c:pt idx="108">
                  <c:v>1.9457173997951422</c:v>
                </c:pt>
                <c:pt idx="109">
                  <c:v>1.9481571743612123</c:v>
                </c:pt>
                <c:pt idx="110">
                  <c:v>1.9579146164341286</c:v>
                </c:pt>
                <c:pt idx="111">
                  <c:v>1.9602442353695577</c:v>
                </c:pt>
                <c:pt idx="112">
                  <c:v>1.9653403987060829</c:v>
                </c:pt>
                <c:pt idx="113">
                  <c:v>1.9518842607075604</c:v>
                </c:pt>
                <c:pt idx="114">
                  <c:v>1.9412296082876408</c:v>
                </c:pt>
                <c:pt idx="115">
                  <c:v>1.9413187150092077</c:v>
                </c:pt>
                <c:pt idx="116">
                  <c:v>1.9451273879933113</c:v>
                </c:pt>
                <c:pt idx="117">
                  <c:v>2.0312701253580676</c:v>
                </c:pt>
                <c:pt idx="118">
                  <c:v>1.9473204875359318</c:v>
                </c:pt>
                <c:pt idx="119">
                  <c:v>1.9617807981666771</c:v>
                </c:pt>
                <c:pt idx="120">
                  <c:v>1.9393968355382094</c:v>
                </c:pt>
                <c:pt idx="121">
                  <c:v>1.9456086853258185</c:v>
                </c:pt>
                <c:pt idx="122">
                  <c:v>1.9696011505184958</c:v>
                </c:pt>
                <c:pt idx="123">
                  <c:v>1.9549668845369264</c:v>
                </c:pt>
                <c:pt idx="124">
                  <c:v>1.9447063950573431</c:v>
                </c:pt>
                <c:pt idx="125">
                  <c:v>1.9402276799608635</c:v>
                </c:pt>
                <c:pt idx="126">
                  <c:v>1.9566069957551941</c:v>
                </c:pt>
                <c:pt idx="127">
                  <c:v>1.9457420500739895</c:v>
                </c:pt>
                <c:pt idx="128">
                  <c:v>1.9973678298517319</c:v>
                </c:pt>
                <c:pt idx="129">
                  <c:v>1.9654835562130155</c:v>
                </c:pt>
                <c:pt idx="130">
                  <c:v>1.9458193147307954</c:v>
                </c:pt>
                <c:pt idx="131">
                  <c:v>1.9434100036291726</c:v>
                </c:pt>
                <c:pt idx="132">
                  <c:v>1.947479262957621</c:v>
                </c:pt>
                <c:pt idx="133">
                  <c:v>1.9422178543068107</c:v>
                </c:pt>
                <c:pt idx="134">
                  <c:v>1.9420000892504778</c:v>
                </c:pt>
                <c:pt idx="135">
                  <c:v>1.9873534515924527</c:v>
                </c:pt>
                <c:pt idx="136">
                  <c:v>1.9576881427311381</c:v>
                </c:pt>
                <c:pt idx="137">
                  <c:v>1.942320055653596</c:v>
                </c:pt>
                <c:pt idx="138">
                  <c:v>1.9416045209990944</c:v>
                </c:pt>
                <c:pt idx="139">
                  <c:v>1.9474248173175448</c:v>
                </c:pt>
                <c:pt idx="140">
                  <c:v>1.9963150870108075</c:v>
                </c:pt>
                <c:pt idx="141">
                  <c:v>1.9428175065096402</c:v>
                </c:pt>
                <c:pt idx="142">
                  <c:v>1.9622493262729857</c:v>
                </c:pt>
                <c:pt idx="143">
                  <c:v>1.9435792058042645</c:v>
                </c:pt>
                <c:pt idx="144">
                  <c:v>1.9650553390387797</c:v>
                </c:pt>
                <c:pt idx="145">
                  <c:v>1.9456981375367708</c:v>
                </c:pt>
                <c:pt idx="146">
                  <c:v>1.9657219944119311</c:v>
                </c:pt>
                <c:pt idx="147">
                  <c:v>1.9379620527046126</c:v>
                </c:pt>
                <c:pt idx="148">
                  <c:v>1.9392986409481319</c:v>
                </c:pt>
                <c:pt idx="149">
                  <c:v>1.9487209547191653</c:v>
                </c:pt>
                <c:pt idx="150">
                  <c:v>1.9396832530616992</c:v>
                </c:pt>
                <c:pt idx="151">
                  <c:v>1.9413514377842565</c:v>
                </c:pt>
                <c:pt idx="152">
                  <c:v>1.9430974947842499</c:v>
                </c:pt>
                <c:pt idx="153">
                  <c:v>1.9453124650556501</c:v>
                </c:pt>
                <c:pt idx="154">
                  <c:v>1.9443479471575216</c:v>
                </c:pt>
                <c:pt idx="155">
                  <c:v>1.9471865712169534</c:v>
                </c:pt>
                <c:pt idx="156">
                  <c:v>1.9532006192189668</c:v>
                </c:pt>
                <c:pt idx="157">
                  <c:v>1.9464401275659908</c:v>
                </c:pt>
                <c:pt idx="158">
                  <c:v>1.9680335832484646</c:v>
                </c:pt>
                <c:pt idx="159">
                  <c:v>1.9486709386021506</c:v>
                </c:pt>
                <c:pt idx="160">
                  <c:v>1.9454067661866505</c:v>
                </c:pt>
                <c:pt idx="161">
                  <c:v>1.9438005773877169</c:v>
                </c:pt>
                <c:pt idx="162">
                  <c:v>1.9495316559810787</c:v>
                </c:pt>
                <c:pt idx="163">
                  <c:v>1.9399517155282897</c:v>
                </c:pt>
                <c:pt idx="164">
                  <c:v>1.9507236303491047</c:v>
                </c:pt>
                <c:pt idx="165">
                  <c:v>1.9453327797553281</c:v>
                </c:pt>
                <c:pt idx="166">
                  <c:v>1.9479404160521328</c:v>
                </c:pt>
                <c:pt idx="167">
                  <c:v>1.9992196307505989</c:v>
                </c:pt>
                <c:pt idx="168">
                  <c:v>1.9419991718183971</c:v>
                </c:pt>
                <c:pt idx="169">
                  <c:v>1.9410949753393176</c:v>
                </c:pt>
                <c:pt idx="170">
                  <c:v>1.994668505526934</c:v>
                </c:pt>
                <c:pt idx="171">
                  <c:v>1.952812572523603</c:v>
                </c:pt>
                <c:pt idx="172">
                  <c:v>1.9672491015577342</c:v>
                </c:pt>
                <c:pt idx="173">
                  <c:v>1.9535922063160636</c:v>
                </c:pt>
                <c:pt idx="174">
                  <c:v>1.9405401564354718</c:v>
                </c:pt>
                <c:pt idx="175">
                  <c:v>1.9431249661686705</c:v>
                </c:pt>
                <c:pt idx="176">
                  <c:v>1.9439119646337335</c:v>
                </c:pt>
                <c:pt idx="177">
                  <c:v>1.9405374745609749</c:v>
                </c:pt>
                <c:pt idx="178">
                  <c:v>1.9517213725286806</c:v>
                </c:pt>
                <c:pt idx="179">
                  <c:v>1.9602711169999101</c:v>
                </c:pt>
                <c:pt idx="180">
                  <c:v>1.935150433516126</c:v>
                </c:pt>
                <c:pt idx="181">
                  <c:v>1.9549479975692186</c:v>
                </c:pt>
                <c:pt idx="182">
                  <c:v>1.9404998650226475</c:v>
                </c:pt>
                <c:pt idx="183">
                  <c:v>1.9425115323932005</c:v>
                </c:pt>
                <c:pt idx="184">
                  <c:v>1.9460446388073276</c:v>
                </c:pt>
                <c:pt idx="185">
                  <c:v>1.9433428404016757</c:v>
                </c:pt>
                <c:pt idx="186">
                  <c:v>1.954451273321697</c:v>
                </c:pt>
                <c:pt idx="187">
                  <c:v>1.9526364200164781</c:v>
                </c:pt>
                <c:pt idx="188">
                  <c:v>1.942621309763261</c:v>
                </c:pt>
                <c:pt idx="189">
                  <c:v>1.9378083078426813</c:v>
                </c:pt>
                <c:pt idx="190">
                  <c:v>1.9545520431276389</c:v>
                </c:pt>
                <c:pt idx="191">
                  <c:v>1.9401262883616732</c:v>
                </c:pt>
                <c:pt idx="192">
                  <c:v>1.9475897405398994</c:v>
                </c:pt>
                <c:pt idx="193">
                  <c:v>1.9881476348618725</c:v>
                </c:pt>
                <c:pt idx="194">
                  <c:v>1.9548955971368294</c:v>
                </c:pt>
                <c:pt idx="195">
                  <c:v>1.9697211692182754</c:v>
                </c:pt>
                <c:pt idx="196">
                  <c:v>1.9522958305459728</c:v>
                </c:pt>
                <c:pt idx="197">
                  <c:v>1.9395905622541536</c:v>
                </c:pt>
                <c:pt idx="198">
                  <c:v>1.9951077866733815</c:v>
                </c:pt>
                <c:pt idx="199">
                  <c:v>1.9497853655113073</c:v>
                </c:pt>
                <c:pt idx="200">
                  <c:v>1.9545288558881906</c:v>
                </c:pt>
                <c:pt idx="201">
                  <c:v>1.9388297345041035</c:v>
                </c:pt>
                <c:pt idx="202">
                  <c:v>1.9425111670715594</c:v>
                </c:pt>
                <c:pt idx="203">
                  <c:v>1.9501504613415412</c:v>
                </c:pt>
                <c:pt idx="204">
                  <c:v>1.9468060815122175</c:v>
                </c:pt>
                <c:pt idx="205">
                  <c:v>1.9543382393356921</c:v>
                </c:pt>
                <c:pt idx="206">
                  <c:v>1.9359294289437692</c:v>
                </c:pt>
                <c:pt idx="207">
                  <c:v>1.9378175612757536</c:v>
                </c:pt>
                <c:pt idx="208">
                  <c:v>1.95747016155206</c:v>
                </c:pt>
                <c:pt idx="209">
                  <c:v>1.9417919588284698</c:v>
                </c:pt>
                <c:pt idx="210">
                  <c:v>1.937873848027551</c:v>
                </c:pt>
                <c:pt idx="211">
                  <c:v>1.9381361418788683</c:v>
                </c:pt>
                <c:pt idx="212">
                  <c:v>1.9680529603149404</c:v>
                </c:pt>
                <c:pt idx="213">
                  <c:v>1.9438554543691877</c:v>
                </c:pt>
                <c:pt idx="214">
                  <c:v>1.9492297453517642</c:v>
                </c:pt>
                <c:pt idx="215">
                  <c:v>1.9395700220729106</c:v>
                </c:pt>
                <c:pt idx="216">
                  <c:v>1.947231487825432</c:v>
                </c:pt>
                <c:pt idx="217">
                  <c:v>1.950673633394719</c:v>
                </c:pt>
                <c:pt idx="218">
                  <c:v>1.9524073310461263</c:v>
                </c:pt>
                <c:pt idx="219">
                  <c:v>1.938345318021111</c:v>
                </c:pt>
                <c:pt idx="220">
                  <c:v>1.9387531059527674</c:v>
                </c:pt>
                <c:pt idx="221">
                  <c:v>1.9593013300846371</c:v>
                </c:pt>
                <c:pt idx="222">
                  <c:v>1.9393950187594078</c:v>
                </c:pt>
                <c:pt idx="223">
                  <c:v>1.9407175004248816</c:v>
                </c:pt>
                <c:pt idx="224">
                  <c:v>1.9526740402892242</c:v>
                </c:pt>
                <c:pt idx="225">
                  <c:v>1.9361742991378614</c:v>
                </c:pt>
                <c:pt idx="226">
                  <c:v>1.9444010882098974</c:v>
                </c:pt>
                <c:pt idx="227">
                  <c:v>1.938980761553619</c:v>
                </c:pt>
                <c:pt idx="228">
                  <c:v>1.9651473834529141</c:v>
                </c:pt>
                <c:pt idx="229">
                  <c:v>1.942270431185861</c:v>
                </c:pt>
                <c:pt idx="230">
                  <c:v>1.9734349571764047</c:v>
                </c:pt>
                <c:pt idx="231">
                  <c:v>1.9558668781534183</c:v>
                </c:pt>
                <c:pt idx="232">
                  <c:v>1.9468665915790251</c:v>
                </c:pt>
                <c:pt idx="233">
                  <c:v>1.9391049819604291</c:v>
                </c:pt>
                <c:pt idx="234">
                  <c:v>1.9531762942097488</c:v>
                </c:pt>
                <c:pt idx="235">
                  <c:v>1.9761072642553412</c:v>
                </c:pt>
                <c:pt idx="236">
                  <c:v>1.9408079808457259</c:v>
                </c:pt>
                <c:pt idx="237">
                  <c:v>1.9758999601010818</c:v>
                </c:pt>
                <c:pt idx="238">
                  <c:v>1.9514934622247817</c:v>
                </c:pt>
                <c:pt idx="239">
                  <c:v>1.9531546052510649</c:v>
                </c:pt>
                <c:pt idx="240">
                  <c:v>1.9440985765043182</c:v>
                </c:pt>
                <c:pt idx="241">
                  <c:v>1.9521921022315516</c:v>
                </c:pt>
                <c:pt idx="242">
                  <c:v>1.9388112568552642</c:v>
                </c:pt>
                <c:pt idx="243">
                  <c:v>1.9529300963224625</c:v>
                </c:pt>
                <c:pt idx="244">
                  <c:v>1.959465689282583</c:v>
                </c:pt>
                <c:pt idx="245">
                  <c:v>1.9431661523043329</c:v>
                </c:pt>
                <c:pt idx="246">
                  <c:v>1.9488276366895427</c:v>
                </c:pt>
                <c:pt idx="247">
                  <c:v>1.9415935703066267</c:v>
                </c:pt>
                <c:pt idx="248">
                  <c:v>1.9830874474193345</c:v>
                </c:pt>
                <c:pt idx="249">
                  <c:v>1.953709458826735</c:v>
                </c:pt>
                <c:pt idx="250">
                  <c:v>1.9404079833585137</c:v>
                </c:pt>
                <c:pt idx="251">
                  <c:v>1.9555583074089877</c:v>
                </c:pt>
                <c:pt idx="252">
                  <c:v>1.9395719972586118</c:v>
                </c:pt>
                <c:pt idx="253">
                  <c:v>1.9452009408991802</c:v>
                </c:pt>
                <c:pt idx="254">
                  <c:v>2.0036129655263952</c:v>
                </c:pt>
                <c:pt idx="255">
                  <c:v>1.9403018680830053</c:v>
                </c:pt>
                <c:pt idx="256">
                  <c:v>1.9513492156700367</c:v>
                </c:pt>
                <c:pt idx="257">
                  <c:v>1.9991662658570348</c:v>
                </c:pt>
                <c:pt idx="258">
                  <c:v>1.9386978619642139</c:v>
                </c:pt>
                <c:pt idx="259">
                  <c:v>1.9378277474246468</c:v>
                </c:pt>
                <c:pt idx="260">
                  <c:v>1.9410017077561919</c:v>
                </c:pt>
                <c:pt idx="261">
                  <c:v>1.9416421817918459</c:v>
                </c:pt>
                <c:pt idx="262">
                  <c:v>1.9496146817770346</c:v>
                </c:pt>
                <c:pt idx="263">
                  <c:v>1.9428961341304687</c:v>
                </c:pt>
                <c:pt idx="264">
                  <c:v>1.9411783874073132</c:v>
                </c:pt>
                <c:pt idx="265">
                  <c:v>1.9407516497539443</c:v>
                </c:pt>
                <c:pt idx="266">
                  <c:v>1.9486566210657106</c:v>
                </c:pt>
                <c:pt idx="267">
                  <c:v>1.9497313951449118</c:v>
                </c:pt>
                <c:pt idx="268">
                  <c:v>1.9520245882274501</c:v>
                </c:pt>
                <c:pt idx="269">
                  <c:v>1.9462648814464687</c:v>
                </c:pt>
                <c:pt idx="270">
                  <c:v>1.9686335798412502</c:v>
                </c:pt>
                <c:pt idx="271">
                  <c:v>1.9522929938159765</c:v>
                </c:pt>
                <c:pt idx="272">
                  <c:v>1.9447001073577945</c:v>
                </c:pt>
                <c:pt idx="273">
                  <c:v>1.9537624886921074</c:v>
                </c:pt>
                <c:pt idx="274">
                  <c:v>1.9633765305379631</c:v>
                </c:pt>
                <c:pt idx="275">
                  <c:v>1.9909358356871096</c:v>
                </c:pt>
                <c:pt idx="276">
                  <c:v>1.9533379907757387</c:v>
                </c:pt>
                <c:pt idx="277">
                  <c:v>1.9585518336935488</c:v>
                </c:pt>
                <c:pt idx="278">
                  <c:v>1.9484827898710786</c:v>
                </c:pt>
                <c:pt idx="279">
                  <c:v>1.9554509335654722</c:v>
                </c:pt>
                <c:pt idx="280">
                  <c:v>1.9869763637077238</c:v>
                </c:pt>
                <c:pt idx="281">
                  <c:v>1.9669342027310415</c:v>
                </c:pt>
                <c:pt idx="282">
                  <c:v>1.939925734020056</c:v>
                </c:pt>
                <c:pt idx="283">
                  <c:v>1.937642326429651</c:v>
                </c:pt>
                <c:pt idx="284">
                  <c:v>1.9904199059828716</c:v>
                </c:pt>
                <c:pt idx="285">
                  <c:v>1.9500662716225754</c:v>
                </c:pt>
                <c:pt idx="286">
                  <c:v>2.022985025376546</c:v>
                </c:pt>
                <c:pt idx="287">
                  <c:v>1.9450394517581018</c:v>
                </c:pt>
                <c:pt idx="288">
                  <c:v>1.9445413535589036</c:v>
                </c:pt>
                <c:pt idx="289">
                  <c:v>1.9673556767454266</c:v>
                </c:pt>
                <c:pt idx="290">
                  <c:v>1.9609033515082837</c:v>
                </c:pt>
                <c:pt idx="291">
                  <c:v>1.9462785491424237</c:v>
                </c:pt>
                <c:pt idx="292">
                  <c:v>1.9472109736981495</c:v>
                </c:pt>
                <c:pt idx="293">
                  <c:v>1.9587315327886832</c:v>
                </c:pt>
                <c:pt idx="294">
                  <c:v>1.9548039918696241</c:v>
                </c:pt>
                <c:pt idx="295">
                  <c:v>1.9444988267366174</c:v>
                </c:pt>
                <c:pt idx="296">
                  <c:v>1.9411517424381031</c:v>
                </c:pt>
                <c:pt idx="297">
                  <c:v>1.9662992517961175</c:v>
                </c:pt>
                <c:pt idx="298">
                  <c:v>1.9821176503765581</c:v>
                </c:pt>
                <c:pt idx="299">
                  <c:v>1.9313532595408565</c:v>
                </c:pt>
                <c:pt idx="300">
                  <c:v>1.9544583235049888</c:v>
                </c:pt>
                <c:pt idx="301">
                  <c:v>1.9419918891670152</c:v>
                </c:pt>
                <c:pt idx="302">
                  <c:v>1.9604029077529215</c:v>
                </c:pt>
                <c:pt idx="303">
                  <c:v>1.9562906684132919</c:v>
                </c:pt>
                <c:pt idx="304">
                  <c:v>1.9530985669057799</c:v>
                </c:pt>
                <c:pt idx="305">
                  <c:v>1.9408269324820486</c:v>
                </c:pt>
                <c:pt idx="306">
                  <c:v>1.9505520610345652</c:v>
                </c:pt>
                <c:pt idx="307">
                  <c:v>1.9418870915112667</c:v>
                </c:pt>
                <c:pt idx="308">
                  <c:v>1.9412339076185252</c:v>
                </c:pt>
                <c:pt idx="309">
                  <c:v>1.94422122960204</c:v>
                </c:pt>
                <c:pt idx="310">
                  <c:v>1.9671351630182439</c:v>
                </c:pt>
                <c:pt idx="311">
                  <c:v>1.9681020054677336</c:v>
                </c:pt>
                <c:pt idx="312">
                  <c:v>1.9405510229097924</c:v>
                </c:pt>
                <c:pt idx="313">
                  <c:v>1.965381199903703</c:v>
                </c:pt>
                <c:pt idx="314">
                  <c:v>1.937983196409931</c:v>
                </c:pt>
                <c:pt idx="315">
                  <c:v>1.947784798554471</c:v>
                </c:pt>
                <c:pt idx="316">
                  <c:v>1.9666501818477</c:v>
                </c:pt>
                <c:pt idx="317">
                  <c:v>1.9655892540927398</c:v>
                </c:pt>
                <c:pt idx="318">
                  <c:v>1.9616654212570603</c:v>
                </c:pt>
                <c:pt idx="319">
                  <c:v>1.9498459400493968</c:v>
                </c:pt>
                <c:pt idx="320">
                  <c:v>1.9672737010680876</c:v>
                </c:pt>
                <c:pt idx="321">
                  <c:v>1.9390664003365294</c:v>
                </c:pt>
                <c:pt idx="322">
                  <c:v>1.9630906348194699</c:v>
                </c:pt>
                <c:pt idx="323">
                  <c:v>1.9655271047863678</c:v>
                </c:pt>
                <c:pt idx="324">
                  <c:v>1.9657143167555855</c:v>
                </c:pt>
                <c:pt idx="325">
                  <c:v>1.9671914774185919</c:v>
                </c:pt>
                <c:pt idx="326">
                  <c:v>1.966878809870402</c:v>
                </c:pt>
                <c:pt idx="327">
                  <c:v>1.9649666069473055</c:v>
                </c:pt>
                <c:pt idx="328">
                  <c:v>1.9520186274172042</c:v>
                </c:pt>
                <c:pt idx="329">
                  <c:v>1.9614199744574283</c:v>
                </c:pt>
                <c:pt idx="330">
                  <c:v>1.9529017330450882</c:v>
                </c:pt>
                <c:pt idx="331">
                  <c:v>1.9413561487838469</c:v>
                </c:pt>
                <c:pt idx="332">
                  <c:v>1.9471803811152937</c:v>
                </c:pt>
                <c:pt idx="333">
                  <c:v>1.9679253320668864</c:v>
                </c:pt>
                <c:pt idx="334">
                  <c:v>1.9410309212001013</c:v>
                </c:pt>
                <c:pt idx="335">
                  <c:v>1.9631918799779524</c:v>
                </c:pt>
                <c:pt idx="336">
                  <c:v>1.9608501267080964</c:v>
                </c:pt>
                <c:pt idx="337">
                  <c:v>1.9415280109798538</c:v>
                </c:pt>
                <c:pt idx="338">
                  <c:v>1.949853426456488</c:v>
                </c:pt>
                <c:pt idx="339">
                  <c:v>1.9475632029611012</c:v>
                </c:pt>
                <c:pt idx="340">
                  <c:v>1.9674211383965308</c:v>
                </c:pt>
                <c:pt idx="341">
                  <c:v>1.9617673831514479</c:v>
                </c:pt>
                <c:pt idx="342">
                  <c:v>1.9378344589204217</c:v>
                </c:pt>
                <c:pt idx="343">
                  <c:v>1.9427049765649747</c:v>
                </c:pt>
                <c:pt idx="344">
                  <c:v>1.9489641612469433</c:v>
                </c:pt>
                <c:pt idx="345">
                  <c:v>1.966976301738167</c:v>
                </c:pt>
                <c:pt idx="346">
                  <c:v>1.9573919166628415</c:v>
                </c:pt>
                <c:pt idx="347">
                  <c:v>1.9676805581216832</c:v>
                </c:pt>
                <c:pt idx="348">
                  <c:v>1.9390060138616465</c:v>
                </c:pt>
                <c:pt idx="349">
                  <c:v>1.9458842553309141</c:v>
                </c:pt>
                <c:pt idx="350">
                  <c:v>1.9554630696693265</c:v>
                </c:pt>
                <c:pt idx="351">
                  <c:v>1.9626148887484831</c:v>
                </c:pt>
                <c:pt idx="352">
                  <c:v>1.9600132204043008</c:v>
                </c:pt>
                <c:pt idx="353">
                  <c:v>1.960031818888551</c:v>
                </c:pt>
                <c:pt idx="354">
                  <c:v>1.9411809275663543</c:v>
                </c:pt>
                <c:pt idx="355">
                  <c:v>1.9487739070477397</c:v>
                </c:pt>
                <c:pt idx="356">
                  <c:v>1.9537093144031588</c:v>
                </c:pt>
                <c:pt idx="357">
                  <c:v>1.9454261302518527</c:v>
                </c:pt>
                <c:pt idx="358">
                  <c:v>1.9513925720293355</c:v>
                </c:pt>
                <c:pt idx="359">
                  <c:v>1.9371637423016812</c:v>
                </c:pt>
                <c:pt idx="360">
                  <c:v>1.9474446639859777</c:v>
                </c:pt>
                <c:pt idx="361">
                  <c:v>1.9506284338636621</c:v>
                </c:pt>
                <c:pt idx="362">
                  <c:v>1.9415382859701169</c:v>
                </c:pt>
                <c:pt idx="363">
                  <c:v>1.9885692710344742</c:v>
                </c:pt>
                <c:pt idx="364">
                  <c:v>1.9919244434217647</c:v>
                </c:pt>
                <c:pt idx="365">
                  <c:v>1.9471696288375835</c:v>
                </c:pt>
                <c:pt idx="366">
                  <c:v>1.9636898479755891</c:v>
                </c:pt>
                <c:pt idx="367">
                  <c:v>1.9883228199716703</c:v>
                </c:pt>
                <c:pt idx="368">
                  <c:v>1.9552862481222015</c:v>
                </c:pt>
                <c:pt idx="369">
                  <c:v>1.9545667702944911</c:v>
                </c:pt>
                <c:pt idx="370">
                  <c:v>1.9412674782248622</c:v>
                </c:pt>
                <c:pt idx="371">
                  <c:v>1.9628101468549295</c:v>
                </c:pt>
                <c:pt idx="372">
                  <c:v>1.9748027130830275</c:v>
                </c:pt>
                <c:pt idx="373">
                  <c:v>1.9405247562862824</c:v>
                </c:pt>
                <c:pt idx="374">
                  <c:v>1.9393939861012159</c:v>
                </c:pt>
                <c:pt idx="375">
                  <c:v>2.029893467205826</c:v>
                </c:pt>
                <c:pt idx="376">
                  <c:v>2.0334993929683747</c:v>
                </c:pt>
                <c:pt idx="377">
                  <c:v>1.9518703671820667</c:v>
                </c:pt>
                <c:pt idx="378">
                  <c:v>1.9583706957160534</c:v>
                </c:pt>
                <c:pt idx="379">
                  <c:v>1.9489868636215857</c:v>
                </c:pt>
                <c:pt idx="380">
                  <c:v>1.9589527642934614</c:v>
                </c:pt>
                <c:pt idx="381">
                  <c:v>1.9583425800749741</c:v>
                </c:pt>
                <c:pt idx="382">
                  <c:v>1.9662961396993301</c:v>
                </c:pt>
                <c:pt idx="383">
                  <c:v>1.9859282149482214</c:v>
                </c:pt>
                <c:pt idx="384">
                  <c:v>1.957998041973938</c:v>
                </c:pt>
                <c:pt idx="385">
                  <c:v>1.9486126691844503</c:v>
                </c:pt>
                <c:pt idx="386">
                  <c:v>1.9698353896891012</c:v>
                </c:pt>
                <c:pt idx="387">
                  <c:v>1.9442693872483721</c:v>
                </c:pt>
                <c:pt idx="388">
                  <c:v>1.9533935605103541</c:v>
                </c:pt>
                <c:pt idx="389">
                  <c:v>1.9431163237532791</c:v>
                </c:pt>
                <c:pt idx="390">
                  <c:v>1.9505819492974288</c:v>
                </c:pt>
                <c:pt idx="391">
                  <c:v>2.0217619192319951</c:v>
                </c:pt>
                <c:pt idx="392">
                  <c:v>1.9655567087167205</c:v>
                </c:pt>
                <c:pt idx="393">
                  <c:v>1.9602310572176387</c:v>
                </c:pt>
                <c:pt idx="394">
                  <c:v>1.9606724667428881</c:v>
                </c:pt>
                <c:pt idx="395">
                  <c:v>1.9427910622606999</c:v>
                </c:pt>
                <c:pt idx="396">
                  <c:v>1.988607543304195</c:v>
                </c:pt>
                <c:pt idx="397">
                  <c:v>1.9458773077824745</c:v>
                </c:pt>
                <c:pt idx="398">
                  <c:v>1.948544106434468</c:v>
                </c:pt>
                <c:pt idx="399">
                  <c:v>1.9569263880511267</c:v>
                </c:pt>
                <c:pt idx="400">
                  <c:v>1.9617352975437952</c:v>
                </c:pt>
                <c:pt idx="401">
                  <c:v>1.9609909515974964</c:v>
                </c:pt>
                <c:pt idx="402">
                  <c:v>1.9470850259953161</c:v>
                </c:pt>
                <c:pt idx="403">
                  <c:v>1.9953471544999553</c:v>
                </c:pt>
                <c:pt idx="404">
                  <c:v>1.9634416626301565</c:v>
                </c:pt>
                <c:pt idx="405">
                  <c:v>1.9494422860734801</c:v>
                </c:pt>
                <c:pt idx="406">
                  <c:v>1.960455581076032</c:v>
                </c:pt>
                <c:pt idx="407">
                  <c:v>1.9671996963778191</c:v>
                </c:pt>
                <c:pt idx="408">
                  <c:v>1.9569005124408974</c:v>
                </c:pt>
                <c:pt idx="409">
                  <c:v>1.9556304207593946</c:v>
                </c:pt>
                <c:pt idx="410">
                  <c:v>1.9697761147987447</c:v>
                </c:pt>
                <c:pt idx="411">
                  <c:v>1.9450092302843356</c:v>
                </c:pt>
                <c:pt idx="412">
                  <c:v>1.9631686859515294</c:v>
                </c:pt>
                <c:pt idx="413">
                  <c:v>1.9501546703312482</c:v>
                </c:pt>
                <c:pt idx="414">
                  <c:v>1.964534773100119</c:v>
                </c:pt>
                <c:pt idx="415">
                  <c:v>1.9421448881964525</c:v>
                </c:pt>
                <c:pt idx="416">
                  <c:v>1.9423502527542573</c:v>
                </c:pt>
                <c:pt idx="417">
                  <c:v>1.9512037279300112</c:v>
                </c:pt>
                <c:pt idx="418">
                  <c:v>1.9609785711702774</c:v>
                </c:pt>
                <c:pt idx="419">
                  <c:v>1.9638355070493005</c:v>
                </c:pt>
                <c:pt idx="420">
                  <c:v>1.9550293006124748</c:v>
                </c:pt>
                <c:pt idx="421">
                  <c:v>1.9608194630111568</c:v>
                </c:pt>
                <c:pt idx="422">
                  <c:v>1.9638129831931266</c:v>
                </c:pt>
                <c:pt idx="423">
                  <c:v>1.9498811587256857</c:v>
                </c:pt>
                <c:pt idx="424">
                  <c:v>1.9474064211123139</c:v>
                </c:pt>
                <c:pt idx="425">
                  <c:v>1.9414464621345495</c:v>
                </c:pt>
                <c:pt idx="426">
                  <c:v>1.9939587251497979</c:v>
                </c:pt>
                <c:pt idx="427">
                  <c:v>1.9591185991411992</c:v>
                </c:pt>
                <c:pt idx="428">
                  <c:v>1.985156718235582</c:v>
                </c:pt>
                <c:pt idx="429">
                  <c:v>1.9852555159389247</c:v>
                </c:pt>
                <c:pt idx="430">
                  <c:v>1.9531759186443844</c:v>
                </c:pt>
                <c:pt idx="431">
                  <c:v>1.9595316813750399</c:v>
                </c:pt>
                <c:pt idx="432">
                  <c:v>1.9628444507622977</c:v>
                </c:pt>
                <c:pt idx="433">
                  <c:v>1.9573206116054511</c:v>
                </c:pt>
                <c:pt idx="434">
                  <c:v>1.9475449410306809</c:v>
                </c:pt>
                <c:pt idx="435">
                  <c:v>1.9460102267782673</c:v>
                </c:pt>
                <c:pt idx="436">
                  <c:v>1.9677972488973425</c:v>
                </c:pt>
                <c:pt idx="437">
                  <c:v>1.987848335996703</c:v>
                </c:pt>
                <c:pt idx="438">
                  <c:v>1.9453460078364067</c:v>
                </c:pt>
                <c:pt idx="439">
                  <c:v>1.9611290176283303</c:v>
                </c:pt>
                <c:pt idx="440">
                  <c:v>1.9461520042838532</c:v>
                </c:pt>
                <c:pt idx="441">
                  <c:v>1.9528096254364691</c:v>
                </c:pt>
                <c:pt idx="442">
                  <c:v>2.018887320351662</c:v>
                </c:pt>
                <c:pt idx="443">
                  <c:v>1.943373458968048</c:v>
                </c:pt>
                <c:pt idx="444">
                  <c:v>1.9417702988092476</c:v>
                </c:pt>
                <c:pt idx="445">
                  <c:v>1.9597460918761025</c:v>
                </c:pt>
                <c:pt idx="446">
                  <c:v>1.956275107715016</c:v>
                </c:pt>
                <c:pt idx="447">
                  <c:v>1.9515898819676876</c:v>
                </c:pt>
                <c:pt idx="448">
                  <c:v>1.9558626236270225</c:v>
                </c:pt>
                <c:pt idx="449">
                  <c:v>1.9588483720987941</c:v>
                </c:pt>
                <c:pt idx="450">
                  <c:v>1.9796967201083373</c:v>
                </c:pt>
                <c:pt idx="451">
                  <c:v>1.952673199397436</c:v>
                </c:pt>
                <c:pt idx="452">
                  <c:v>1.9435041747094437</c:v>
                </c:pt>
                <c:pt idx="453">
                  <c:v>1.9415207816564</c:v>
                </c:pt>
                <c:pt idx="454">
                  <c:v>1.9553045426219198</c:v>
                </c:pt>
                <c:pt idx="455">
                  <c:v>1.9889752572604498</c:v>
                </c:pt>
                <c:pt idx="456">
                  <c:v>1.9505419492276954</c:v>
                </c:pt>
                <c:pt idx="457">
                  <c:v>1.9413366078893755</c:v>
                </c:pt>
                <c:pt idx="458">
                  <c:v>1.9471832404824032</c:v>
                </c:pt>
                <c:pt idx="459">
                  <c:v>1.9585943579480163</c:v>
                </c:pt>
                <c:pt idx="460">
                  <c:v>1.9622250587316461</c:v>
                </c:pt>
                <c:pt idx="461">
                  <c:v>1.9476086755186881</c:v>
                </c:pt>
                <c:pt idx="462">
                  <c:v>1.9617264847971281</c:v>
                </c:pt>
                <c:pt idx="463">
                  <c:v>2.002283917260109</c:v>
                </c:pt>
                <c:pt idx="464">
                  <c:v>1.9563629343088118</c:v>
                </c:pt>
                <c:pt idx="465">
                  <c:v>1.9503935313661722</c:v>
                </c:pt>
                <c:pt idx="466">
                  <c:v>1.9989547625452107</c:v>
                </c:pt>
                <c:pt idx="467">
                  <c:v>1.9429992516719956</c:v>
                </c:pt>
                <c:pt idx="468">
                  <c:v>1.9586264126096302</c:v>
                </c:pt>
                <c:pt idx="469">
                  <c:v>1.9677393108786001</c:v>
                </c:pt>
                <c:pt idx="470">
                  <c:v>1.9638249635197249</c:v>
                </c:pt>
                <c:pt idx="471">
                  <c:v>2.0156747632263059</c:v>
                </c:pt>
                <c:pt idx="472">
                  <c:v>1.9468489990278959</c:v>
                </c:pt>
                <c:pt idx="473">
                  <c:v>1.9431716652510667</c:v>
                </c:pt>
                <c:pt idx="474">
                  <c:v>1.9708195835550051</c:v>
                </c:pt>
                <c:pt idx="475">
                  <c:v>1.9585082668979743</c:v>
                </c:pt>
                <c:pt idx="476">
                  <c:v>1.963905046154286</c:v>
                </c:pt>
                <c:pt idx="477">
                  <c:v>1.9605997025275828</c:v>
                </c:pt>
                <c:pt idx="478">
                  <c:v>1.9618307075156887</c:v>
                </c:pt>
                <c:pt idx="479">
                  <c:v>1.9409643187601726</c:v>
                </c:pt>
                <c:pt idx="480">
                  <c:v>1.9539024396057725</c:v>
                </c:pt>
                <c:pt idx="481">
                  <c:v>1.9439085407470946</c:v>
                </c:pt>
                <c:pt idx="482">
                  <c:v>1.9492108715943772</c:v>
                </c:pt>
                <c:pt idx="483">
                  <c:v>1.9656476254254036</c:v>
                </c:pt>
                <c:pt idx="484">
                  <c:v>1.9561775220438997</c:v>
                </c:pt>
                <c:pt idx="485">
                  <c:v>1.9857667263035577</c:v>
                </c:pt>
                <c:pt idx="486">
                  <c:v>1.9557869249975741</c:v>
                </c:pt>
                <c:pt idx="487">
                  <c:v>1.9913345808029628</c:v>
                </c:pt>
                <c:pt idx="488">
                  <c:v>1.9648013039611538</c:v>
                </c:pt>
                <c:pt idx="489">
                  <c:v>1.961557221912148</c:v>
                </c:pt>
                <c:pt idx="490">
                  <c:v>1.9875423374786922</c:v>
                </c:pt>
                <c:pt idx="491">
                  <c:v>1.9523848726909288</c:v>
                </c:pt>
                <c:pt idx="492">
                  <c:v>1.9434938106770456</c:v>
                </c:pt>
                <c:pt idx="493">
                  <c:v>1.9465139137606482</c:v>
                </c:pt>
                <c:pt idx="494">
                  <c:v>1.9517542708867932</c:v>
                </c:pt>
                <c:pt idx="495">
                  <c:v>1.9518919422903209</c:v>
                </c:pt>
                <c:pt idx="496">
                  <c:v>1.9813721195958454</c:v>
                </c:pt>
                <c:pt idx="497">
                  <c:v>1.9558170622770659</c:v>
                </c:pt>
                <c:pt idx="498">
                  <c:v>1.9502254901174594</c:v>
                </c:pt>
                <c:pt idx="499">
                  <c:v>1.9542059103707345</c:v>
                </c:pt>
                <c:pt idx="500">
                  <c:v>1.9455935309899772</c:v>
                </c:pt>
                <c:pt idx="501">
                  <c:v>1.9549100669526633</c:v>
                </c:pt>
                <c:pt idx="502">
                  <c:v>1.9884473272195093</c:v>
                </c:pt>
                <c:pt idx="503">
                  <c:v>1.9443434371323338</c:v>
                </c:pt>
                <c:pt idx="504">
                  <c:v>1.9542339619949682</c:v>
                </c:pt>
                <c:pt idx="505">
                  <c:v>2.027586922600916</c:v>
                </c:pt>
                <c:pt idx="506">
                  <c:v>1.98933467108831</c:v>
                </c:pt>
                <c:pt idx="507">
                  <c:v>1.9879626233253542</c:v>
                </c:pt>
                <c:pt idx="508">
                  <c:v>2.0022106425118906</c:v>
                </c:pt>
                <c:pt idx="509">
                  <c:v>1.9517734176855885</c:v>
                </c:pt>
                <c:pt idx="510">
                  <c:v>1.9928998906874893</c:v>
                </c:pt>
                <c:pt idx="511">
                  <c:v>1.9964893354575606</c:v>
                </c:pt>
                <c:pt idx="512">
                  <c:v>1.9573471772054423</c:v>
                </c:pt>
                <c:pt idx="513">
                  <c:v>2.0003481431752146</c:v>
                </c:pt>
                <c:pt idx="514">
                  <c:v>1.9516057397453626</c:v>
                </c:pt>
                <c:pt idx="515">
                  <c:v>1.998736998655531</c:v>
                </c:pt>
                <c:pt idx="516">
                  <c:v>1.9472075708517282</c:v>
                </c:pt>
                <c:pt idx="517">
                  <c:v>1.9611792286495087</c:v>
                </c:pt>
                <c:pt idx="518">
                  <c:v>1.9398273554462102</c:v>
                </c:pt>
                <c:pt idx="519">
                  <c:v>1.9412677073682618</c:v>
                </c:pt>
                <c:pt idx="520">
                  <c:v>1.9843438287426904</c:v>
                </c:pt>
                <c:pt idx="521">
                  <c:v>1.9494620902269331</c:v>
                </c:pt>
                <c:pt idx="522">
                  <c:v>1.9536888880635521</c:v>
                </c:pt>
                <c:pt idx="523">
                  <c:v>1.9598677402153541</c:v>
                </c:pt>
                <c:pt idx="524">
                  <c:v>1.9932161138014259</c:v>
                </c:pt>
                <c:pt idx="525">
                  <c:v>1.9498362448073041</c:v>
                </c:pt>
                <c:pt idx="526">
                  <c:v>1.9631210554445035</c:v>
                </c:pt>
                <c:pt idx="527">
                  <c:v>1.9646770200998795</c:v>
                </c:pt>
                <c:pt idx="528">
                  <c:v>1.9958966867596644</c:v>
                </c:pt>
                <c:pt idx="529">
                  <c:v>1.9436140703163096</c:v>
                </c:pt>
                <c:pt idx="530">
                  <c:v>1.9904141313340018</c:v>
                </c:pt>
                <c:pt idx="531">
                  <c:v>1.9505120164907968</c:v>
                </c:pt>
                <c:pt idx="532">
                  <c:v>1.9527749482147776</c:v>
                </c:pt>
                <c:pt idx="533">
                  <c:v>1.9498900410245663</c:v>
                </c:pt>
                <c:pt idx="534">
                  <c:v>1.9483066719162965</c:v>
                </c:pt>
                <c:pt idx="535">
                  <c:v>1.9683069392235608</c:v>
                </c:pt>
                <c:pt idx="536">
                  <c:v>2.0360498481470848</c:v>
                </c:pt>
                <c:pt idx="537">
                  <c:v>1.9588485018620452</c:v>
                </c:pt>
                <c:pt idx="538">
                  <c:v>1.9542422100923185</c:v>
                </c:pt>
                <c:pt idx="539">
                  <c:v>1.9595730004317589</c:v>
                </c:pt>
                <c:pt idx="540">
                  <c:v>1.9583514519089418</c:v>
                </c:pt>
                <c:pt idx="541">
                  <c:v>1.9480286900222248</c:v>
                </c:pt>
                <c:pt idx="542">
                  <c:v>1.9517536722793061</c:v>
                </c:pt>
                <c:pt idx="543">
                  <c:v>1.986894059474241</c:v>
                </c:pt>
                <c:pt idx="544">
                  <c:v>1.9527463398301612</c:v>
                </c:pt>
                <c:pt idx="545">
                  <c:v>2.0214569911481397</c:v>
                </c:pt>
                <c:pt idx="546">
                  <c:v>1.9406585544986741</c:v>
                </c:pt>
                <c:pt idx="547">
                  <c:v>1.9517458825063305</c:v>
                </c:pt>
                <c:pt idx="548">
                  <c:v>1.9755637763206004</c:v>
                </c:pt>
                <c:pt idx="549">
                  <c:v>1.9612311609265087</c:v>
                </c:pt>
                <c:pt idx="550">
                  <c:v>1.9483928343089771</c:v>
                </c:pt>
                <c:pt idx="551">
                  <c:v>1.9473732029569655</c:v>
                </c:pt>
                <c:pt idx="552">
                  <c:v>1.9573113243381195</c:v>
                </c:pt>
                <c:pt idx="553">
                  <c:v>2.0037812011235197</c:v>
                </c:pt>
                <c:pt idx="554">
                  <c:v>1.9416656603359383</c:v>
                </c:pt>
                <c:pt idx="555">
                  <c:v>2.0111080246731845</c:v>
                </c:pt>
                <c:pt idx="556">
                  <c:v>1.9554386185700603</c:v>
                </c:pt>
                <c:pt idx="557">
                  <c:v>1.9507712150945768</c:v>
                </c:pt>
                <c:pt idx="558">
                  <c:v>1.9638729568104087</c:v>
                </c:pt>
                <c:pt idx="559">
                  <c:v>1.9592776961316842</c:v>
                </c:pt>
                <c:pt idx="560">
                  <c:v>1.9511251591936716</c:v>
                </c:pt>
                <c:pt idx="561">
                  <c:v>1.9663641256395077</c:v>
                </c:pt>
                <c:pt idx="562">
                  <c:v>1.9676789722030257</c:v>
                </c:pt>
                <c:pt idx="563">
                  <c:v>1.9506057100219805</c:v>
                </c:pt>
                <c:pt idx="564">
                  <c:v>1.9574308789864789</c:v>
                </c:pt>
                <c:pt idx="565">
                  <c:v>1.9639880003006427</c:v>
                </c:pt>
                <c:pt idx="566">
                  <c:v>1.9641297662334511</c:v>
                </c:pt>
                <c:pt idx="567">
                  <c:v>1.9684829033315474</c:v>
                </c:pt>
                <c:pt idx="568">
                  <c:v>1.9486263395107772</c:v>
                </c:pt>
                <c:pt idx="569">
                  <c:v>1.956141852409248</c:v>
                </c:pt>
                <c:pt idx="570">
                  <c:v>1.9479523455408507</c:v>
                </c:pt>
                <c:pt idx="571">
                  <c:v>1.9504966240759414</c:v>
                </c:pt>
                <c:pt idx="572">
                  <c:v>1.9560129327633624</c:v>
                </c:pt>
                <c:pt idx="573">
                  <c:v>1.951221014318745</c:v>
                </c:pt>
                <c:pt idx="574">
                  <c:v>1.9774817725345957</c:v>
                </c:pt>
                <c:pt idx="575">
                  <c:v>1.9518902975135755</c:v>
                </c:pt>
                <c:pt idx="576">
                  <c:v>1.9593533765075482</c:v>
                </c:pt>
                <c:pt idx="577">
                  <c:v>1.9684344266183749</c:v>
                </c:pt>
                <c:pt idx="578">
                  <c:v>1.9882137763020666</c:v>
                </c:pt>
                <c:pt idx="579">
                  <c:v>1.953173158291027</c:v>
                </c:pt>
                <c:pt idx="580">
                  <c:v>1.9447904954837534</c:v>
                </c:pt>
                <c:pt idx="581">
                  <c:v>1.9976567705450183</c:v>
                </c:pt>
                <c:pt idx="582">
                  <c:v>1.9647828602602284</c:v>
                </c:pt>
                <c:pt idx="583">
                  <c:v>1.9350026722778682</c:v>
                </c:pt>
                <c:pt idx="584">
                  <c:v>1.9481281342513179</c:v>
                </c:pt>
                <c:pt idx="585">
                  <c:v>1.9544086643655645</c:v>
                </c:pt>
                <c:pt idx="586">
                  <c:v>1.9880388654320775</c:v>
                </c:pt>
                <c:pt idx="587">
                  <c:v>1.9672650176766207</c:v>
                </c:pt>
                <c:pt idx="588">
                  <c:v>1.964159993574367</c:v>
                </c:pt>
                <c:pt idx="589">
                  <c:v>1.9635498776714719</c:v>
                </c:pt>
                <c:pt idx="590">
                  <c:v>1.9607702434183349</c:v>
                </c:pt>
                <c:pt idx="591">
                  <c:v>1.970635694008253</c:v>
                </c:pt>
                <c:pt idx="592">
                  <c:v>1.9902519393889728</c:v>
                </c:pt>
                <c:pt idx="593">
                  <c:v>1.9848122457998383</c:v>
                </c:pt>
                <c:pt idx="594">
                  <c:v>1.9500688116181324</c:v>
                </c:pt>
                <c:pt idx="595">
                  <c:v>1.9530276262581467</c:v>
                </c:pt>
                <c:pt idx="596">
                  <c:v>1.9218091471928174</c:v>
                </c:pt>
                <c:pt idx="597">
                  <c:v>1.9986837874766241</c:v>
                </c:pt>
                <c:pt idx="598">
                  <c:v>1.9774630538197084</c:v>
                </c:pt>
                <c:pt idx="599">
                  <c:v>2.0170400470855743</c:v>
                </c:pt>
                <c:pt idx="600">
                  <c:v>1.952041352257204</c:v>
                </c:pt>
                <c:pt idx="601">
                  <c:v>1.9951989521838751</c:v>
                </c:pt>
                <c:pt idx="602">
                  <c:v>1.9665577038682314</c:v>
                </c:pt>
                <c:pt idx="603">
                  <c:v>1.9868312499763339</c:v>
                </c:pt>
                <c:pt idx="604">
                  <c:v>1.9679526482223999</c:v>
                </c:pt>
                <c:pt idx="605">
                  <c:v>1.9632380246834911</c:v>
                </c:pt>
                <c:pt idx="606">
                  <c:v>1.9512998891442275</c:v>
                </c:pt>
                <c:pt idx="607">
                  <c:v>1.988340609785425</c:v>
                </c:pt>
                <c:pt idx="608">
                  <c:v>1.9580502175463195</c:v>
                </c:pt>
                <c:pt idx="609">
                  <c:v>2.0031861928933545</c:v>
                </c:pt>
                <c:pt idx="610">
                  <c:v>1.9469055767808865</c:v>
                </c:pt>
                <c:pt idx="611">
                  <c:v>1.9545611967906844</c:v>
                </c:pt>
                <c:pt idx="612">
                  <c:v>1.9477365167375411</c:v>
                </c:pt>
                <c:pt idx="613">
                  <c:v>1.9387513734038808</c:v>
                </c:pt>
                <c:pt idx="614">
                  <c:v>1.9723028049272195</c:v>
                </c:pt>
                <c:pt idx="615">
                  <c:v>1.9422708260734378</c:v>
                </c:pt>
                <c:pt idx="616">
                  <c:v>1.9498456011039791</c:v>
                </c:pt>
                <c:pt idx="617">
                  <c:v>1.9681583550597253</c:v>
                </c:pt>
                <c:pt idx="618">
                  <c:v>1.9780444689252836</c:v>
                </c:pt>
                <c:pt idx="619">
                  <c:v>1.9669439626156759</c:v>
                </c:pt>
                <c:pt idx="620">
                  <c:v>1.927463760007688</c:v>
                </c:pt>
                <c:pt idx="621">
                  <c:v>1.9627620713685641</c:v>
                </c:pt>
                <c:pt idx="622">
                  <c:v>1.9553185786843856</c:v>
                </c:pt>
                <c:pt idx="623">
                  <c:v>1.9427324576730958</c:v>
                </c:pt>
                <c:pt idx="624">
                  <c:v>1.9534388760846924</c:v>
                </c:pt>
                <c:pt idx="625">
                  <c:v>1.9928733218993209</c:v>
                </c:pt>
                <c:pt idx="626">
                  <c:v>1.9580235911002186</c:v>
                </c:pt>
                <c:pt idx="627">
                  <c:v>1.9471992304319421</c:v>
                </c:pt>
                <c:pt idx="628">
                  <c:v>1.9671030440248938</c:v>
                </c:pt>
                <c:pt idx="629">
                  <c:v>1.965094055022707</c:v>
                </c:pt>
                <c:pt idx="630">
                  <c:v>1.9464946793120697</c:v>
                </c:pt>
                <c:pt idx="631">
                  <c:v>1.9677168974707713</c:v>
                </c:pt>
                <c:pt idx="632">
                  <c:v>1.9979618873533189</c:v>
                </c:pt>
                <c:pt idx="633">
                  <c:v>1.941612345495443</c:v>
                </c:pt>
                <c:pt idx="634">
                  <c:v>1.9476869870529772</c:v>
                </c:pt>
                <c:pt idx="635">
                  <c:v>1.9892677803192107</c:v>
                </c:pt>
                <c:pt idx="636">
                  <c:v>1.957690959194887</c:v>
                </c:pt>
                <c:pt idx="637">
                  <c:v>1.9938312332661028</c:v>
                </c:pt>
                <c:pt idx="638">
                  <c:v>1.9820462067633551</c:v>
                </c:pt>
                <c:pt idx="639">
                  <c:v>1.9633471850053024</c:v>
                </c:pt>
                <c:pt idx="640">
                  <c:v>1.9410959159862755</c:v>
                </c:pt>
                <c:pt idx="641">
                  <c:v>2.0213537012211171</c:v>
                </c:pt>
                <c:pt idx="642">
                  <c:v>1.9894739291336276</c:v>
                </c:pt>
                <c:pt idx="643">
                  <c:v>1.997681797739449</c:v>
                </c:pt>
                <c:pt idx="644">
                  <c:v>1.964531712970466</c:v>
                </c:pt>
                <c:pt idx="645">
                  <c:v>1.9573682606657277</c:v>
                </c:pt>
                <c:pt idx="646">
                  <c:v>1.9529269384118886</c:v>
                </c:pt>
                <c:pt idx="647">
                  <c:v>1.9509964088374061</c:v>
                </c:pt>
                <c:pt idx="648">
                  <c:v>1.968111519651198</c:v>
                </c:pt>
                <c:pt idx="649">
                  <c:v>1.9667522565794786</c:v>
                </c:pt>
                <c:pt idx="650">
                  <c:v>1.9976011959874069</c:v>
                </c:pt>
                <c:pt idx="651">
                  <c:v>1.9812604562250924</c:v>
                </c:pt>
                <c:pt idx="652">
                  <c:v>1.9670991226094727</c:v>
                </c:pt>
                <c:pt idx="653">
                  <c:v>1.96865407526485</c:v>
                </c:pt>
                <c:pt idx="654">
                  <c:v>1.9673481360866103</c:v>
                </c:pt>
                <c:pt idx="655">
                  <c:v>2.0040764954631198</c:v>
                </c:pt>
                <c:pt idx="656">
                  <c:v>1.9882044068895244</c:v>
                </c:pt>
                <c:pt idx="657">
                  <c:v>2.0106624721737001</c:v>
                </c:pt>
                <c:pt idx="658">
                  <c:v>1.9836950398300373</c:v>
                </c:pt>
                <c:pt idx="659">
                  <c:v>1.9645776417780811</c:v>
                </c:pt>
                <c:pt idx="660">
                  <c:v>1.9931729554744309</c:v>
                </c:pt>
                <c:pt idx="661">
                  <c:v>1.9728960264391489</c:v>
                </c:pt>
                <c:pt idx="662">
                  <c:v>2.0396364258721982</c:v>
                </c:pt>
                <c:pt idx="663">
                  <c:v>1.9740286607952378</c:v>
                </c:pt>
                <c:pt idx="664">
                  <c:v>2.0009765002480742</c:v>
                </c:pt>
                <c:pt idx="665">
                  <c:v>1.9972264888812428</c:v>
                </c:pt>
                <c:pt idx="666">
                  <c:v>1.9861538567627697</c:v>
                </c:pt>
                <c:pt idx="667">
                  <c:v>1.9836377700182755</c:v>
                </c:pt>
                <c:pt idx="668">
                  <c:v>1.9365644421733412</c:v>
                </c:pt>
                <c:pt idx="669">
                  <c:v>1.9686353835685846</c:v>
                </c:pt>
                <c:pt idx="670">
                  <c:v>1.965036676256352</c:v>
                </c:pt>
                <c:pt idx="671">
                  <c:v>1.9775458968056108</c:v>
                </c:pt>
                <c:pt idx="672">
                  <c:v>1.9820048694190351</c:v>
                </c:pt>
                <c:pt idx="673">
                  <c:v>1.9973020685292036</c:v>
                </c:pt>
                <c:pt idx="674">
                  <c:v>2.0149941361608974</c:v>
                </c:pt>
                <c:pt idx="675">
                  <c:v>1.9484798847048834</c:v>
                </c:pt>
                <c:pt idx="676">
                  <c:v>1.9483692171562013</c:v>
                </c:pt>
                <c:pt idx="677">
                  <c:v>2.0023428712391742</c:v>
                </c:pt>
                <c:pt idx="678">
                  <c:v>1.91046988767684</c:v>
                </c:pt>
                <c:pt idx="679">
                  <c:v>1.9685936271594298</c:v>
                </c:pt>
                <c:pt idx="680">
                  <c:v>1.96298559835581</c:v>
                </c:pt>
                <c:pt idx="681">
                  <c:v>1.9496648586716108</c:v>
                </c:pt>
                <c:pt idx="682">
                  <c:v>1.978333426554437</c:v>
                </c:pt>
                <c:pt idx="683">
                  <c:v>1.9817828435562248</c:v>
                </c:pt>
                <c:pt idx="684">
                  <c:v>1.9753225567116872</c:v>
                </c:pt>
                <c:pt idx="685">
                  <c:v>1.9654889825701276</c:v>
                </c:pt>
                <c:pt idx="686">
                  <c:v>1.9627073572859612</c:v>
                </c:pt>
                <c:pt idx="687">
                  <c:v>1.9666663970286731</c:v>
                </c:pt>
                <c:pt idx="688">
                  <c:v>1.9545025484789842</c:v>
                </c:pt>
                <c:pt idx="689">
                  <c:v>1.9542171830714068</c:v>
                </c:pt>
                <c:pt idx="690">
                  <c:v>1.9737419989534177</c:v>
                </c:pt>
                <c:pt idx="691">
                  <c:v>1.9559802187471629</c:v>
                </c:pt>
                <c:pt idx="692">
                  <c:v>1.9536162262874903</c:v>
                </c:pt>
                <c:pt idx="693">
                  <c:v>1.9656747669922416</c:v>
                </c:pt>
                <c:pt idx="694">
                  <c:v>2.0235891119220013</c:v>
                </c:pt>
                <c:pt idx="695">
                  <c:v>1.9545372260385914</c:v>
                </c:pt>
                <c:pt idx="696">
                  <c:v>1.9686738942266966</c:v>
                </c:pt>
                <c:pt idx="697">
                  <c:v>2.0263746191931444</c:v>
                </c:pt>
                <c:pt idx="698">
                  <c:v>1.9745935104475845</c:v>
                </c:pt>
                <c:pt idx="699">
                  <c:v>1.9653767944752831</c:v>
                </c:pt>
                <c:pt idx="700">
                  <c:v>1.9764472973119476</c:v>
                </c:pt>
                <c:pt idx="701">
                  <c:v>1.9775881040435475</c:v>
                </c:pt>
                <c:pt idx="702">
                  <c:v>1.9624835405052381</c:v>
                </c:pt>
                <c:pt idx="703">
                  <c:v>1.9318114800972697</c:v>
                </c:pt>
                <c:pt idx="704">
                  <c:v>1.9455775740904351</c:v>
                </c:pt>
                <c:pt idx="705">
                  <c:v>1.9901778585575249</c:v>
                </c:pt>
                <c:pt idx="706">
                  <c:v>1.9673033177297774</c:v>
                </c:pt>
                <c:pt idx="707">
                  <c:v>1.960944572450668</c:v>
                </c:pt>
                <c:pt idx="708">
                  <c:v>1.9732249821532932</c:v>
                </c:pt>
                <c:pt idx="709">
                  <c:v>1.9655850318877379</c:v>
                </c:pt>
                <c:pt idx="710">
                  <c:v>1.9439719507168101</c:v>
                </c:pt>
                <c:pt idx="711">
                  <c:v>1.9442247452905228</c:v>
                </c:pt>
                <c:pt idx="712">
                  <c:v>1.966073990011495</c:v>
                </c:pt>
                <c:pt idx="713">
                  <c:v>1.9810433058239043</c:v>
                </c:pt>
                <c:pt idx="714">
                  <c:v>1.9619427949049237</c:v>
                </c:pt>
                <c:pt idx="715">
                  <c:v>1.9837665938180753</c:v>
                </c:pt>
                <c:pt idx="716">
                  <c:v>1.9637096118758277</c:v>
                </c:pt>
                <c:pt idx="717">
                  <c:v>1.9663070136422465</c:v>
                </c:pt>
                <c:pt idx="718">
                  <c:v>1.9467975578624235</c:v>
                </c:pt>
                <c:pt idx="719">
                  <c:v>1.9679249808735639</c:v>
                </c:pt>
                <c:pt idx="720">
                  <c:v>1.9888788589964088</c:v>
                </c:pt>
                <c:pt idx="721">
                  <c:v>1.9782687170061</c:v>
                </c:pt>
                <c:pt idx="722">
                  <c:v>1.9667800368171939</c:v>
                </c:pt>
                <c:pt idx="723">
                  <c:v>1.9700078416594704</c:v>
                </c:pt>
                <c:pt idx="724">
                  <c:v>1.9610099992099892</c:v>
                </c:pt>
                <c:pt idx="725">
                  <c:v>2.0417045529595397</c:v>
                </c:pt>
                <c:pt idx="726">
                  <c:v>1.9489064691645674</c:v>
                </c:pt>
                <c:pt idx="727">
                  <c:v>1.9485515569680116</c:v>
                </c:pt>
                <c:pt idx="728">
                  <c:v>2.021441162886835</c:v>
                </c:pt>
                <c:pt idx="729">
                  <c:v>1.9518144072389605</c:v>
                </c:pt>
                <c:pt idx="730">
                  <c:v>1.9629161723496542</c:v>
                </c:pt>
                <c:pt idx="731">
                  <c:v>1.9628839739894097</c:v>
                </c:pt>
                <c:pt idx="732">
                  <c:v>1.9484604930984015</c:v>
                </c:pt>
                <c:pt idx="733">
                  <c:v>1.9851298102905883</c:v>
                </c:pt>
                <c:pt idx="734">
                  <c:v>1.960452714491224</c:v>
                </c:pt>
                <c:pt idx="735">
                  <c:v>1.9666154283515702</c:v>
                </c:pt>
                <c:pt idx="736">
                  <c:v>1.9686606804975149</c:v>
                </c:pt>
                <c:pt idx="737">
                  <c:v>1.9675309676139656</c:v>
                </c:pt>
                <c:pt idx="738">
                  <c:v>1.9698814852750166</c:v>
                </c:pt>
                <c:pt idx="739">
                  <c:v>1.9613514212541407</c:v>
                </c:pt>
                <c:pt idx="740">
                  <c:v>1.9558480413854145</c:v>
                </c:pt>
                <c:pt idx="741">
                  <c:v>1.9911346421979994</c:v>
                </c:pt>
                <c:pt idx="742">
                  <c:v>1.9677886697119282</c:v>
                </c:pt>
                <c:pt idx="743">
                  <c:v>2.0403046412979844</c:v>
                </c:pt>
                <c:pt idx="744">
                  <c:v>1.9821307932299861</c:v>
                </c:pt>
                <c:pt idx="745">
                  <c:v>1.9557183275315511</c:v>
                </c:pt>
                <c:pt idx="746">
                  <c:v>1.9663623850463021</c:v>
                </c:pt>
                <c:pt idx="747">
                  <c:v>1.9663019245664815</c:v>
                </c:pt>
                <c:pt idx="748">
                  <c:v>2.033923972572377</c:v>
                </c:pt>
                <c:pt idx="749">
                  <c:v>1.9882802889659477</c:v>
                </c:pt>
                <c:pt idx="750">
                  <c:v>1.9655277804613633</c:v>
                </c:pt>
                <c:pt idx="751">
                  <c:v>1.966022130137592</c:v>
                </c:pt>
                <c:pt idx="752">
                  <c:v>1.9719967723096039</c:v>
                </c:pt>
                <c:pt idx="753">
                  <c:v>1.9653890855312353</c:v>
                </c:pt>
                <c:pt idx="754">
                  <c:v>1.9727051644983851</c:v>
                </c:pt>
                <c:pt idx="755">
                  <c:v>1.9671720081673376</c:v>
                </c:pt>
                <c:pt idx="756">
                  <c:v>1.9428494816123301</c:v>
                </c:pt>
                <c:pt idx="757">
                  <c:v>1.9438282978968942</c:v>
                </c:pt>
                <c:pt idx="758">
                  <c:v>1.9676854707322415</c:v>
                </c:pt>
                <c:pt idx="759">
                  <c:v>1.9563858280635893</c:v>
                </c:pt>
                <c:pt idx="760">
                  <c:v>1.9633105850251131</c:v>
                </c:pt>
                <c:pt idx="761">
                  <c:v>1.968012742426964</c:v>
                </c:pt>
                <c:pt idx="762">
                  <c:v>1.9686730185697114</c:v>
                </c:pt>
                <c:pt idx="763">
                  <c:v>1.9519143181183574</c:v>
                </c:pt>
                <c:pt idx="764">
                  <c:v>1.9682985228827177</c:v>
                </c:pt>
                <c:pt idx="765">
                  <c:v>1.9685706494922595</c:v>
                </c:pt>
                <c:pt idx="766">
                  <c:v>1.9685731485332754</c:v>
                </c:pt>
                <c:pt idx="767">
                  <c:v>1.9686743540427722</c:v>
                </c:pt>
                <c:pt idx="768">
                  <c:v>1.9680476763408843</c:v>
                </c:pt>
                <c:pt idx="769">
                  <c:v>2.0357304865835157</c:v>
                </c:pt>
                <c:pt idx="770">
                  <c:v>1.9536445233661435</c:v>
                </c:pt>
                <c:pt idx="771">
                  <c:v>1.9927998706653793</c:v>
                </c:pt>
                <c:pt idx="772">
                  <c:v>1.9685276584322142</c:v>
                </c:pt>
                <c:pt idx="773">
                  <c:v>1.9524222157857294</c:v>
                </c:pt>
                <c:pt idx="774">
                  <c:v>1.9640343285596555</c:v>
                </c:pt>
                <c:pt idx="775">
                  <c:v>1.968185906798493</c:v>
                </c:pt>
                <c:pt idx="776">
                  <c:v>1.9686722555417422</c:v>
                </c:pt>
                <c:pt idx="777">
                  <c:v>1.9668658491257316</c:v>
                </c:pt>
                <c:pt idx="778">
                  <c:v>1.956314451118472</c:v>
                </c:pt>
                <c:pt idx="779">
                  <c:v>1.9971018312824296</c:v>
                </c:pt>
                <c:pt idx="780">
                  <c:v>1.9507286412341409</c:v>
                </c:pt>
                <c:pt idx="781">
                  <c:v>1.9670430986246619</c:v>
                </c:pt>
                <c:pt idx="782">
                  <c:v>1.9686114476561674</c:v>
                </c:pt>
                <c:pt idx="783">
                  <c:v>1.9433181834476723</c:v>
                </c:pt>
                <c:pt idx="784">
                  <c:v>1.9595454911748997</c:v>
                </c:pt>
                <c:pt idx="785">
                  <c:v>1.9486986296765134</c:v>
                </c:pt>
                <c:pt idx="786">
                  <c:v>1.9654120376593696</c:v>
                </c:pt>
                <c:pt idx="787">
                  <c:v>1.9680001233151692</c:v>
                </c:pt>
                <c:pt idx="788">
                  <c:v>1.9804174209398322</c:v>
                </c:pt>
                <c:pt idx="789">
                  <c:v>1.9723241202964428</c:v>
                </c:pt>
                <c:pt idx="790">
                  <c:v>1.9857442747813692</c:v>
                </c:pt>
                <c:pt idx="791">
                  <c:v>1.9595776388467487</c:v>
                </c:pt>
                <c:pt idx="792">
                  <c:v>1.967417152414098</c:v>
                </c:pt>
                <c:pt idx="793">
                  <c:v>1.9656554902575758</c:v>
                </c:pt>
                <c:pt idx="794">
                  <c:v>1.9659835591811974</c:v>
                </c:pt>
                <c:pt idx="795">
                  <c:v>1.9682383922965487</c:v>
                </c:pt>
                <c:pt idx="796">
                  <c:v>1.9652970677964356</c:v>
                </c:pt>
                <c:pt idx="797">
                  <c:v>1.9685366763772911</c:v>
                </c:pt>
                <c:pt idx="798">
                  <c:v>1.9683629417612398</c:v>
                </c:pt>
                <c:pt idx="799">
                  <c:v>1.9686743717704727</c:v>
                </c:pt>
                <c:pt idx="800">
                  <c:v>1.9869244591565742</c:v>
                </c:pt>
                <c:pt idx="801">
                  <c:v>1.9658970640001288</c:v>
                </c:pt>
                <c:pt idx="802">
                  <c:v>1.9659002754007331</c:v>
                </c:pt>
                <c:pt idx="803">
                  <c:v>1.9679525370561373</c:v>
                </c:pt>
                <c:pt idx="804">
                  <c:v>1.9671229158782337</c:v>
                </c:pt>
                <c:pt idx="805">
                  <c:v>2.0036394421355035</c:v>
                </c:pt>
                <c:pt idx="806">
                  <c:v>1.968673163886224</c:v>
                </c:pt>
                <c:pt idx="807">
                  <c:v>1.9626680575062803</c:v>
                </c:pt>
                <c:pt idx="808">
                  <c:v>1.986708750691601</c:v>
                </c:pt>
                <c:pt idx="809">
                  <c:v>1.9206799957367389</c:v>
                </c:pt>
                <c:pt idx="810">
                  <c:v>1.9797425723800206</c:v>
                </c:pt>
                <c:pt idx="811">
                  <c:v>1.9537891034936306</c:v>
                </c:pt>
                <c:pt idx="812">
                  <c:v>1.9758380470064394</c:v>
                </c:pt>
                <c:pt idx="813">
                  <c:v>1.967369087413688</c:v>
                </c:pt>
                <c:pt idx="814">
                  <c:v>1.965652011219317</c:v>
                </c:pt>
                <c:pt idx="815">
                  <c:v>1.967732733668053</c:v>
                </c:pt>
                <c:pt idx="816">
                  <c:v>1.9517845113534906</c:v>
                </c:pt>
                <c:pt idx="817">
                  <c:v>1.9544788225970762</c:v>
                </c:pt>
                <c:pt idx="818">
                  <c:v>1.9647035978465281</c:v>
                </c:pt>
                <c:pt idx="819">
                  <c:v>1.9768403124317289</c:v>
                </c:pt>
                <c:pt idx="820">
                  <c:v>1.979248620011415</c:v>
                </c:pt>
                <c:pt idx="821">
                  <c:v>1.9740703280363308</c:v>
                </c:pt>
                <c:pt idx="822">
                  <c:v>1.9485992978205173</c:v>
                </c:pt>
                <c:pt idx="823">
                  <c:v>1.9686163884983885</c:v>
                </c:pt>
                <c:pt idx="824">
                  <c:v>1.9684613650720633</c:v>
                </c:pt>
                <c:pt idx="825">
                  <c:v>1.9652925992409722</c:v>
                </c:pt>
                <c:pt idx="826">
                  <c:v>1.9846258515670772</c:v>
                </c:pt>
                <c:pt idx="827">
                  <c:v>1.9659066757178092</c:v>
                </c:pt>
                <c:pt idx="828">
                  <c:v>1.9675195153181235</c:v>
                </c:pt>
                <c:pt idx="829">
                  <c:v>1.9565102177751343</c:v>
                </c:pt>
                <c:pt idx="830">
                  <c:v>1.9689328721601311</c:v>
                </c:pt>
                <c:pt idx="831">
                  <c:v>1.9662594251314258</c:v>
                </c:pt>
                <c:pt idx="832">
                  <c:v>1.968674459596087</c:v>
                </c:pt>
                <c:pt idx="833">
                  <c:v>1.9659413628072004</c:v>
                </c:pt>
                <c:pt idx="834">
                  <c:v>1.9466803536821427</c:v>
                </c:pt>
                <c:pt idx="835">
                  <c:v>1.9504799226359542</c:v>
                </c:pt>
                <c:pt idx="836">
                  <c:v>1.9684584296309648</c:v>
                </c:pt>
                <c:pt idx="837">
                  <c:v>1.9682915890565051</c:v>
                </c:pt>
                <c:pt idx="838">
                  <c:v>1.9683628923686607</c:v>
                </c:pt>
                <c:pt idx="839">
                  <c:v>1.9568048545344516</c:v>
                </c:pt>
                <c:pt idx="840">
                  <c:v>1.9756873446981513</c:v>
                </c:pt>
                <c:pt idx="841">
                  <c:v>1.9679884810612565</c:v>
                </c:pt>
                <c:pt idx="842">
                  <c:v>1.9599580004006336</c:v>
                </c:pt>
                <c:pt idx="843">
                  <c:v>1.9686685722292192</c:v>
                </c:pt>
                <c:pt idx="844">
                  <c:v>1.9658532642407607</c:v>
                </c:pt>
                <c:pt idx="845">
                  <c:v>1.9465454937751443</c:v>
                </c:pt>
                <c:pt idx="846">
                  <c:v>1.9683616879259884</c:v>
                </c:pt>
                <c:pt idx="847">
                  <c:v>2.0027622128732268</c:v>
                </c:pt>
                <c:pt idx="848">
                  <c:v>1.9547901884493326</c:v>
                </c:pt>
                <c:pt idx="849">
                  <c:v>1.9537120258349034</c:v>
                </c:pt>
                <c:pt idx="850">
                  <c:v>1.9570621529095089</c:v>
                </c:pt>
                <c:pt idx="851">
                  <c:v>1.9440300672552002</c:v>
                </c:pt>
                <c:pt idx="852">
                  <c:v>1.968571455247724</c:v>
                </c:pt>
                <c:pt idx="853">
                  <c:v>1.9677997828078198</c:v>
                </c:pt>
                <c:pt idx="854">
                  <c:v>1.9664248484000539</c:v>
                </c:pt>
                <c:pt idx="855">
                  <c:v>1.9581346508297663</c:v>
                </c:pt>
                <c:pt idx="856">
                  <c:v>1.9637776715499178</c:v>
                </c:pt>
                <c:pt idx="857">
                  <c:v>1.964662687259249</c:v>
                </c:pt>
                <c:pt idx="858">
                  <c:v>1.9516231239685766</c:v>
                </c:pt>
                <c:pt idx="859">
                  <c:v>1.9689959444442611</c:v>
                </c:pt>
                <c:pt idx="860">
                  <c:v>1.9445472221026217</c:v>
                </c:pt>
                <c:pt idx="861">
                  <c:v>1.9566500371324365</c:v>
                </c:pt>
                <c:pt idx="862">
                  <c:v>1.9522457711928864</c:v>
                </c:pt>
                <c:pt idx="863">
                  <c:v>1.9398930485212817</c:v>
                </c:pt>
                <c:pt idx="864">
                  <c:v>1.967894367364964</c:v>
                </c:pt>
                <c:pt idx="865">
                  <c:v>1.9670894949647031</c:v>
                </c:pt>
                <c:pt idx="866">
                  <c:v>1.939514861112176</c:v>
                </c:pt>
                <c:pt idx="867">
                  <c:v>1.9685989124452141</c:v>
                </c:pt>
                <c:pt idx="868">
                  <c:v>1.9641383898019809</c:v>
                </c:pt>
                <c:pt idx="869">
                  <c:v>1.9660115066498745</c:v>
                </c:pt>
                <c:pt idx="870">
                  <c:v>1.9590511006803053</c:v>
                </c:pt>
                <c:pt idx="871">
                  <c:v>1.9846931400608356</c:v>
                </c:pt>
                <c:pt idx="872">
                  <c:v>1.968674429775163</c:v>
                </c:pt>
                <c:pt idx="873">
                  <c:v>1.9649133454859029</c:v>
                </c:pt>
                <c:pt idx="874">
                  <c:v>1.9685209054659907</c:v>
                </c:pt>
                <c:pt idx="875">
                  <c:v>1.966681320408713</c:v>
                </c:pt>
                <c:pt idx="876">
                  <c:v>1.9610510849542577</c:v>
                </c:pt>
                <c:pt idx="877">
                  <c:v>1.9520419665003708</c:v>
                </c:pt>
                <c:pt idx="878">
                  <c:v>1.9660591000827199</c:v>
                </c:pt>
                <c:pt idx="879">
                  <c:v>1.9635015896896093</c:v>
                </c:pt>
                <c:pt idx="880">
                  <c:v>1.9624551256487475</c:v>
                </c:pt>
                <c:pt idx="881">
                  <c:v>2.0230489753363305</c:v>
                </c:pt>
                <c:pt idx="882">
                  <c:v>1.9608439879003399</c:v>
                </c:pt>
                <c:pt idx="883">
                  <c:v>1.9618197911762423</c:v>
                </c:pt>
                <c:pt idx="884">
                  <c:v>1.9483298445653103</c:v>
                </c:pt>
                <c:pt idx="885">
                  <c:v>1.9436934205089507</c:v>
                </c:pt>
                <c:pt idx="886">
                  <c:v>1.9880700569118854</c:v>
                </c:pt>
                <c:pt idx="887">
                  <c:v>1.9656989850892561</c:v>
                </c:pt>
                <c:pt idx="888">
                  <c:v>1.9539288123148848</c:v>
                </c:pt>
                <c:pt idx="889">
                  <c:v>1.9579278865104264</c:v>
                </c:pt>
                <c:pt idx="890">
                  <c:v>2.020677042697367</c:v>
                </c:pt>
                <c:pt idx="891">
                  <c:v>1.9425199082241056</c:v>
                </c:pt>
                <c:pt idx="892">
                  <c:v>1.9452175390492172</c:v>
                </c:pt>
                <c:pt idx="893">
                  <c:v>1.9624179704414815</c:v>
                </c:pt>
                <c:pt idx="894">
                  <c:v>2.0028082109610597</c:v>
                </c:pt>
                <c:pt idx="895">
                  <c:v>1.9630371440748808</c:v>
                </c:pt>
                <c:pt idx="896">
                  <c:v>1.9661695887228638</c:v>
                </c:pt>
                <c:pt idx="897">
                  <c:v>1.9626278468980878</c:v>
                </c:pt>
                <c:pt idx="898">
                  <c:v>1.9639026776123831</c:v>
                </c:pt>
                <c:pt idx="899">
                  <c:v>1.9811448203042967</c:v>
                </c:pt>
                <c:pt idx="900">
                  <c:v>1.9671848606917075</c:v>
                </c:pt>
                <c:pt idx="901">
                  <c:v>1.9347317256220806</c:v>
                </c:pt>
                <c:pt idx="902">
                  <c:v>1.966407886195255</c:v>
                </c:pt>
                <c:pt idx="903">
                  <c:v>1.9644718522945639</c:v>
                </c:pt>
                <c:pt idx="904">
                  <c:v>1.9685823302367678</c:v>
                </c:pt>
                <c:pt idx="905">
                  <c:v>1.9657538763905842</c:v>
                </c:pt>
                <c:pt idx="906">
                  <c:v>1.9703193861355612</c:v>
                </c:pt>
                <c:pt idx="907">
                  <c:v>1.9984462945708519</c:v>
                </c:pt>
                <c:pt idx="908">
                  <c:v>1.967410775554405</c:v>
                </c:pt>
                <c:pt idx="909">
                  <c:v>1.9681714948157099</c:v>
                </c:pt>
                <c:pt idx="910">
                  <c:v>1.9457776890582463</c:v>
                </c:pt>
                <c:pt idx="911">
                  <c:v>1.9546056526818392</c:v>
                </c:pt>
                <c:pt idx="912">
                  <c:v>1.9608597234120766</c:v>
                </c:pt>
                <c:pt idx="913">
                  <c:v>1.9686479038533786</c:v>
                </c:pt>
                <c:pt idx="914">
                  <c:v>1.9652478138064313</c:v>
                </c:pt>
                <c:pt idx="915">
                  <c:v>1.9649680390820858</c:v>
                </c:pt>
                <c:pt idx="916">
                  <c:v>1.9577342855380173</c:v>
                </c:pt>
                <c:pt idx="917">
                  <c:v>1.9658429055554294</c:v>
                </c:pt>
                <c:pt idx="918">
                  <c:v>1.9654634645895912</c:v>
                </c:pt>
                <c:pt idx="919">
                  <c:v>2.0404298613907441</c:v>
                </c:pt>
                <c:pt idx="920">
                  <c:v>1.9545533008740905</c:v>
                </c:pt>
                <c:pt idx="921">
                  <c:v>1.9632526432073247</c:v>
                </c:pt>
                <c:pt idx="922">
                  <c:v>1.9639940769797801</c:v>
                </c:pt>
                <c:pt idx="923">
                  <c:v>1.9535357777821403</c:v>
                </c:pt>
                <c:pt idx="924">
                  <c:v>2.0087077103962567</c:v>
                </c:pt>
                <c:pt idx="925">
                  <c:v>1.9686612444334237</c:v>
                </c:pt>
                <c:pt idx="926">
                  <c:v>1.9633274382431576</c:v>
                </c:pt>
                <c:pt idx="927">
                  <c:v>1.9445836401238754</c:v>
                </c:pt>
                <c:pt idx="928">
                  <c:v>1.9664806157427359</c:v>
                </c:pt>
                <c:pt idx="929">
                  <c:v>2.0477439437523897</c:v>
                </c:pt>
                <c:pt idx="930">
                  <c:v>1.9615320514403503</c:v>
                </c:pt>
                <c:pt idx="931">
                  <c:v>1.967430635159177</c:v>
                </c:pt>
                <c:pt idx="932">
                  <c:v>1.9658623032414788</c:v>
                </c:pt>
                <c:pt idx="933">
                  <c:v>1.9460473553242126</c:v>
                </c:pt>
                <c:pt idx="934">
                  <c:v>1.9638365933633966</c:v>
                </c:pt>
                <c:pt idx="935">
                  <c:v>1.9663580057104086</c:v>
                </c:pt>
                <c:pt idx="936">
                  <c:v>1.9510626677210268</c:v>
                </c:pt>
                <c:pt idx="937">
                  <c:v>1.9941777825111389</c:v>
                </c:pt>
                <c:pt idx="938">
                  <c:v>1.9661530389158726</c:v>
                </c:pt>
                <c:pt idx="939">
                  <c:v>1.962849395153009</c:v>
                </c:pt>
                <c:pt idx="940">
                  <c:v>1.9588770659136672</c:v>
                </c:pt>
                <c:pt idx="941">
                  <c:v>1.9670023389996203</c:v>
                </c:pt>
                <c:pt idx="942">
                  <c:v>1.9921504010926847</c:v>
                </c:pt>
                <c:pt idx="943">
                  <c:v>1.9730661678847086</c:v>
                </c:pt>
                <c:pt idx="944">
                  <c:v>1.9675662281897013</c:v>
                </c:pt>
                <c:pt idx="945">
                  <c:v>1.9528227423705575</c:v>
                </c:pt>
                <c:pt idx="946">
                  <c:v>1.9646332566319402</c:v>
                </c:pt>
                <c:pt idx="947">
                  <c:v>1.9661057797813175</c:v>
                </c:pt>
                <c:pt idx="948">
                  <c:v>1.9609353810798076</c:v>
                </c:pt>
                <c:pt idx="949">
                  <c:v>1.9562346348786985</c:v>
                </c:pt>
                <c:pt idx="950">
                  <c:v>1.9546488276890215</c:v>
                </c:pt>
                <c:pt idx="951">
                  <c:v>1.9667408230234069</c:v>
                </c:pt>
                <c:pt idx="952">
                  <c:v>1.9503304975059568</c:v>
                </c:pt>
                <c:pt idx="953">
                  <c:v>1.9593103318378293</c:v>
                </c:pt>
                <c:pt idx="954">
                  <c:v>1.9589963585245087</c:v>
                </c:pt>
                <c:pt idx="955">
                  <c:v>1.9558243160513631</c:v>
                </c:pt>
                <c:pt idx="956">
                  <c:v>1.9914209836221319</c:v>
                </c:pt>
                <c:pt idx="957">
                  <c:v>1.9660026015253507</c:v>
                </c:pt>
                <c:pt idx="958">
                  <c:v>1.9633111809550565</c:v>
                </c:pt>
                <c:pt idx="959">
                  <c:v>1.958269015614478</c:v>
                </c:pt>
                <c:pt idx="960">
                  <c:v>2.0127034982295289</c:v>
                </c:pt>
                <c:pt idx="961">
                  <c:v>1.9622396286789849</c:v>
                </c:pt>
                <c:pt idx="962">
                  <c:v>1.9652747123518097</c:v>
                </c:pt>
                <c:pt idx="963">
                  <c:v>1.9598901057930223</c:v>
                </c:pt>
                <c:pt idx="964">
                  <c:v>1.9618991535607768</c:v>
                </c:pt>
                <c:pt idx="965">
                  <c:v>1.9647348920127026</c:v>
                </c:pt>
                <c:pt idx="966">
                  <c:v>1.9650580191040994</c:v>
                </c:pt>
                <c:pt idx="967">
                  <c:v>1.9633287764656959</c:v>
                </c:pt>
                <c:pt idx="968">
                  <c:v>1.967592087885861</c:v>
                </c:pt>
                <c:pt idx="969">
                  <c:v>1.9226724216589512</c:v>
                </c:pt>
                <c:pt idx="970">
                  <c:v>1.9543487339520766</c:v>
                </c:pt>
                <c:pt idx="971">
                  <c:v>1.9918491682410684</c:v>
                </c:pt>
                <c:pt idx="972">
                  <c:v>1.9929497903781093</c:v>
                </c:pt>
                <c:pt idx="973">
                  <c:v>1.96765964606275</c:v>
                </c:pt>
                <c:pt idx="974">
                  <c:v>1.9616720602354651</c:v>
                </c:pt>
                <c:pt idx="975">
                  <c:v>1.96569544588634</c:v>
                </c:pt>
                <c:pt idx="976">
                  <c:v>1.9500140053245594</c:v>
                </c:pt>
                <c:pt idx="977">
                  <c:v>1.9467665447128466</c:v>
                </c:pt>
                <c:pt idx="978">
                  <c:v>1.9684314821872932</c:v>
                </c:pt>
                <c:pt idx="979">
                  <c:v>2.028302749106027</c:v>
                </c:pt>
                <c:pt idx="980">
                  <c:v>1.9977926912852495</c:v>
                </c:pt>
                <c:pt idx="981">
                  <c:v>1.9674363487616755</c:v>
                </c:pt>
                <c:pt idx="982">
                  <c:v>1.9722609229713532</c:v>
                </c:pt>
                <c:pt idx="983">
                  <c:v>1.9545353356303163</c:v>
                </c:pt>
                <c:pt idx="984">
                  <c:v>1.9537334686077599</c:v>
                </c:pt>
                <c:pt idx="985">
                  <c:v>1.9659597478997139</c:v>
                </c:pt>
                <c:pt idx="986">
                  <c:v>1.9666599629350219</c:v>
                </c:pt>
                <c:pt idx="987">
                  <c:v>1.9686746793222212</c:v>
                </c:pt>
                <c:pt idx="988">
                  <c:v>1.942053037156767</c:v>
                </c:pt>
                <c:pt idx="989">
                  <c:v>1.9545254917418908</c:v>
                </c:pt>
                <c:pt idx="990">
                  <c:v>1.9682513983877064</c:v>
                </c:pt>
                <c:pt idx="991">
                  <c:v>2.001328763230545</c:v>
                </c:pt>
                <c:pt idx="992">
                  <c:v>1.9500022336766585</c:v>
                </c:pt>
                <c:pt idx="993">
                  <c:v>1.9643459235957081</c:v>
                </c:pt>
                <c:pt idx="994">
                  <c:v>1.9675630357429144</c:v>
                </c:pt>
                <c:pt idx="995">
                  <c:v>1.9650270984516836</c:v>
                </c:pt>
                <c:pt idx="996">
                  <c:v>1.9545187909533073</c:v>
                </c:pt>
                <c:pt idx="997">
                  <c:v>1.9553615490430081</c:v>
                </c:pt>
                <c:pt idx="998">
                  <c:v>1.9494737647840623</c:v>
                </c:pt>
                <c:pt idx="999">
                  <c:v>1.968674344118333</c:v>
                </c:pt>
                <c:pt idx="1000">
                  <c:v>1.9540022282599478</c:v>
                </c:pt>
                <c:pt idx="1001">
                  <c:v>2.0252251653991831</c:v>
                </c:pt>
                <c:pt idx="1002">
                  <c:v>1.9542431399212452</c:v>
                </c:pt>
                <c:pt idx="1003">
                  <c:v>1.9511444135886087</c:v>
                </c:pt>
                <c:pt idx="1004">
                  <c:v>1.968507709431603</c:v>
                </c:pt>
                <c:pt idx="1005">
                  <c:v>1.9463307493641784</c:v>
                </c:pt>
                <c:pt idx="1006">
                  <c:v>1.999196666626164</c:v>
                </c:pt>
                <c:pt idx="1007">
                  <c:v>1.9486658635282903</c:v>
                </c:pt>
                <c:pt idx="1008">
                  <c:v>2.0266610397367941</c:v>
                </c:pt>
                <c:pt idx="1009">
                  <c:v>1.9432088309732409</c:v>
                </c:pt>
                <c:pt idx="1010">
                  <c:v>1.9544988563018455</c:v>
                </c:pt>
                <c:pt idx="1011">
                  <c:v>1.9465471126279139</c:v>
                </c:pt>
                <c:pt idx="1012">
                  <c:v>1.9528176460470208</c:v>
                </c:pt>
                <c:pt idx="1013">
                  <c:v>1.9635713719825165</c:v>
                </c:pt>
                <c:pt idx="1014">
                  <c:v>1.95454534917617</c:v>
                </c:pt>
                <c:pt idx="1015">
                  <c:v>1.9567941769901993</c:v>
                </c:pt>
                <c:pt idx="1016">
                  <c:v>1.9640508498731839</c:v>
                </c:pt>
                <c:pt idx="1017">
                  <c:v>1.9515409442153637</c:v>
                </c:pt>
                <c:pt idx="1018">
                  <c:v>1.9616062430256787</c:v>
                </c:pt>
                <c:pt idx="1019">
                  <c:v>1.9178142969288807</c:v>
                </c:pt>
                <c:pt idx="1020">
                  <c:v>1.9548000258541087</c:v>
                </c:pt>
                <c:pt idx="1021">
                  <c:v>1.9529467330481121</c:v>
                </c:pt>
                <c:pt idx="1022">
                  <c:v>1.9683133167492102</c:v>
                </c:pt>
                <c:pt idx="1023">
                  <c:v>1.9618726910654738</c:v>
                </c:pt>
                <c:pt idx="1024">
                  <c:v>1.9357291041379399</c:v>
                </c:pt>
                <c:pt idx="1025">
                  <c:v>1.9439998367139912</c:v>
                </c:pt>
                <c:pt idx="1026">
                  <c:v>2.0013688402342975</c:v>
                </c:pt>
                <c:pt idx="1027">
                  <c:v>1.9623520004920318</c:v>
                </c:pt>
                <c:pt idx="1028">
                  <c:v>1.914760347422187</c:v>
                </c:pt>
                <c:pt idx="1029">
                  <c:v>1.9678781044442304</c:v>
                </c:pt>
                <c:pt idx="1030">
                  <c:v>1.9642749999890525</c:v>
                </c:pt>
                <c:pt idx="1031">
                  <c:v>1.9490309943054618</c:v>
                </c:pt>
                <c:pt idx="1032">
                  <c:v>1.9545941224791756</c:v>
                </c:pt>
                <c:pt idx="1033">
                  <c:v>1.9625993440307614</c:v>
                </c:pt>
                <c:pt idx="1034">
                  <c:v>2.0042926060755626</c:v>
                </c:pt>
                <c:pt idx="1035">
                  <c:v>1.9655206877669031</c:v>
                </c:pt>
                <c:pt idx="1036">
                  <c:v>1.9559671314298857</c:v>
                </c:pt>
                <c:pt idx="1037">
                  <c:v>1.9415911324707382</c:v>
                </c:pt>
                <c:pt idx="1038">
                  <c:v>1.966596744875156</c:v>
                </c:pt>
                <c:pt idx="1039">
                  <c:v>1.9809115590830149</c:v>
                </c:pt>
                <c:pt idx="1040">
                  <c:v>1.9542031425994504</c:v>
                </c:pt>
                <c:pt idx="1041">
                  <c:v>1.9959102058541651</c:v>
                </c:pt>
                <c:pt idx="1042">
                  <c:v>1.9598501613843644</c:v>
                </c:pt>
                <c:pt idx="1043">
                  <c:v>1.9851710058465435</c:v>
                </c:pt>
                <c:pt idx="1044">
                  <c:v>2.0067443787971699</c:v>
                </c:pt>
                <c:pt idx="1045">
                  <c:v>1.938676631336461</c:v>
                </c:pt>
                <c:pt idx="1046">
                  <c:v>1.9588391000460548</c:v>
                </c:pt>
                <c:pt idx="1047">
                  <c:v>1.948571780060409</c:v>
                </c:pt>
                <c:pt idx="1048">
                  <c:v>1.9563246331183815</c:v>
                </c:pt>
                <c:pt idx="1049">
                  <c:v>1.9563788548008862</c:v>
                </c:pt>
                <c:pt idx="1050">
                  <c:v>1.9614382335435605</c:v>
                </c:pt>
                <c:pt idx="1051">
                  <c:v>1.9540557185346727</c:v>
                </c:pt>
                <c:pt idx="1052">
                  <c:v>1.9683647179997734</c:v>
                </c:pt>
                <c:pt idx="1053">
                  <c:v>1.9496389627356072</c:v>
                </c:pt>
                <c:pt idx="1054">
                  <c:v>1.9510897636348099</c:v>
                </c:pt>
                <c:pt idx="1055">
                  <c:v>1.9517815214034961</c:v>
                </c:pt>
                <c:pt idx="1056">
                  <c:v>1.9814117455713971</c:v>
                </c:pt>
                <c:pt idx="1057">
                  <c:v>2.0638312859369305</c:v>
                </c:pt>
                <c:pt idx="1058">
                  <c:v>2.0025606146057222</c:v>
                </c:pt>
                <c:pt idx="1059">
                  <c:v>1.9466200985041626</c:v>
                </c:pt>
                <c:pt idx="1060">
                  <c:v>1.9615220801421216</c:v>
                </c:pt>
                <c:pt idx="1061">
                  <c:v>1.9516062489527544</c:v>
                </c:pt>
                <c:pt idx="1062">
                  <c:v>2.1014514966020124</c:v>
                </c:pt>
                <c:pt idx="1063">
                  <c:v>1.9565183554190497</c:v>
                </c:pt>
                <c:pt idx="1064">
                  <c:v>1.9480418041672893</c:v>
                </c:pt>
                <c:pt idx="1065">
                  <c:v>1.9609703981307967</c:v>
                </c:pt>
                <c:pt idx="1066">
                  <c:v>1.963219999355454</c:v>
                </c:pt>
                <c:pt idx="1067">
                  <c:v>1.9425474130262455</c:v>
                </c:pt>
                <c:pt idx="1068">
                  <c:v>1.9599099861650928</c:v>
                </c:pt>
                <c:pt idx="1069">
                  <c:v>1.9677822390338506</c:v>
                </c:pt>
                <c:pt idx="1070">
                  <c:v>1.9512673846307793</c:v>
                </c:pt>
                <c:pt idx="1071">
                  <c:v>1.9994252247152982</c:v>
                </c:pt>
                <c:pt idx="1072">
                  <c:v>1.9644235897274569</c:v>
                </c:pt>
                <c:pt idx="1073">
                  <c:v>2.0486036455203807</c:v>
                </c:pt>
                <c:pt idx="1074">
                  <c:v>1.9655382025143637</c:v>
                </c:pt>
                <c:pt idx="1075">
                  <c:v>1.9660643707474799</c:v>
                </c:pt>
                <c:pt idx="1076">
                  <c:v>2.0092815335860492</c:v>
                </c:pt>
                <c:pt idx="1077">
                  <c:v>1.9740927253176608</c:v>
                </c:pt>
                <c:pt idx="1078">
                  <c:v>1.9539054139966485</c:v>
                </c:pt>
                <c:pt idx="1079">
                  <c:v>1.9467287657613983</c:v>
                </c:pt>
                <c:pt idx="1080">
                  <c:v>1.9644180086764409</c:v>
                </c:pt>
                <c:pt idx="1081">
                  <c:v>2.0074037727028773</c:v>
                </c:pt>
                <c:pt idx="1082">
                  <c:v>1.9739748772167345</c:v>
                </c:pt>
                <c:pt idx="1083">
                  <c:v>1.9526958689056941</c:v>
                </c:pt>
                <c:pt idx="1084">
                  <c:v>1.9763313094760615</c:v>
                </c:pt>
                <c:pt idx="1085">
                  <c:v>1.960651144129917</c:v>
                </c:pt>
                <c:pt idx="1086">
                  <c:v>1.9846137718184693</c:v>
                </c:pt>
                <c:pt idx="1087">
                  <c:v>1.9568012783404707</c:v>
                </c:pt>
                <c:pt idx="1088">
                  <c:v>1.9658214274913619</c:v>
                </c:pt>
                <c:pt idx="1089">
                  <c:v>1.9483062397599686</c:v>
                </c:pt>
                <c:pt idx="1090">
                  <c:v>1.9699982332484545</c:v>
                </c:pt>
                <c:pt idx="1091">
                  <c:v>1.9642897792607603</c:v>
                </c:pt>
                <c:pt idx="1092">
                  <c:v>1.9944240488077476</c:v>
                </c:pt>
                <c:pt idx="1093">
                  <c:v>1.9630062101322461</c:v>
                </c:pt>
                <c:pt idx="1094">
                  <c:v>1.9538146552749516</c:v>
                </c:pt>
                <c:pt idx="1095">
                  <c:v>1.9485818226159213</c:v>
                </c:pt>
                <c:pt idx="1096">
                  <c:v>1.9545946245134052</c:v>
                </c:pt>
                <c:pt idx="1097">
                  <c:v>1.954907794865983</c:v>
                </c:pt>
                <c:pt idx="1098">
                  <c:v>2.0071089531729931</c:v>
                </c:pt>
                <c:pt idx="1099">
                  <c:v>2.0298093998549582</c:v>
                </c:pt>
                <c:pt idx="1100">
                  <c:v>1.9572981550253066</c:v>
                </c:pt>
                <c:pt idx="1101">
                  <c:v>2.0160355350261367</c:v>
                </c:pt>
                <c:pt idx="1102">
                  <c:v>1.9918618476364047</c:v>
                </c:pt>
                <c:pt idx="1103">
                  <c:v>1.9585494647454547</c:v>
                </c:pt>
                <c:pt idx="1104">
                  <c:v>1.9755150768658543</c:v>
                </c:pt>
                <c:pt idx="1105">
                  <c:v>1.9572955591480239</c:v>
                </c:pt>
                <c:pt idx="1106">
                  <c:v>1.9580188594508094</c:v>
                </c:pt>
                <c:pt idx="1107">
                  <c:v>1.9559482949151303</c:v>
                </c:pt>
                <c:pt idx="1108">
                  <c:v>1.9567333056785492</c:v>
                </c:pt>
                <c:pt idx="1109">
                  <c:v>1.9617560579540787</c:v>
                </c:pt>
                <c:pt idx="1110">
                  <c:v>1.995488801279818</c:v>
                </c:pt>
                <c:pt idx="1111">
                  <c:v>2.0259015862888137</c:v>
                </c:pt>
                <c:pt idx="1112">
                  <c:v>1.9865475640939609</c:v>
                </c:pt>
                <c:pt idx="1113">
                  <c:v>1.9527240667631689</c:v>
                </c:pt>
                <c:pt idx="1114">
                  <c:v>1.9572763336046051</c:v>
                </c:pt>
                <c:pt idx="1115">
                  <c:v>1.9650425408472787</c:v>
                </c:pt>
                <c:pt idx="1116">
                  <c:v>1.9523512062113</c:v>
                </c:pt>
                <c:pt idx="1117">
                  <c:v>1.9663283347976579</c:v>
                </c:pt>
                <c:pt idx="1118">
                  <c:v>1.9887772878599344</c:v>
                </c:pt>
                <c:pt idx="1119">
                  <c:v>1.9404523298921146</c:v>
                </c:pt>
                <c:pt idx="1120">
                  <c:v>1.9496647229074344</c:v>
                </c:pt>
                <c:pt idx="1121">
                  <c:v>1.9889559878923184</c:v>
                </c:pt>
                <c:pt idx="1122">
                  <c:v>1.9934983723162383</c:v>
                </c:pt>
                <c:pt idx="1123">
                  <c:v>1.9538037859829145</c:v>
                </c:pt>
                <c:pt idx="1124">
                  <c:v>1.9545454174352819</c:v>
                </c:pt>
                <c:pt idx="1125">
                  <c:v>1.959184392021897</c:v>
                </c:pt>
                <c:pt idx="1126">
                  <c:v>1.9644370651111827</c:v>
                </c:pt>
                <c:pt idx="1127">
                  <c:v>1.9553638469604533</c:v>
                </c:pt>
                <c:pt idx="1128">
                  <c:v>1.9628922730374703</c:v>
                </c:pt>
                <c:pt idx="1129">
                  <c:v>2.0057732527908412</c:v>
                </c:pt>
                <c:pt idx="1130">
                  <c:v>1.966132229275916</c:v>
                </c:pt>
                <c:pt idx="1131">
                  <c:v>1.9888501700570835</c:v>
                </c:pt>
                <c:pt idx="1132">
                  <c:v>1.9539081416175628</c:v>
                </c:pt>
                <c:pt idx="1133">
                  <c:v>1.9689120024035576</c:v>
                </c:pt>
                <c:pt idx="1134">
                  <c:v>1.954573837999839</c:v>
                </c:pt>
                <c:pt idx="1135">
                  <c:v>1.973219897575728</c:v>
                </c:pt>
                <c:pt idx="1136">
                  <c:v>1.9611282984299527</c:v>
                </c:pt>
                <c:pt idx="1137">
                  <c:v>2.0195854906186876</c:v>
                </c:pt>
                <c:pt idx="1138">
                  <c:v>1.9515090921580942</c:v>
                </c:pt>
                <c:pt idx="1139">
                  <c:v>1.9567970417983294</c:v>
                </c:pt>
                <c:pt idx="1140">
                  <c:v>1.9386126580483762</c:v>
                </c:pt>
                <c:pt idx="1141">
                  <c:v>1.9545453436498765</c:v>
                </c:pt>
                <c:pt idx="1142">
                  <c:v>2.0226039709025971</c:v>
                </c:pt>
                <c:pt idx="1143">
                  <c:v>1.9857869930762833</c:v>
                </c:pt>
                <c:pt idx="1144">
                  <c:v>1.9449202879082685</c:v>
                </c:pt>
                <c:pt idx="1145">
                  <c:v>2.0223966466777878</c:v>
                </c:pt>
                <c:pt idx="1146">
                  <c:v>1.9637338895342358</c:v>
                </c:pt>
                <c:pt idx="1147">
                  <c:v>1.9631209282354696</c:v>
                </c:pt>
                <c:pt idx="1148">
                  <c:v>2.0013547517230368</c:v>
                </c:pt>
                <c:pt idx="1149">
                  <c:v>1.9417821151003878</c:v>
                </c:pt>
                <c:pt idx="1150">
                  <c:v>1.9575832837373661</c:v>
                </c:pt>
                <c:pt idx="1151">
                  <c:v>1.9501907508318781</c:v>
                </c:pt>
                <c:pt idx="1152">
                  <c:v>1.9838824384684604</c:v>
                </c:pt>
                <c:pt idx="1153">
                  <c:v>1.9426954779956427</c:v>
                </c:pt>
                <c:pt idx="1154">
                  <c:v>1.9646393409566054</c:v>
                </c:pt>
                <c:pt idx="1155">
                  <c:v>1.9644199088624423</c:v>
                </c:pt>
                <c:pt idx="1156">
                  <c:v>1.9645092173705421</c:v>
                </c:pt>
                <c:pt idx="1157">
                  <c:v>2.0283750287047733</c:v>
                </c:pt>
                <c:pt idx="1158">
                  <c:v>1.9548589400713456</c:v>
                </c:pt>
                <c:pt idx="1159">
                  <c:v>1.9397038447407504</c:v>
                </c:pt>
                <c:pt idx="1160">
                  <c:v>1.9730431120713268</c:v>
                </c:pt>
                <c:pt idx="1161">
                  <c:v>1.9682730328025821</c:v>
                </c:pt>
                <c:pt idx="1162">
                  <c:v>1.9509953642599736</c:v>
                </c:pt>
                <c:pt idx="1163">
                  <c:v>1.9593014497240988</c:v>
                </c:pt>
                <c:pt idx="1164">
                  <c:v>1.9939650392107231</c:v>
                </c:pt>
                <c:pt idx="1165">
                  <c:v>2.0370354499159</c:v>
                </c:pt>
                <c:pt idx="1166">
                  <c:v>1.9385278804609394</c:v>
                </c:pt>
                <c:pt idx="1167">
                  <c:v>1.9582432299336527</c:v>
                </c:pt>
                <c:pt idx="1168">
                  <c:v>1.986727401614792</c:v>
                </c:pt>
                <c:pt idx="1169">
                  <c:v>2.009950837102688</c:v>
                </c:pt>
                <c:pt idx="1170">
                  <c:v>1.9792794153599489</c:v>
                </c:pt>
                <c:pt idx="1171">
                  <c:v>1.9593145235097458</c:v>
                </c:pt>
                <c:pt idx="1172">
                  <c:v>1.9460255537853408</c:v>
                </c:pt>
                <c:pt idx="1173">
                  <c:v>1.9540204072760652</c:v>
                </c:pt>
                <c:pt idx="1174">
                  <c:v>1.932070113948231</c:v>
                </c:pt>
                <c:pt idx="1175">
                  <c:v>1.9141122686993239</c:v>
                </c:pt>
                <c:pt idx="1176">
                  <c:v>2.0086190443179137</c:v>
                </c:pt>
                <c:pt idx="1177">
                  <c:v>1.9544254210340988</c:v>
                </c:pt>
                <c:pt idx="1178">
                  <c:v>1.9454753683295805</c:v>
                </c:pt>
                <c:pt idx="1179">
                  <c:v>1.957591866919437</c:v>
                </c:pt>
                <c:pt idx="1180">
                  <c:v>1.9619023295303153</c:v>
                </c:pt>
                <c:pt idx="1181">
                  <c:v>1.9142961371386213</c:v>
                </c:pt>
                <c:pt idx="1182">
                  <c:v>1.9626616326757218</c:v>
                </c:pt>
                <c:pt idx="1183">
                  <c:v>1.962811238006742</c:v>
                </c:pt>
                <c:pt idx="1184">
                  <c:v>1.9640062988730822</c:v>
                </c:pt>
                <c:pt idx="1185">
                  <c:v>1.9514065498386781</c:v>
                </c:pt>
                <c:pt idx="1186">
                  <c:v>1.9875759461783891</c:v>
                </c:pt>
                <c:pt idx="1187">
                  <c:v>1.9619122254627253</c:v>
                </c:pt>
                <c:pt idx="1188">
                  <c:v>2.0222815347649719</c:v>
                </c:pt>
                <c:pt idx="1189">
                  <c:v>1.9572593415098956</c:v>
                </c:pt>
                <c:pt idx="1190">
                  <c:v>2.0087117056059771</c:v>
                </c:pt>
                <c:pt idx="1191">
                  <c:v>1.9569916636068454</c:v>
                </c:pt>
                <c:pt idx="1192">
                  <c:v>1.9494030029268274</c:v>
                </c:pt>
                <c:pt idx="1193">
                  <c:v>2.0061114941442986</c:v>
                </c:pt>
                <c:pt idx="1194">
                  <c:v>1.9549266795258839</c:v>
                </c:pt>
                <c:pt idx="1195">
                  <c:v>1.9529985509666179</c:v>
                </c:pt>
                <c:pt idx="1196">
                  <c:v>1.9408093891916778</c:v>
                </c:pt>
                <c:pt idx="1197">
                  <c:v>1.9723398664694116</c:v>
                </c:pt>
                <c:pt idx="1198">
                  <c:v>2.0176597816157016</c:v>
                </c:pt>
                <c:pt idx="1199">
                  <c:v>1.9655038407398284</c:v>
                </c:pt>
                <c:pt idx="1200">
                  <c:v>1.9667943610721146</c:v>
                </c:pt>
                <c:pt idx="1201">
                  <c:v>2.0542186355313161</c:v>
                </c:pt>
                <c:pt idx="1202">
                  <c:v>1.9845000963536004</c:v>
                </c:pt>
                <c:pt idx="1203">
                  <c:v>1.9558535753893276</c:v>
                </c:pt>
                <c:pt idx="1204">
                  <c:v>1.9395922140794013</c:v>
                </c:pt>
                <c:pt idx="1205">
                  <c:v>1.9106538356841483</c:v>
                </c:pt>
                <c:pt idx="1206">
                  <c:v>1.944724729556095</c:v>
                </c:pt>
                <c:pt idx="1207">
                  <c:v>1.9733317982607004</c:v>
                </c:pt>
                <c:pt idx="1208">
                  <c:v>1.9602330149736673</c:v>
                </c:pt>
                <c:pt idx="1209">
                  <c:v>1.9810485368747581</c:v>
                </c:pt>
                <c:pt idx="1210">
                  <c:v>1.9962232784159046</c:v>
                </c:pt>
                <c:pt idx="1211">
                  <c:v>1.9580565449478722</c:v>
                </c:pt>
                <c:pt idx="1212">
                  <c:v>1.9560785746423561</c:v>
                </c:pt>
                <c:pt idx="1213">
                  <c:v>2.0051055622833447</c:v>
                </c:pt>
                <c:pt idx="1214">
                  <c:v>2.0256717849192296</c:v>
                </c:pt>
                <c:pt idx="1215">
                  <c:v>1.9440223902662848</c:v>
                </c:pt>
                <c:pt idx="1216">
                  <c:v>2.0340491705857291</c:v>
                </c:pt>
                <c:pt idx="1217">
                  <c:v>1.97750528441558</c:v>
                </c:pt>
                <c:pt idx="1218">
                  <c:v>1.9453528132074089</c:v>
                </c:pt>
                <c:pt idx="1219">
                  <c:v>2.0117051482917296</c:v>
                </c:pt>
                <c:pt idx="1220">
                  <c:v>2.009309253812122</c:v>
                </c:pt>
                <c:pt idx="1221">
                  <c:v>1.959627504831186</c:v>
                </c:pt>
                <c:pt idx="1222">
                  <c:v>1.9146685835799859</c:v>
                </c:pt>
                <c:pt idx="1223">
                  <c:v>1.9621276028740897</c:v>
                </c:pt>
                <c:pt idx="1224">
                  <c:v>1.9671081395492678</c:v>
                </c:pt>
                <c:pt idx="1225">
                  <c:v>1.9588344083870775</c:v>
                </c:pt>
                <c:pt idx="1226">
                  <c:v>1.9583207717816229</c:v>
                </c:pt>
                <c:pt idx="1227">
                  <c:v>2.0123502995720668</c:v>
                </c:pt>
                <c:pt idx="1228">
                  <c:v>1.9518213808006231</c:v>
                </c:pt>
                <c:pt idx="1229">
                  <c:v>1.9464098391366322</c:v>
                </c:pt>
                <c:pt idx="1230">
                  <c:v>2.0046421597737667</c:v>
                </c:pt>
                <c:pt idx="1231">
                  <c:v>1.9542420227437622</c:v>
                </c:pt>
                <c:pt idx="1232">
                  <c:v>1.9649412525196601</c:v>
                </c:pt>
                <c:pt idx="1233">
                  <c:v>1.9634744385538623</c:v>
                </c:pt>
                <c:pt idx="1234">
                  <c:v>1.9681537268553106</c:v>
                </c:pt>
                <c:pt idx="1235">
                  <c:v>1.9626703126317915</c:v>
                </c:pt>
                <c:pt idx="1236">
                  <c:v>1.9927229076666346</c:v>
                </c:pt>
                <c:pt idx="1237">
                  <c:v>1.9508711476176592</c:v>
                </c:pt>
                <c:pt idx="1238">
                  <c:v>1.9449347603180775</c:v>
                </c:pt>
                <c:pt idx="1239">
                  <c:v>2.0324179996825675</c:v>
                </c:pt>
                <c:pt idx="1240">
                  <c:v>1.9745016297406373</c:v>
                </c:pt>
                <c:pt idx="1241">
                  <c:v>2.018198233742186</c:v>
                </c:pt>
                <c:pt idx="1242">
                  <c:v>1.9585633026295863</c:v>
                </c:pt>
                <c:pt idx="1243">
                  <c:v>1.9414985694055733</c:v>
                </c:pt>
                <c:pt idx="1244">
                  <c:v>1.9605308680678055</c:v>
                </c:pt>
                <c:pt idx="1245">
                  <c:v>1.9629532035515336</c:v>
                </c:pt>
                <c:pt idx="1246">
                  <c:v>1.9736151879051109</c:v>
                </c:pt>
                <c:pt idx="1247">
                  <c:v>1.9684964606039523</c:v>
                </c:pt>
                <c:pt idx="1248">
                  <c:v>1.9543512783664378</c:v>
                </c:pt>
                <c:pt idx="1249">
                  <c:v>1.9661283251127577</c:v>
                </c:pt>
                <c:pt idx="1250">
                  <c:v>1.9119745018417076</c:v>
                </c:pt>
                <c:pt idx="1251">
                  <c:v>2.0365284928655374</c:v>
                </c:pt>
                <c:pt idx="1252">
                  <c:v>1.9526607312683528</c:v>
                </c:pt>
                <c:pt idx="1253">
                  <c:v>2.0700541810681288</c:v>
                </c:pt>
                <c:pt idx="1254">
                  <c:v>1.9426926275384626</c:v>
                </c:pt>
                <c:pt idx="1255">
                  <c:v>1.9713100557107905</c:v>
                </c:pt>
                <c:pt idx="1256">
                  <c:v>1.9576401953476277</c:v>
                </c:pt>
                <c:pt idx="1257">
                  <c:v>2.0257806684823136</c:v>
                </c:pt>
                <c:pt idx="1258">
                  <c:v>1.9594121709626267</c:v>
                </c:pt>
                <c:pt idx="1259">
                  <c:v>1.9587331883844559</c:v>
                </c:pt>
                <c:pt idx="1260">
                  <c:v>1.9779577531005856</c:v>
                </c:pt>
                <c:pt idx="1261">
                  <c:v>1.9673567819087308</c:v>
                </c:pt>
                <c:pt idx="1262">
                  <c:v>1.941765189032072</c:v>
                </c:pt>
                <c:pt idx="1263">
                  <c:v>1.9698310879178345</c:v>
                </c:pt>
                <c:pt idx="1264">
                  <c:v>1.9562250139118402</c:v>
                </c:pt>
                <c:pt idx="1265">
                  <c:v>1.9685535887661898</c:v>
                </c:pt>
                <c:pt idx="1266">
                  <c:v>1.9602303755116828</c:v>
                </c:pt>
                <c:pt idx="1267">
                  <c:v>2.0067189071823135</c:v>
                </c:pt>
                <c:pt idx="1268">
                  <c:v>1.9910374251427085</c:v>
                </c:pt>
                <c:pt idx="1269">
                  <c:v>1.9600438352405094</c:v>
                </c:pt>
                <c:pt idx="1270">
                  <c:v>1.9625558730076742</c:v>
                </c:pt>
                <c:pt idx="1271">
                  <c:v>1.9561522169690317</c:v>
                </c:pt>
                <c:pt idx="1272">
                  <c:v>1.9348354463231732</c:v>
                </c:pt>
                <c:pt idx="1273">
                  <c:v>1.9563204893252151</c:v>
                </c:pt>
                <c:pt idx="1274">
                  <c:v>1.9522622806529946</c:v>
                </c:pt>
                <c:pt idx="1275">
                  <c:v>1.9708966160757722</c:v>
                </c:pt>
                <c:pt idx="1276">
                  <c:v>2.0381085890814319</c:v>
                </c:pt>
                <c:pt idx="1277">
                  <c:v>1.9640912512303261</c:v>
                </c:pt>
                <c:pt idx="1278">
                  <c:v>1.9545417052702887</c:v>
                </c:pt>
                <c:pt idx="1279">
                  <c:v>1.9526098581727707</c:v>
                </c:pt>
                <c:pt idx="1280">
                  <c:v>1.9559009689388185</c:v>
                </c:pt>
                <c:pt idx="1281">
                  <c:v>1.9547084030775181</c:v>
                </c:pt>
                <c:pt idx="1282">
                  <c:v>1.9958181546118738</c:v>
                </c:pt>
                <c:pt idx="1283">
                  <c:v>1.9522509932596992</c:v>
                </c:pt>
                <c:pt idx="1284">
                  <c:v>2.0095419429266923</c:v>
                </c:pt>
                <c:pt idx="1285">
                  <c:v>1.9503927889441415</c:v>
                </c:pt>
                <c:pt idx="1286">
                  <c:v>1.9854825398772344</c:v>
                </c:pt>
                <c:pt idx="1287">
                  <c:v>1.9633163415971626</c:v>
                </c:pt>
                <c:pt idx="1288">
                  <c:v>1.9667390495208017</c:v>
                </c:pt>
                <c:pt idx="1289">
                  <c:v>1.9792603432313989</c:v>
                </c:pt>
                <c:pt idx="1290">
                  <c:v>1.9514359648860231</c:v>
                </c:pt>
                <c:pt idx="1291">
                  <c:v>1.9470612836326091</c:v>
                </c:pt>
                <c:pt idx="1292">
                  <c:v>1.9950697275348317</c:v>
                </c:pt>
                <c:pt idx="1293">
                  <c:v>1.997223374808391</c:v>
                </c:pt>
                <c:pt idx="1294">
                  <c:v>1.9908089065991184</c:v>
                </c:pt>
                <c:pt idx="1295">
                  <c:v>1.9747566942396131</c:v>
                </c:pt>
                <c:pt idx="1296">
                  <c:v>1.9677649814887377</c:v>
                </c:pt>
                <c:pt idx="1297">
                  <c:v>1.9605420007971248</c:v>
                </c:pt>
                <c:pt idx="1298">
                  <c:v>1.9530412979627665</c:v>
                </c:pt>
                <c:pt idx="1299">
                  <c:v>1.9698224491248013</c:v>
                </c:pt>
                <c:pt idx="1300">
                  <c:v>1.9473512599922265</c:v>
                </c:pt>
                <c:pt idx="1301">
                  <c:v>1.9571583964265717</c:v>
                </c:pt>
                <c:pt idx="1302">
                  <c:v>1.9555622020330976</c:v>
                </c:pt>
                <c:pt idx="1303">
                  <c:v>1.956083534082236</c:v>
                </c:pt>
                <c:pt idx="1304">
                  <c:v>1.9861887761962167</c:v>
                </c:pt>
                <c:pt idx="1305">
                  <c:v>2.0497774806738631</c:v>
                </c:pt>
                <c:pt idx="1306">
                  <c:v>1.962568056118124</c:v>
                </c:pt>
                <c:pt idx="1307">
                  <c:v>1.9765136736030826</c:v>
                </c:pt>
                <c:pt idx="1308">
                  <c:v>1.992147490970775</c:v>
                </c:pt>
                <c:pt idx="1309">
                  <c:v>1.9686758490546032</c:v>
                </c:pt>
                <c:pt idx="1310">
                  <c:v>1.9666269718219012</c:v>
                </c:pt>
                <c:pt idx="1311">
                  <c:v>1.9503748583696126</c:v>
                </c:pt>
                <c:pt idx="1312">
                  <c:v>1.9399211643422125</c:v>
                </c:pt>
                <c:pt idx="1313">
                  <c:v>1.9961871840174279</c:v>
                </c:pt>
                <c:pt idx="1314">
                  <c:v>1.9675148997733642</c:v>
                </c:pt>
                <c:pt idx="1315">
                  <c:v>2.009463311150709</c:v>
                </c:pt>
                <c:pt idx="1316">
                  <c:v>1.9353830037716946</c:v>
                </c:pt>
                <c:pt idx="1317">
                  <c:v>1.9530970263073877</c:v>
                </c:pt>
                <c:pt idx="1318">
                  <c:v>2.0179966194076644</c:v>
                </c:pt>
                <c:pt idx="1319">
                  <c:v>1.955183948317774</c:v>
                </c:pt>
                <c:pt idx="1320">
                  <c:v>1.9780826798151558</c:v>
                </c:pt>
                <c:pt idx="1321">
                  <c:v>1.9666745558496364</c:v>
                </c:pt>
                <c:pt idx="1322">
                  <c:v>1.9702249926261048</c:v>
                </c:pt>
                <c:pt idx="1323">
                  <c:v>1.9692603665834545</c:v>
                </c:pt>
                <c:pt idx="1324">
                  <c:v>1.9626395396429681</c:v>
                </c:pt>
                <c:pt idx="1325">
                  <c:v>1.9628289098817713</c:v>
                </c:pt>
                <c:pt idx="1326">
                  <c:v>1.9371964796268073</c:v>
                </c:pt>
                <c:pt idx="1327">
                  <c:v>1.9631924716397895</c:v>
                </c:pt>
                <c:pt idx="1328">
                  <c:v>1.9426105994833793</c:v>
                </c:pt>
                <c:pt idx="1329">
                  <c:v>1.9581566205974357</c:v>
                </c:pt>
                <c:pt idx="1330">
                  <c:v>1.9452883179847726</c:v>
                </c:pt>
                <c:pt idx="1331">
                  <c:v>2.0095028634521386</c:v>
                </c:pt>
                <c:pt idx="1332">
                  <c:v>1.9840139191772757</c:v>
                </c:pt>
                <c:pt idx="1333">
                  <c:v>1.9494412984877596</c:v>
                </c:pt>
                <c:pt idx="1334">
                  <c:v>1.9856457115350985</c:v>
                </c:pt>
                <c:pt idx="1335">
                  <c:v>1.9912566444140465</c:v>
                </c:pt>
                <c:pt idx="1336">
                  <c:v>2.0104400147537009</c:v>
                </c:pt>
                <c:pt idx="1337">
                  <c:v>1.9753664908150679</c:v>
                </c:pt>
                <c:pt idx="1338">
                  <c:v>1.9537611823485019</c:v>
                </c:pt>
                <c:pt idx="1339">
                  <c:v>1.9703744964385539</c:v>
                </c:pt>
                <c:pt idx="1340">
                  <c:v>1.9427730368943368</c:v>
                </c:pt>
                <c:pt idx="1341">
                  <c:v>1.9900362007934329</c:v>
                </c:pt>
                <c:pt idx="1342">
                  <c:v>1.9378072710288505</c:v>
                </c:pt>
                <c:pt idx="1343">
                  <c:v>1.9587706549558661</c:v>
                </c:pt>
                <c:pt idx="1344">
                  <c:v>1.9620971312840909</c:v>
                </c:pt>
                <c:pt idx="1345">
                  <c:v>2.0474555650751336</c:v>
                </c:pt>
                <c:pt idx="1346">
                  <c:v>1.9105005719255634</c:v>
                </c:pt>
                <c:pt idx="1347">
                  <c:v>1.9789181157587612</c:v>
                </c:pt>
                <c:pt idx="1348">
                  <c:v>1.9994128625810552</c:v>
                </c:pt>
                <c:pt idx="1349">
                  <c:v>1.9545454569708263</c:v>
                </c:pt>
                <c:pt idx="1350">
                  <c:v>1.970383589139221</c:v>
                </c:pt>
                <c:pt idx="1351">
                  <c:v>1.9927983963596805</c:v>
                </c:pt>
                <c:pt idx="1352">
                  <c:v>1.9789042019456189</c:v>
                </c:pt>
                <c:pt idx="1353">
                  <c:v>1.9482297629070322</c:v>
                </c:pt>
                <c:pt idx="1354">
                  <c:v>1.9528205813471491</c:v>
                </c:pt>
                <c:pt idx="1355">
                  <c:v>1.9684223290461633</c:v>
                </c:pt>
                <c:pt idx="1356">
                  <c:v>1.9458012839418262</c:v>
                </c:pt>
                <c:pt idx="1357">
                  <c:v>1.9545258925055198</c:v>
                </c:pt>
                <c:pt idx="1358">
                  <c:v>2.0049284314505282</c:v>
                </c:pt>
                <c:pt idx="1359">
                  <c:v>1.9525287964377855</c:v>
                </c:pt>
                <c:pt idx="1360">
                  <c:v>1.9458706804789938</c:v>
                </c:pt>
                <c:pt idx="1361">
                  <c:v>1.9610767950431161</c:v>
                </c:pt>
                <c:pt idx="1362">
                  <c:v>1.9405196905947559</c:v>
                </c:pt>
                <c:pt idx="1363">
                  <c:v>1.9659704836878842</c:v>
                </c:pt>
                <c:pt idx="1364">
                  <c:v>1.966551345595559</c:v>
                </c:pt>
                <c:pt idx="1365">
                  <c:v>1.9417724431421619</c:v>
                </c:pt>
                <c:pt idx="1366">
                  <c:v>1.9133148059875127</c:v>
                </c:pt>
                <c:pt idx="1367">
                  <c:v>1.9636860849739142</c:v>
                </c:pt>
                <c:pt idx="1368">
                  <c:v>1.9456610881842575</c:v>
                </c:pt>
                <c:pt idx="1369">
                  <c:v>1.9603146570979253</c:v>
                </c:pt>
                <c:pt idx="1370">
                  <c:v>1.9685538096199442</c:v>
                </c:pt>
                <c:pt idx="1371">
                  <c:v>1.9542272199655395</c:v>
                </c:pt>
                <c:pt idx="1372">
                  <c:v>2.0217864874595879</c:v>
                </c:pt>
                <c:pt idx="1373">
                  <c:v>1.9455796027849679</c:v>
                </c:pt>
                <c:pt idx="1374">
                  <c:v>1.9837972411670219</c:v>
                </c:pt>
                <c:pt idx="1375">
                  <c:v>1.9583588868604307</c:v>
                </c:pt>
                <c:pt idx="1376">
                  <c:v>1.953135817752051</c:v>
                </c:pt>
                <c:pt idx="1377">
                  <c:v>1.9662172789250536</c:v>
                </c:pt>
                <c:pt idx="1378">
                  <c:v>1.9677112652580446</c:v>
                </c:pt>
                <c:pt idx="1379">
                  <c:v>1.9868935552943723</c:v>
                </c:pt>
                <c:pt idx="1380">
                  <c:v>1.9597406467364584</c:v>
                </c:pt>
                <c:pt idx="1381">
                  <c:v>1.9548514072496488</c:v>
                </c:pt>
                <c:pt idx="1382">
                  <c:v>1.9747685393777907</c:v>
                </c:pt>
                <c:pt idx="1383">
                  <c:v>1.9181344471019313</c:v>
                </c:pt>
                <c:pt idx="1384">
                  <c:v>1.9598475002587676</c:v>
                </c:pt>
                <c:pt idx="1385">
                  <c:v>2.0852983054828118</c:v>
                </c:pt>
                <c:pt idx="1386">
                  <c:v>1.9827172814876319</c:v>
                </c:pt>
                <c:pt idx="1387">
                  <c:v>1.957522485965141</c:v>
                </c:pt>
                <c:pt idx="1388">
                  <c:v>1.974885227918296</c:v>
                </c:pt>
                <c:pt idx="1389">
                  <c:v>1.9679066926105098</c:v>
                </c:pt>
                <c:pt idx="1390">
                  <c:v>1.9559045139832401</c:v>
                </c:pt>
                <c:pt idx="1391">
                  <c:v>1.9561150246008632</c:v>
                </c:pt>
                <c:pt idx="1392">
                  <c:v>1.9583426048627532</c:v>
                </c:pt>
                <c:pt idx="1393">
                  <c:v>1.9578445158509084</c:v>
                </c:pt>
                <c:pt idx="1394">
                  <c:v>2.0116856238282796</c:v>
                </c:pt>
                <c:pt idx="1395">
                  <c:v>1.9628479822896732</c:v>
                </c:pt>
                <c:pt idx="1396">
                  <c:v>2.0573620301255695</c:v>
                </c:pt>
                <c:pt idx="1397">
                  <c:v>1.9825213423757295</c:v>
                </c:pt>
                <c:pt idx="1398">
                  <c:v>1.993728563218182</c:v>
                </c:pt>
                <c:pt idx="1399">
                  <c:v>2.13245085686941</c:v>
                </c:pt>
                <c:pt idx="1400">
                  <c:v>1.9191895800732106</c:v>
                </c:pt>
                <c:pt idx="1401">
                  <c:v>1.9682454032140355</c:v>
                </c:pt>
                <c:pt idx="1402">
                  <c:v>1.9640868215976797</c:v>
                </c:pt>
                <c:pt idx="1403">
                  <c:v>1.9542372066334688</c:v>
                </c:pt>
                <c:pt idx="1404">
                  <c:v>1.9658184061378836</c:v>
                </c:pt>
                <c:pt idx="1405">
                  <c:v>1.967712193266941</c:v>
                </c:pt>
                <c:pt idx="1406">
                  <c:v>2.1169445989245155</c:v>
                </c:pt>
                <c:pt idx="1407">
                  <c:v>1.9699315291713992</c:v>
                </c:pt>
                <c:pt idx="1408">
                  <c:v>1.9683665802358596</c:v>
                </c:pt>
                <c:pt idx="1409">
                  <c:v>1.9668848455347152</c:v>
                </c:pt>
                <c:pt idx="1410">
                  <c:v>1.9437965993401809</c:v>
                </c:pt>
                <c:pt idx="1411">
                  <c:v>1.9401721345389742</c:v>
                </c:pt>
                <c:pt idx="1412">
                  <c:v>2.0655179137431836</c:v>
                </c:pt>
                <c:pt idx="1413">
                  <c:v>1.9773911345361075</c:v>
                </c:pt>
                <c:pt idx="1414">
                  <c:v>1.9917452179842121</c:v>
                </c:pt>
                <c:pt idx="1415">
                  <c:v>1.9881699170735332</c:v>
                </c:pt>
                <c:pt idx="1416">
                  <c:v>1.9540454276024044</c:v>
                </c:pt>
                <c:pt idx="1417">
                  <c:v>1.965128535998109</c:v>
                </c:pt>
                <c:pt idx="1418">
                  <c:v>1.9608561058029801</c:v>
                </c:pt>
                <c:pt idx="1419">
                  <c:v>1.9871538300185629</c:v>
                </c:pt>
                <c:pt idx="1420">
                  <c:v>1.9221975470969597</c:v>
                </c:pt>
                <c:pt idx="1421">
                  <c:v>1.9829716893131686</c:v>
                </c:pt>
                <c:pt idx="1422">
                  <c:v>1.966999819063578</c:v>
                </c:pt>
                <c:pt idx="1423">
                  <c:v>1.9694313784474637</c:v>
                </c:pt>
                <c:pt idx="1424">
                  <c:v>2.0131476364734344</c:v>
                </c:pt>
                <c:pt idx="1425">
                  <c:v>1.9438299708619782</c:v>
                </c:pt>
                <c:pt idx="1426">
                  <c:v>1.9608953575506483</c:v>
                </c:pt>
                <c:pt idx="1427">
                  <c:v>1.9367143159736457</c:v>
                </c:pt>
                <c:pt idx="1428">
                  <c:v>2.0273946421496629</c:v>
                </c:pt>
                <c:pt idx="1429">
                  <c:v>1.9133593457146019</c:v>
                </c:pt>
                <c:pt idx="1430">
                  <c:v>1.9686517149617089</c:v>
                </c:pt>
                <c:pt idx="1431">
                  <c:v>1.9736823919961879</c:v>
                </c:pt>
                <c:pt idx="1432">
                  <c:v>1.9383198100667642</c:v>
                </c:pt>
                <c:pt idx="1433">
                  <c:v>1.9853933894829181</c:v>
                </c:pt>
                <c:pt idx="1434">
                  <c:v>1.9912384980201472</c:v>
                </c:pt>
                <c:pt idx="1435">
                  <c:v>1.9509679295471509</c:v>
                </c:pt>
                <c:pt idx="1436">
                  <c:v>1.9988013559094053</c:v>
                </c:pt>
                <c:pt idx="1437">
                  <c:v>1.9841991194223183</c:v>
                </c:pt>
                <c:pt idx="1438">
                  <c:v>1.9443612674892057</c:v>
                </c:pt>
                <c:pt idx="1439">
                  <c:v>1.9581295251899797</c:v>
                </c:pt>
                <c:pt idx="1440">
                  <c:v>1.9631111058157795</c:v>
                </c:pt>
                <c:pt idx="1441">
                  <c:v>1.9960181128138241</c:v>
                </c:pt>
                <c:pt idx="1442">
                  <c:v>1.9425502952422329</c:v>
                </c:pt>
                <c:pt idx="1443">
                  <c:v>1.9687996504020522</c:v>
                </c:pt>
                <c:pt idx="1444">
                  <c:v>1.9591857339570378</c:v>
                </c:pt>
                <c:pt idx="1445">
                  <c:v>1.9726717456562413</c:v>
                </c:pt>
                <c:pt idx="1446">
                  <c:v>1.9061602630720405</c:v>
                </c:pt>
                <c:pt idx="1447">
                  <c:v>1.9638322488849576</c:v>
                </c:pt>
                <c:pt idx="1448">
                  <c:v>1.9672006478740265</c:v>
                </c:pt>
                <c:pt idx="1449">
                  <c:v>1.9689711666592773</c:v>
                </c:pt>
                <c:pt idx="1450">
                  <c:v>1.9590437236108755</c:v>
                </c:pt>
                <c:pt idx="1451">
                  <c:v>1.954311881141183</c:v>
                </c:pt>
                <c:pt idx="1452">
                  <c:v>1.9642457047644257</c:v>
                </c:pt>
                <c:pt idx="1453">
                  <c:v>1.9735127867199758</c:v>
                </c:pt>
                <c:pt idx="1454">
                  <c:v>2.0145735509217806</c:v>
                </c:pt>
                <c:pt idx="1455">
                  <c:v>1.9753139320443625</c:v>
                </c:pt>
                <c:pt idx="1456">
                  <c:v>1.9525945965911216</c:v>
                </c:pt>
                <c:pt idx="1457">
                  <c:v>1.9426474276528602</c:v>
                </c:pt>
                <c:pt idx="1458">
                  <c:v>1.9545002360367052</c:v>
                </c:pt>
                <c:pt idx="1459">
                  <c:v>1.9608562401721799</c:v>
                </c:pt>
                <c:pt idx="1460">
                  <c:v>1.9498236852097499</c:v>
                </c:pt>
                <c:pt idx="1461">
                  <c:v>2.0208364527802765</c:v>
                </c:pt>
                <c:pt idx="1462">
                  <c:v>1.9726832128351857</c:v>
                </c:pt>
                <c:pt idx="1463">
                  <c:v>1.9767615751015448</c:v>
                </c:pt>
                <c:pt idx="1464">
                  <c:v>2.0096079041321229</c:v>
                </c:pt>
                <c:pt idx="1465">
                  <c:v>2.046248906602385</c:v>
                </c:pt>
                <c:pt idx="1466">
                  <c:v>1.9612379925450756</c:v>
                </c:pt>
                <c:pt idx="1467">
                  <c:v>1.9492018063226957</c:v>
                </c:pt>
                <c:pt idx="1468">
                  <c:v>1.9603708367359851</c:v>
                </c:pt>
                <c:pt idx="1469">
                  <c:v>1.9533605533816518</c:v>
                </c:pt>
                <c:pt idx="1470">
                  <c:v>1.9914212143864471</c:v>
                </c:pt>
                <c:pt idx="1471">
                  <c:v>1.9638985078082314</c:v>
                </c:pt>
                <c:pt idx="1472">
                  <c:v>1.9922465092705883</c:v>
                </c:pt>
                <c:pt idx="1473">
                  <c:v>1.9622688705145233</c:v>
                </c:pt>
                <c:pt idx="1474">
                  <c:v>1.9730100328544435</c:v>
                </c:pt>
                <c:pt idx="1475">
                  <c:v>2.0497348595476641</c:v>
                </c:pt>
                <c:pt idx="1476">
                  <c:v>1.9835765211721823</c:v>
                </c:pt>
                <c:pt idx="1477">
                  <c:v>1.9975204843912477</c:v>
                </c:pt>
                <c:pt idx="1478">
                  <c:v>1.9883431548465407</c:v>
                </c:pt>
                <c:pt idx="1479">
                  <c:v>2.0310785677840801</c:v>
                </c:pt>
                <c:pt idx="1480">
                  <c:v>2.0091448015862312</c:v>
                </c:pt>
                <c:pt idx="1481">
                  <c:v>1.9825125645189035</c:v>
                </c:pt>
                <c:pt idx="1482">
                  <c:v>2.0017032144457567</c:v>
                </c:pt>
                <c:pt idx="1483">
                  <c:v>1.9880529978525514</c:v>
                </c:pt>
                <c:pt idx="1484">
                  <c:v>1.9546059113291452</c:v>
                </c:pt>
                <c:pt idx="1485">
                  <c:v>1.9725162553469011</c:v>
                </c:pt>
                <c:pt idx="1486">
                  <c:v>1.9434246471932817</c:v>
                </c:pt>
                <c:pt idx="1487">
                  <c:v>1.967260692001682</c:v>
                </c:pt>
                <c:pt idx="1488">
                  <c:v>1.9626973446500116</c:v>
                </c:pt>
                <c:pt idx="1489">
                  <c:v>2.0012938494238663</c:v>
                </c:pt>
                <c:pt idx="1490">
                  <c:v>1.9983986422764697</c:v>
                </c:pt>
                <c:pt idx="1491">
                  <c:v>2.0012306940296565</c:v>
                </c:pt>
                <c:pt idx="1492">
                  <c:v>1.9715286084610835</c:v>
                </c:pt>
                <c:pt idx="1493">
                  <c:v>1.9486995007758903</c:v>
                </c:pt>
                <c:pt idx="1494">
                  <c:v>1.9600485422740079</c:v>
                </c:pt>
                <c:pt idx="1495">
                  <c:v>1.9442379334382014</c:v>
                </c:pt>
                <c:pt idx="1496">
                  <c:v>1.9825138436832952</c:v>
                </c:pt>
                <c:pt idx="1497">
                  <c:v>1.9994828561677782</c:v>
                </c:pt>
                <c:pt idx="1498">
                  <c:v>1.9364944085179068</c:v>
                </c:pt>
                <c:pt idx="1499">
                  <c:v>1.9461672715684264</c:v>
                </c:pt>
                <c:pt idx="1500">
                  <c:v>2.0226259469125143</c:v>
                </c:pt>
                <c:pt idx="1501">
                  <c:v>1.9728008125464014</c:v>
                </c:pt>
                <c:pt idx="1502">
                  <c:v>1.9621003134930506</c:v>
                </c:pt>
                <c:pt idx="1503">
                  <c:v>1.9596137052796283</c:v>
                </c:pt>
                <c:pt idx="1504">
                  <c:v>2.0292871550962825</c:v>
                </c:pt>
                <c:pt idx="1505">
                  <c:v>1.9473381869095885</c:v>
                </c:pt>
                <c:pt idx="1506">
                  <c:v>1.9864540871751157</c:v>
                </c:pt>
                <c:pt idx="1507">
                  <c:v>1.9497294283446163</c:v>
                </c:pt>
                <c:pt idx="1508">
                  <c:v>1.965634926422579</c:v>
                </c:pt>
                <c:pt idx="1509">
                  <c:v>2.0278871258829501</c:v>
                </c:pt>
                <c:pt idx="1510">
                  <c:v>1.9663568069170088</c:v>
                </c:pt>
                <c:pt idx="1511">
                  <c:v>2.0127063279228556</c:v>
                </c:pt>
                <c:pt idx="1512">
                  <c:v>1.9675728898122693</c:v>
                </c:pt>
                <c:pt idx="1513">
                  <c:v>1.9545978498572829</c:v>
                </c:pt>
                <c:pt idx="1514">
                  <c:v>1.9721971903641113</c:v>
                </c:pt>
                <c:pt idx="1515">
                  <c:v>1.9953874082568017</c:v>
                </c:pt>
                <c:pt idx="1516">
                  <c:v>2.0076408565041448</c:v>
                </c:pt>
                <c:pt idx="1517">
                  <c:v>1.9841191144409462</c:v>
                </c:pt>
                <c:pt idx="1518">
                  <c:v>1.9530926722767756</c:v>
                </c:pt>
                <c:pt idx="1519">
                  <c:v>1.9496088960003217</c:v>
                </c:pt>
                <c:pt idx="1520">
                  <c:v>1.9540045147958656</c:v>
                </c:pt>
                <c:pt idx="1521">
                  <c:v>1.9015201559107997</c:v>
                </c:pt>
                <c:pt idx="1522">
                  <c:v>1.9499306894115984</c:v>
                </c:pt>
                <c:pt idx="1523">
                  <c:v>2.0038433869737311</c:v>
                </c:pt>
                <c:pt idx="1524">
                  <c:v>1.9973960308856544</c:v>
                </c:pt>
                <c:pt idx="1525">
                  <c:v>1.9550550953564401</c:v>
                </c:pt>
                <c:pt idx="1526">
                  <c:v>1.9585793076475031</c:v>
                </c:pt>
                <c:pt idx="1527">
                  <c:v>2.0042828370588399</c:v>
                </c:pt>
                <c:pt idx="1528">
                  <c:v>1.9498396456863416</c:v>
                </c:pt>
                <c:pt idx="1529">
                  <c:v>1.9499506080644275</c:v>
                </c:pt>
                <c:pt idx="1530">
                  <c:v>1.9352166961869397</c:v>
                </c:pt>
                <c:pt idx="1531">
                  <c:v>2.0152198147994791</c:v>
                </c:pt>
                <c:pt idx="1532">
                  <c:v>1.9677365648084133</c:v>
                </c:pt>
                <c:pt idx="1533">
                  <c:v>1.9625443452724791</c:v>
                </c:pt>
                <c:pt idx="1534">
                  <c:v>2.0066576452332074</c:v>
                </c:pt>
                <c:pt idx="1535">
                  <c:v>2.0200391279439729</c:v>
                </c:pt>
                <c:pt idx="1536">
                  <c:v>2.0115500942879878</c:v>
                </c:pt>
                <c:pt idx="1537">
                  <c:v>2.0962725719565043</c:v>
                </c:pt>
                <c:pt idx="1538">
                  <c:v>1.9605236558986572</c:v>
                </c:pt>
                <c:pt idx="1539">
                  <c:v>2.006843368199696</c:v>
                </c:pt>
                <c:pt idx="1540">
                  <c:v>1.9658892032277693</c:v>
                </c:pt>
                <c:pt idx="1541">
                  <c:v>2.0120584829028578</c:v>
                </c:pt>
                <c:pt idx="1542">
                  <c:v>1.9780098182063222</c:v>
                </c:pt>
                <c:pt idx="1543">
                  <c:v>1.9383584009632793</c:v>
                </c:pt>
                <c:pt idx="1544">
                  <c:v>1.9707568446231298</c:v>
                </c:pt>
                <c:pt idx="1545">
                  <c:v>2.0111593844537667</c:v>
                </c:pt>
                <c:pt idx="1546">
                  <c:v>1.9495688734645591</c:v>
                </c:pt>
                <c:pt idx="1547">
                  <c:v>2.0351909239250978</c:v>
                </c:pt>
                <c:pt idx="1548">
                  <c:v>1.9699238950420346</c:v>
                </c:pt>
                <c:pt idx="1549">
                  <c:v>1.9673721949053324</c:v>
                </c:pt>
                <c:pt idx="1550">
                  <c:v>2.0021885831638802</c:v>
                </c:pt>
                <c:pt idx="1551">
                  <c:v>2.0273987468684487</c:v>
                </c:pt>
                <c:pt idx="1552">
                  <c:v>2.0185686918849712</c:v>
                </c:pt>
                <c:pt idx="1553">
                  <c:v>1.9916792528711513</c:v>
                </c:pt>
                <c:pt idx="1554">
                  <c:v>1.9539343718992437</c:v>
                </c:pt>
                <c:pt idx="1555">
                  <c:v>1.9662058406652256</c:v>
                </c:pt>
                <c:pt idx="1556">
                  <c:v>2.0034898323129968</c:v>
                </c:pt>
                <c:pt idx="1557">
                  <c:v>1.9975829604213136</c:v>
                </c:pt>
                <c:pt idx="1558">
                  <c:v>1.9640862070653919</c:v>
                </c:pt>
                <c:pt idx="1559">
                  <c:v>1.9979762930928551</c:v>
                </c:pt>
                <c:pt idx="1560">
                  <c:v>2.0259298598244575</c:v>
                </c:pt>
                <c:pt idx="1561">
                  <c:v>1.9560456399705279</c:v>
                </c:pt>
                <c:pt idx="1562">
                  <c:v>1.9760614610567659</c:v>
                </c:pt>
                <c:pt idx="1563">
                  <c:v>1.9580805688259313</c:v>
                </c:pt>
                <c:pt idx="1564">
                  <c:v>1.9675829823158673</c:v>
                </c:pt>
                <c:pt idx="1565">
                  <c:v>1.964628989490343</c:v>
                </c:pt>
                <c:pt idx="1566">
                  <c:v>1.9709880149844854</c:v>
                </c:pt>
                <c:pt idx="1567">
                  <c:v>1.9700987929015727</c:v>
                </c:pt>
                <c:pt idx="1568">
                  <c:v>1.958194833755164</c:v>
                </c:pt>
                <c:pt idx="1569">
                  <c:v>1.993746120353822</c:v>
                </c:pt>
                <c:pt idx="1570">
                  <c:v>1.966486745732807</c:v>
                </c:pt>
                <c:pt idx="1571">
                  <c:v>1.9600302586194778</c:v>
                </c:pt>
                <c:pt idx="1572">
                  <c:v>1.9332548952946822</c:v>
                </c:pt>
                <c:pt idx="1573">
                  <c:v>2.0060434858681608</c:v>
                </c:pt>
                <c:pt idx="1574">
                  <c:v>1.9527952981605978</c:v>
                </c:pt>
                <c:pt idx="1575">
                  <c:v>1.9675136272262976</c:v>
                </c:pt>
                <c:pt idx="1576">
                  <c:v>2.0374928890732371</c:v>
                </c:pt>
                <c:pt idx="1577">
                  <c:v>2.0755927697534822</c:v>
                </c:pt>
                <c:pt idx="1578">
                  <c:v>1.9562737621792015</c:v>
                </c:pt>
                <c:pt idx="1579">
                  <c:v>2.0074918084582274</c:v>
                </c:pt>
                <c:pt idx="1580">
                  <c:v>1.9678353959231647</c:v>
                </c:pt>
                <c:pt idx="1581">
                  <c:v>1.9681648703703685</c:v>
                </c:pt>
                <c:pt idx="1582">
                  <c:v>2.0123456919447316</c:v>
                </c:pt>
                <c:pt idx="1583">
                  <c:v>1.9589241411823448</c:v>
                </c:pt>
                <c:pt idx="1584">
                  <c:v>1.9435554352739348</c:v>
                </c:pt>
                <c:pt idx="1585">
                  <c:v>2.0124027730038305</c:v>
                </c:pt>
                <c:pt idx="1586">
                  <c:v>2.0137755536461972</c:v>
                </c:pt>
                <c:pt idx="1587">
                  <c:v>2.0061329196306272</c:v>
                </c:pt>
                <c:pt idx="1588">
                  <c:v>1.9749598569263187</c:v>
                </c:pt>
                <c:pt idx="1589">
                  <c:v>1.9537003572358556</c:v>
                </c:pt>
                <c:pt idx="1590">
                  <c:v>2.0368648717849434</c:v>
                </c:pt>
                <c:pt idx="1591">
                  <c:v>1.9943280785091035</c:v>
                </c:pt>
                <c:pt idx="1592">
                  <c:v>1.9512137757606385</c:v>
                </c:pt>
                <c:pt idx="1593">
                  <c:v>2.0654807086867892</c:v>
                </c:pt>
                <c:pt idx="1594">
                  <c:v>1.9388271471346203</c:v>
                </c:pt>
                <c:pt idx="1595">
                  <c:v>1.8993989337702288</c:v>
                </c:pt>
                <c:pt idx="1596">
                  <c:v>2.0179264445161245</c:v>
                </c:pt>
                <c:pt idx="1597">
                  <c:v>2.0020574124777406</c:v>
                </c:pt>
                <c:pt idx="1598">
                  <c:v>1.9569122063553519</c:v>
                </c:pt>
                <c:pt idx="1599">
                  <c:v>1.9574644649137858</c:v>
                </c:pt>
                <c:pt idx="1600">
                  <c:v>1.9768761401533443</c:v>
                </c:pt>
                <c:pt idx="1601">
                  <c:v>2.0278271882054759</c:v>
                </c:pt>
                <c:pt idx="1602">
                  <c:v>1.9975869334051399</c:v>
                </c:pt>
                <c:pt idx="1603">
                  <c:v>2.0276698946258453</c:v>
                </c:pt>
                <c:pt idx="1604">
                  <c:v>2.050370591886765</c:v>
                </c:pt>
                <c:pt idx="1605">
                  <c:v>1.9495729096600374</c:v>
                </c:pt>
                <c:pt idx="1606">
                  <c:v>1.987060105578317</c:v>
                </c:pt>
                <c:pt idx="1607">
                  <c:v>1.976679298793516</c:v>
                </c:pt>
                <c:pt idx="1608">
                  <c:v>2.0192107449809802</c:v>
                </c:pt>
                <c:pt idx="1609">
                  <c:v>1.9544513374272088</c:v>
                </c:pt>
                <c:pt idx="1610">
                  <c:v>1.994570183096867</c:v>
                </c:pt>
                <c:pt idx="1611">
                  <c:v>2.1089265663326451</c:v>
                </c:pt>
                <c:pt idx="1612">
                  <c:v>1.9569788276222793</c:v>
                </c:pt>
                <c:pt idx="1613">
                  <c:v>1.9537022017539583</c:v>
                </c:pt>
                <c:pt idx="1614">
                  <c:v>1.95628378392703</c:v>
                </c:pt>
                <c:pt idx="1615">
                  <c:v>1.965413352608617</c:v>
                </c:pt>
                <c:pt idx="1616">
                  <c:v>1.9511851559810336</c:v>
                </c:pt>
                <c:pt idx="1617">
                  <c:v>1.9965282485621147</c:v>
                </c:pt>
                <c:pt idx="1618">
                  <c:v>2.0311426445435066</c:v>
                </c:pt>
                <c:pt idx="1619">
                  <c:v>1.9501786289446716</c:v>
                </c:pt>
                <c:pt idx="1620">
                  <c:v>2.015723492325586</c:v>
                </c:pt>
                <c:pt idx="1621">
                  <c:v>1.9711082195364455</c:v>
                </c:pt>
                <c:pt idx="1622">
                  <c:v>1.9525987918482921</c:v>
                </c:pt>
                <c:pt idx="1623">
                  <c:v>2.0169999086089021</c:v>
                </c:pt>
                <c:pt idx="1624">
                  <c:v>2.0113169780606124</c:v>
                </c:pt>
                <c:pt idx="1625">
                  <c:v>2.0067169826400688</c:v>
                </c:pt>
                <c:pt idx="1626">
                  <c:v>1.9557228919514746</c:v>
                </c:pt>
                <c:pt idx="1627">
                  <c:v>2.0051135189050875</c:v>
                </c:pt>
                <c:pt idx="1628">
                  <c:v>1.9652992395623829</c:v>
                </c:pt>
                <c:pt idx="1629">
                  <c:v>1.9675520278724548</c:v>
                </c:pt>
                <c:pt idx="1630">
                  <c:v>1.9574336671111374</c:v>
                </c:pt>
                <c:pt idx="1631">
                  <c:v>2.0159287099206513</c:v>
                </c:pt>
                <c:pt idx="1632">
                  <c:v>2.0180671993712536</c:v>
                </c:pt>
                <c:pt idx="1633">
                  <c:v>1.9565458868193957</c:v>
                </c:pt>
                <c:pt idx="1634">
                  <c:v>1.9869946251383535</c:v>
                </c:pt>
                <c:pt idx="1635">
                  <c:v>2.0084407905835486</c:v>
                </c:pt>
                <c:pt idx="1636">
                  <c:v>1.9519152262282449</c:v>
                </c:pt>
                <c:pt idx="1637">
                  <c:v>1.9767039353442992</c:v>
                </c:pt>
                <c:pt idx="1638">
                  <c:v>1.9425022059688208</c:v>
                </c:pt>
                <c:pt idx="1639">
                  <c:v>1.9997122609022009</c:v>
                </c:pt>
                <c:pt idx="1640">
                  <c:v>1.9609031589060169</c:v>
                </c:pt>
                <c:pt idx="1641">
                  <c:v>2.0066643061194989</c:v>
                </c:pt>
                <c:pt idx="1642">
                  <c:v>1.9513973299005483</c:v>
                </c:pt>
                <c:pt idx="1643">
                  <c:v>1.9673784558913439</c:v>
                </c:pt>
                <c:pt idx="1644">
                  <c:v>1.996071274641595</c:v>
                </c:pt>
                <c:pt idx="1645">
                  <c:v>1.9628734183732761</c:v>
                </c:pt>
                <c:pt idx="1646">
                  <c:v>1.9609646761890585</c:v>
                </c:pt>
                <c:pt idx="1647">
                  <c:v>1.9545463313857947</c:v>
                </c:pt>
                <c:pt idx="1648">
                  <c:v>1.9716269004428317</c:v>
                </c:pt>
                <c:pt idx="1649">
                  <c:v>1.9593462984840226</c:v>
                </c:pt>
                <c:pt idx="1650">
                  <c:v>2.0192085777738291</c:v>
                </c:pt>
                <c:pt idx="1651">
                  <c:v>2.0567559307000378</c:v>
                </c:pt>
                <c:pt idx="1652">
                  <c:v>2.0511104222620857</c:v>
                </c:pt>
                <c:pt idx="1653">
                  <c:v>1.9705111530493784</c:v>
                </c:pt>
                <c:pt idx="1654">
                  <c:v>1.9709863687150098</c:v>
                </c:pt>
                <c:pt idx="1655">
                  <c:v>2.0155538493534424</c:v>
                </c:pt>
                <c:pt idx="1656">
                  <c:v>2.028205321442929</c:v>
                </c:pt>
                <c:pt idx="1657">
                  <c:v>1.9965300705949618</c:v>
                </c:pt>
                <c:pt idx="1658">
                  <c:v>1.9668001732074727</c:v>
                </c:pt>
                <c:pt idx="1659">
                  <c:v>1.9575712289978655</c:v>
                </c:pt>
                <c:pt idx="1660">
                  <c:v>1.9899476785853143</c:v>
                </c:pt>
                <c:pt idx="1661">
                  <c:v>1.9432118727310852</c:v>
                </c:pt>
                <c:pt idx="1662">
                  <c:v>2.0270012743817767</c:v>
                </c:pt>
                <c:pt idx="1663">
                  <c:v>1.9713602417300826</c:v>
                </c:pt>
                <c:pt idx="1664">
                  <c:v>1.9619864451771343</c:v>
                </c:pt>
                <c:pt idx="1665">
                  <c:v>2.0570836474601726</c:v>
                </c:pt>
                <c:pt idx="1666">
                  <c:v>2.0045544172163243</c:v>
                </c:pt>
                <c:pt idx="1667">
                  <c:v>2.0109458376626068</c:v>
                </c:pt>
                <c:pt idx="1668">
                  <c:v>1.95446649923834</c:v>
                </c:pt>
                <c:pt idx="1669">
                  <c:v>1.9900254772021824</c:v>
                </c:pt>
                <c:pt idx="1670">
                  <c:v>1.9423642595906878</c:v>
                </c:pt>
                <c:pt idx="1671">
                  <c:v>1.9461683491190014</c:v>
                </c:pt>
                <c:pt idx="1672">
                  <c:v>2.1091228029024971</c:v>
                </c:pt>
                <c:pt idx="1673">
                  <c:v>1.9198227391452505</c:v>
                </c:pt>
                <c:pt idx="1674">
                  <c:v>2.0205895339054778</c:v>
                </c:pt>
                <c:pt idx="1675">
                  <c:v>1.9848496687700767</c:v>
                </c:pt>
                <c:pt idx="1676">
                  <c:v>1.9632790219405984</c:v>
                </c:pt>
                <c:pt idx="1677">
                  <c:v>1.9546680997030439</c:v>
                </c:pt>
                <c:pt idx="1678">
                  <c:v>1.9683517640267276</c:v>
                </c:pt>
                <c:pt idx="1679">
                  <c:v>1.9632097899878014</c:v>
                </c:pt>
                <c:pt idx="1680">
                  <c:v>1.9809043635890338</c:v>
                </c:pt>
                <c:pt idx="1681">
                  <c:v>1.9499066103318337</c:v>
                </c:pt>
                <c:pt idx="1682">
                  <c:v>2.0393614565226099</c:v>
                </c:pt>
                <c:pt idx="1683">
                  <c:v>1.9600954350749979</c:v>
                </c:pt>
                <c:pt idx="1684">
                  <c:v>1.9478486368790462</c:v>
                </c:pt>
                <c:pt idx="1685">
                  <c:v>1.9422434988833071</c:v>
                </c:pt>
                <c:pt idx="1686">
                  <c:v>1.9496987087755902</c:v>
                </c:pt>
                <c:pt idx="1687">
                  <c:v>1.9486665452020326</c:v>
                </c:pt>
                <c:pt idx="1688">
                  <c:v>1.9615874953810011</c:v>
                </c:pt>
                <c:pt idx="1689">
                  <c:v>1.9556038395380977</c:v>
                </c:pt>
                <c:pt idx="1690">
                  <c:v>1.9758881617410688</c:v>
                </c:pt>
                <c:pt idx="1691">
                  <c:v>1.9554280299043101</c:v>
                </c:pt>
                <c:pt idx="1692">
                  <c:v>2.0108597586222507</c:v>
                </c:pt>
                <c:pt idx="1693">
                  <c:v>1.9925361294665118</c:v>
                </c:pt>
                <c:pt idx="1694">
                  <c:v>1.9421536696369568</c:v>
                </c:pt>
                <c:pt idx="1695">
                  <c:v>1.9468769489120317</c:v>
                </c:pt>
                <c:pt idx="1696">
                  <c:v>2.0052959122386498</c:v>
                </c:pt>
                <c:pt idx="1697">
                  <c:v>1.9471727023191809</c:v>
                </c:pt>
                <c:pt idx="1698">
                  <c:v>1.9561270972149911</c:v>
                </c:pt>
                <c:pt idx="1699">
                  <c:v>1.9874585313515107</c:v>
                </c:pt>
                <c:pt idx="1700">
                  <c:v>1.9543698507448182</c:v>
                </c:pt>
                <c:pt idx="1701">
                  <c:v>1.9578220942518245</c:v>
                </c:pt>
                <c:pt idx="1702">
                  <c:v>1.9526675737956432</c:v>
                </c:pt>
                <c:pt idx="1703">
                  <c:v>1.9599188104769798</c:v>
                </c:pt>
                <c:pt idx="1704">
                  <c:v>1.9773305600357989</c:v>
                </c:pt>
                <c:pt idx="1705">
                  <c:v>1.9558949556953409</c:v>
                </c:pt>
                <c:pt idx="1706">
                  <c:v>1.9625673425984025</c:v>
                </c:pt>
                <c:pt idx="1707">
                  <c:v>1.9770250721333777</c:v>
                </c:pt>
                <c:pt idx="1708">
                  <c:v>1.9816967343585197</c:v>
                </c:pt>
                <c:pt idx="1709">
                  <c:v>1.951323979601886</c:v>
                </c:pt>
                <c:pt idx="1710">
                  <c:v>1.9569381068830161</c:v>
                </c:pt>
                <c:pt idx="1711">
                  <c:v>1.9709942299576972</c:v>
                </c:pt>
                <c:pt idx="1712">
                  <c:v>1.9622545201984654</c:v>
                </c:pt>
                <c:pt idx="1713">
                  <c:v>1.9437515321764676</c:v>
                </c:pt>
                <c:pt idx="1714">
                  <c:v>2.0135047335259859</c:v>
                </c:pt>
                <c:pt idx="1715">
                  <c:v>1.9546453726552511</c:v>
                </c:pt>
                <c:pt idx="1716">
                  <c:v>1.955209321114175</c:v>
                </c:pt>
                <c:pt idx="1717">
                  <c:v>1.9561183251023329</c:v>
                </c:pt>
                <c:pt idx="1718">
                  <c:v>1.9558732749736156</c:v>
                </c:pt>
                <c:pt idx="1719">
                  <c:v>1.9647946062464099</c:v>
                </c:pt>
                <c:pt idx="1720">
                  <c:v>1.9717480152458473</c:v>
                </c:pt>
                <c:pt idx="1721">
                  <c:v>2.0273622448704192</c:v>
                </c:pt>
                <c:pt idx="1722">
                  <c:v>1.9545757087619862</c:v>
                </c:pt>
                <c:pt idx="1723">
                  <c:v>1.9545454371194904</c:v>
                </c:pt>
                <c:pt idx="1724">
                  <c:v>1.9616943366185613</c:v>
                </c:pt>
                <c:pt idx="1725">
                  <c:v>1.9605727824505477</c:v>
                </c:pt>
                <c:pt idx="1726">
                  <c:v>1.9511307733804557</c:v>
                </c:pt>
                <c:pt idx="1727">
                  <c:v>1.9657374788088051</c:v>
                </c:pt>
                <c:pt idx="1728">
                  <c:v>1.9994686083193736</c:v>
                </c:pt>
                <c:pt idx="1729">
                  <c:v>2.0016219508683402</c:v>
                </c:pt>
                <c:pt idx="1730">
                  <c:v>2.035300510594293</c:v>
                </c:pt>
                <c:pt idx="1731">
                  <c:v>2.0148034161554969</c:v>
                </c:pt>
                <c:pt idx="1732">
                  <c:v>2.026728569648693</c:v>
                </c:pt>
                <c:pt idx="1733">
                  <c:v>1.9484996663663918</c:v>
                </c:pt>
                <c:pt idx="1734">
                  <c:v>1.9518996016144945</c:v>
                </c:pt>
                <c:pt idx="1735">
                  <c:v>1.9556966565256866</c:v>
                </c:pt>
                <c:pt idx="1736">
                  <c:v>1.9545568852511843</c:v>
                </c:pt>
                <c:pt idx="1737">
                  <c:v>1.9447268104404218</c:v>
                </c:pt>
                <c:pt idx="1738">
                  <c:v>1.9857163870316228</c:v>
                </c:pt>
                <c:pt idx="1739">
                  <c:v>1.9683013552727922</c:v>
                </c:pt>
                <c:pt idx="1740">
                  <c:v>1.9530188111279729</c:v>
                </c:pt>
                <c:pt idx="1741">
                  <c:v>2.0042997249187713</c:v>
                </c:pt>
                <c:pt idx="1742">
                  <c:v>2.0421863394177082</c:v>
                </c:pt>
                <c:pt idx="1743">
                  <c:v>1.9390756303846963</c:v>
                </c:pt>
                <c:pt idx="1744">
                  <c:v>1.9874227663141004</c:v>
                </c:pt>
                <c:pt idx="1745">
                  <c:v>1.9534989412124075</c:v>
                </c:pt>
                <c:pt idx="1746">
                  <c:v>1.9645919488881745</c:v>
                </c:pt>
                <c:pt idx="1747">
                  <c:v>1.9616913759689101</c:v>
                </c:pt>
                <c:pt idx="1748">
                  <c:v>1.9571276935334307</c:v>
                </c:pt>
                <c:pt idx="1749">
                  <c:v>1.974314171918568</c:v>
                </c:pt>
                <c:pt idx="1750">
                  <c:v>1.9537691363504976</c:v>
                </c:pt>
                <c:pt idx="1751">
                  <c:v>2.0263822865941661</c:v>
                </c:pt>
                <c:pt idx="1752">
                  <c:v>1.9856661218680718</c:v>
                </c:pt>
                <c:pt idx="1753">
                  <c:v>2.0495558821599804</c:v>
                </c:pt>
                <c:pt idx="1754">
                  <c:v>1.9522186965122454</c:v>
                </c:pt>
                <c:pt idx="1755">
                  <c:v>1.9549925366009584</c:v>
                </c:pt>
                <c:pt idx="1756">
                  <c:v>1.9644718528168574</c:v>
                </c:pt>
                <c:pt idx="1757">
                  <c:v>2.0156814177212237</c:v>
                </c:pt>
                <c:pt idx="1758">
                  <c:v>1.985942890310576</c:v>
                </c:pt>
                <c:pt idx="1759">
                  <c:v>1.9664422114693692</c:v>
                </c:pt>
                <c:pt idx="1760">
                  <c:v>1.9451942781431568</c:v>
                </c:pt>
                <c:pt idx="1761">
                  <c:v>1.9553741347020708</c:v>
                </c:pt>
                <c:pt idx="1762">
                  <c:v>2.0040021608702343</c:v>
                </c:pt>
                <c:pt idx="1763">
                  <c:v>1.9544120205293429</c:v>
                </c:pt>
                <c:pt idx="1764">
                  <c:v>1.9491529947405455</c:v>
                </c:pt>
                <c:pt idx="1765">
                  <c:v>1.9578685131158156</c:v>
                </c:pt>
                <c:pt idx="1766">
                  <c:v>1.9619805225648965</c:v>
                </c:pt>
                <c:pt idx="1767">
                  <c:v>1.9612390201316394</c:v>
                </c:pt>
                <c:pt idx="1768">
                  <c:v>1.9545456674314445</c:v>
                </c:pt>
                <c:pt idx="1769">
                  <c:v>1.9973024584773909</c:v>
                </c:pt>
                <c:pt idx="1770">
                  <c:v>2.0571153909047517</c:v>
                </c:pt>
                <c:pt idx="1771">
                  <c:v>2.041428641726994</c:v>
                </c:pt>
                <c:pt idx="1772">
                  <c:v>1.9640833590131797</c:v>
                </c:pt>
                <c:pt idx="1773">
                  <c:v>1.9381756267245807</c:v>
                </c:pt>
                <c:pt idx="1774">
                  <c:v>1.9656394678188329</c:v>
                </c:pt>
                <c:pt idx="1775">
                  <c:v>1.9551693287624183</c:v>
                </c:pt>
                <c:pt idx="1776">
                  <c:v>1.9547229372205317</c:v>
                </c:pt>
                <c:pt idx="1777">
                  <c:v>1.9473563627071908</c:v>
                </c:pt>
                <c:pt idx="1778">
                  <c:v>1.9803848746176753</c:v>
                </c:pt>
                <c:pt idx="1779">
                  <c:v>1.9900427576376583</c:v>
                </c:pt>
                <c:pt idx="1780">
                  <c:v>1.9947852778396165</c:v>
                </c:pt>
                <c:pt idx="1781">
                  <c:v>1.9988829887553927</c:v>
                </c:pt>
                <c:pt idx="1782">
                  <c:v>1.9584576256028006</c:v>
                </c:pt>
                <c:pt idx="1783">
                  <c:v>2.042390784218024</c:v>
                </c:pt>
                <c:pt idx="1784">
                  <c:v>1.9895388738941067</c:v>
                </c:pt>
                <c:pt idx="1785">
                  <c:v>1.9637517788695589</c:v>
                </c:pt>
                <c:pt idx="1786">
                  <c:v>2.0067078106838179</c:v>
                </c:pt>
                <c:pt idx="1787">
                  <c:v>1.9504865605672901</c:v>
                </c:pt>
                <c:pt idx="1788">
                  <c:v>1.9579467572393667</c:v>
                </c:pt>
                <c:pt idx="1789">
                  <c:v>1.9804434808083835</c:v>
                </c:pt>
                <c:pt idx="1790">
                  <c:v>1.967848553916508</c:v>
                </c:pt>
                <c:pt idx="1791">
                  <c:v>1.9545454223060934</c:v>
                </c:pt>
                <c:pt idx="1792">
                  <c:v>2.0148601078710326</c:v>
                </c:pt>
                <c:pt idx="1793">
                  <c:v>1.981171020503933</c:v>
                </c:pt>
                <c:pt idx="1794">
                  <c:v>1.9558443492194246</c:v>
                </c:pt>
                <c:pt idx="1795">
                  <c:v>1.9545470934979312</c:v>
                </c:pt>
                <c:pt idx="1796">
                  <c:v>1.9552413437892524</c:v>
                </c:pt>
                <c:pt idx="1797">
                  <c:v>1.9543243220120301</c:v>
                </c:pt>
                <c:pt idx="1798">
                  <c:v>1.9469485479691742</c:v>
                </c:pt>
                <c:pt idx="1799">
                  <c:v>1.9726724642131717</c:v>
                </c:pt>
                <c:pt idx="1800">
                  <c:v>1.9990046010357374</c:v>
                </c:pt>
                <c:pt idx="1801">
                  <c:v>1.9545475772953318</c:v>
                </c:pt>
                <c:pt idx="1802">
                  <c:v>1.9661103406000957</c:v>
                </c:pt>
                <c:pt idx="1803">
                  <c:v>1.9866011985153225</c:v>
                </c:pt>
                <c:pt idx="1804">
                  <c:v>1.9501568402292448</c:v>
                </c:pt>
                <c:pt idx="1805">
                  <c:v>2.0968013040651217</c:v>
                </c:pt>
                <c:pt idx="1806">
                  <c:v>1.952165328391855</c:v>
                </c:pt>
                <c:pt idx="1807">
                  <c:v>1.9757216788665648</c:v>
                </c:pt>
                <c:pt idx="1808">
                  <c:v>1.9854651362131202</c:v>
                </c:pt>
                <c:pt idx="1809">
                  <c:v>1.9558203357859789</c:v>
                </c:pt>
                <c:pt idx="1810">
                  <c:v>1.9550263429964729</c:v>
                </c:pt>
                <c:pt idx="1811">
                  <c:v>1.9564709904552722</c:v>
                </c:pt>
                <c:pt idx="1812">
                  <c:v>1.9732128261332842</c:v>
                </c:pt>
                <c:pt idx="1813">
                  <c:v>1.954744008004621</c:v>
                </c:pt>
                <c:pt idx="1814">
                  <c:v>1.953302464808403</c:v>
                </c:pt>
                <c:pt idx="1815">
                  <c:v>2.0573086559693556</c:v>
                </c:pt>
                <c:pt idx="1816">
                  <c:v>1.9527056026727703</c:v>
                </c:pt>
                <c:pt idx="1817">
                  <c:v>1.9487516426921834</c:v>
                </c:pt>
                <c:pt idx="1818">
                  <c:v>2.0147740308279287</c:v>
                </c:pt>
                <c:pt idx="1819">
                  <c:v>1.954906382114048</c:v>
                </c:pt>
                <c:pt idx="1820">
                  <c:v>1.954757912774671</c:v>
                </c:pt>
                <c:pt idx="1821">
                  <c:v>1.9657246079443398</c:v>
                </c:pt>
                <c:pt idx="1822">
                  <c:v>1.9759208536994162</c:v>
                </c:pt>
                <c:pt idx="1823">
                  <c:v>1.9634450630234961</c:v>
                </c:pt>
                <c:pt idx="1824">
                  <c:v>1.9528806575212212</c:v>
                </c:pt>
                <c:pt idx="1825">
                  <c:v>1.9478466516798936</c:v>
                </c:pt>
                <c:pt idx="1826">
                  <c:v>1.9559609672535365</c:v>
                </c:pt>
                <c:pt idx="1827">
                  <c:v>1.9955876305561453</c:v>
                </c:pt>
                <c:pt idx="1828">
                  <c:v>1.9657587917823252</c:v>
                </c:pt>
                <c:pt idx="1829">
                  <c:v>1.9856201722418769</c:v>
                </c:pt>
                <c:pt idx="1830">
                  <c:v>2.0144983286895441</c:v>
                </c:pt>
                <c:pt idx="1831">
                  <c:v>1.9562655111717966</c:v>
                </c:pt>
                <c:pt idx="1832">
                  <c:v>1.9627865360641616</c:v>
                </c:pt>
                <c:pt idx="1833">
                  <c:v>2.0168279242791369</c:v>
                </c:pt>
                <c:pt idx="1834">
                  <c:v>2.0165028932511917</c:v>
                </c:pt>
                <c:pt idx="1835">
                  <c:v>1.9684232201337737</c:v>
                </c:pt>
                <c:pt idx="1836">
                  <c:v>1.9651475950422757</c:v>
                </c:pt>
                <c:pt idx="1837">
                  <c:v>1.9640115876294606</c:v>
                </c:pt>
                <c:pt idx="1838">
                  <c:v>1.9994800451278532</c:v>
                </c:pt>
                <c:pt idx="1839">
                  <c:v>2.0288213722068833</c:v>
                </c:pt>
                <c:pt idx="1840">
                  <c:v>2.0196963294202592</c:v>
                </c:pt>
                <c:pt idx="1841">
                  <c:v>1.9548822006804054</c:v>
                </c:pt>
                <c:pt idx="1842">
                  <c:v>1.954183483458535</c:v>
                </c:pt>
                <c:pt idx="1843">
                  <c:v>1.9484068511042647</c:v>
                </c:pt>
                <c:pt idx="1844">
                  <c:v>1.9599914769613738</c:v>
                </c:pt>
                <c:pt idx="1845">
                  <c:v>1.9576338467446868</c:v>
                </c:pt>
                <c:pt idx="1846">
                  <c:v>1.9507699077537934</c:v>
                </c:pt>
                <c:pt idx="1847">
                  <c:v>1.9624737353926069</c:v>
                </c:pt>
                <c:pt idx="1848">
                  <c:v>1.9459375776552779</c:v>
                </c:pt>
                <c:pt idx="1849">
                  <c:v>2.1017786250562209</c:v>
                </c:pt>
                <c:pt idx="1850">
                  <c:v>1.9568569527988828</c:v>
                </c:pt>
                <c:pt idx="1851">
                  <c:v>1.9619059193698267</c:v>
                </c:pt>
                <c:pt idx="1852">
                  <c:v>2.0244161987456777</c:v>
                </c:pt>
                <c:pt idx="1853">
                  <c:v>2.0069200752799459</c:v>
                </c:pt>
                <c:pt idx="1854">
                  <c:v>1.9562457933261781</c:v>
                </c:pt>
                <c:pt idx="1855">
                  <c:v>1.978375792766405</c:v>
                </c:pt>
                <c:pt idx="1856">
                  <c:v>1.9543780441490894</c:v>
                </c:pt>
                <c:pt idx="1857">
                  <c:v>1.9561305604353738</c:v>
                </c:pt>
                <c:pt idx="1858">
                  <c:v>1.9534403141973427</c:v>
                </c:pt>
                <c:pt idx="1859">
                  <c:v>1.9480443612727849</c:v>
                </c:pt>
                <c:pt idx="1860">
                  <c:v>1.9466663718067803</c:v>
                </c:pt>
                <c:pt idx="1861">
                  <c:v>1.9467493390781063</c:v>
                </c:pt>
                <c:pt idx="1862">
                  <c:v>1.9575589357746344</c:v>
                </c:pt>
                <c:pt idx="1863">
                  <c:v>1.9595226564276911</c:v>
                </c:pt>
                <c:pt idx="1864">
                  <c:v>1.9589837518873443</c:v>
                </c:pt>
                <c:pt idx="1865">
                  <c:v>2.0671425512012762</c:v>
                </c:pt>
                <c:pt idx="1866">
                  <c:v>1.9477834463289481</c:v>
                </c:pt>
                <c:pt idx="1867">
                  <c:v>1.9381396075364445</c:v>
                </c:pt>
                <c:pt idx="1868">
                  <c:v>1.9637627910769757</c:v>
                </c:pt>
                <c:pt idx="1869">
                  <c:v>1.9598167020944357</c:v>
                </c:pt>
                <c:pt idx="1870">
                  <c:v>1.9574332437854804</c:v>
                </c:pt>
                <c:pt idx="1871">
                  <c:v>1.9473890403420102</c:v>
                </c:pt>
                <c:pt idx="1872">
                  <c:v>1.9475904761444376</c:v>
                </c:pt>
                <c:pt idx="1873">
                  <c:v>1.9511562906987496</c:v>
                </c:pt>
                <c:pt idx="1874">
                  <c:v>2.0941571880931531</c:v>
                </c:pt>
                <c:pt idx="1875">
                  <c:v>1.9801474444529399</c:v>
                </c:pt>
                <c:pt idx="1876">
                  <c:v>1.9572786417989756</c:v>
                </c:pt>
                <c:pt idx="1877">
                  <c:v>1.972437157367338</c:v>
                </c:pt>
                <c:pt idx="1878">
                  <c:v>2.0166156225061185</c:v>
                </c:pt>
                <c:pt idx="1879">
                  <c:v>1.9536991011696578</c:v>
                </c:pt>
                <c:pt idx="1880">
                  <c:v>1.9652469519844242</c:v>
                </c:pt>
                <c:pt idx="1881">
                  <c:v>2.0266008766056274</c:v>
                </c:pt>
                <c:pt idx="1882">
                  <c:v>1.9476612210090609</c:v>
                </c:pt>
                <c:pt idx="1883">
                  <c:v>1.9746281343165082</c:v>
                </c:pt>
                <c:pt idx="1884">
                  <c:v>1.9545774596358425</c:v>
                </c:pt>
                <c:pt idx="1885">
                  <c:v>1.9543354562934063</c:v>
                </c:pt>
                <c:pt idx="1886">
                  <c:v>1.9323738108501582</c:v>
                </c:pt>
                <c:pt idx="1887">
                  <c:v>1.959451370626573</c:v>
                </c:pt>
                <c:pt idx="1888">
                  <c:v>1.941413646991037</c:v>
                </c:pt>
                <c:pt idx="1889">
                  <c:v>1.9475347302558752</c:v>
                </c:pt>
                <c:pt idx="1890">
                  <c:v>1.9713095779206993</c:v>
                </c:pt>
                <c:pt idx="1891">
                  <c:v>1.9432348925727772</c:v>
                </c:pt>
                <c:pt idx="1892">
                  <c:v>1.9862192497790687</c:v>
                </c:pt>
                <c:pt idx="1893">
                  <c:v>2.0124828114362416</c:v>
                </c:pt>
                <c:pt idx="1894">
                  <c:v>1.9590259447824248</c:v>
                </c:pt>
                <c:pt idx="1895">
                  <c:v>1.9911633217153879</c:v>
                </c:pt>
                <c:pt idx="1896">
                  <c:v>1.9565662121989849</c:v>
                </c:pt>
                <c:pt idx="1897">
                  <c:v>1.9453801108371811</c:v>
                </c:pt>
                <c:pt idx="1898">
                  <c:v>1.9876367435211046</c:v>
                </c:pt>
                <c:pt idx="1899">
                  <c:v>1.9927236283650451</c:v>
                </c:pt>
                <c:pt idx="1900">
                  <c:v>2.0145553206765792</c:v>
                </c:pt>
                <c:pt idx="1901">
                  <c:v>1.9561063249060267</c:v>
                </c:pt>
                <c:pt idx="1902">
                  <c:v>2.0095433346884586</c:v>
                </c:pt>
                <c:pt idx="1903">
                  <c:v>1.9483441745863728</c:v>
                </c:pt>
                <c:pt idx="1904">
                  <c:v>1.9552744745495891</c:v>
                </c:pt>
                <c:pt idx="1905">
                  <c:v>1.9667027734454177</c:v>
                </c:pt>
                <c:pt idx="1906">
                  <c:v>1.9259348403092864</c:v>
                </c:pt>
                <c:pt idx="1907">
                  <c:v>1.9662049219971127</c:v>
                </c:pt>
                <c:pt idx="1908">
                  <c:v>1.9579811853313853</c:v>
                </c:pt>
                <c:pt idx="1909">
                  <c:v>2.01544529285998</c:v>
                </c:pt>
                <c:pt idx="1910">
                  <c:v>1.9683311826639833</c:v>
                </c:pt>
                <c:pt idx="1911">
                  <c:v>1.9548359984637715</c:v>
                </c:pt>
                <c:pt idx="1912">
                  <c:v>1.9807425005984374</c:v>
                </c:pt>
                <c:pt idx="1913">
                  <c:v>1.9952713500257466</c:v>
                </c:pt>
                <c:pt idx="1914">
                  <c:v>1.9673109842864756</c:v>
                </c:pt>
                <c:pt idx="1915">
                  <c:v>1.9561934007429442</c:v>
                </c:pt>
                <c:pt idx="1916">
                  <c:v>1.97752811840355</c:v>
                </c:pt>
                <c:pt idx="1917">
                  <c:v>1.9546818627978291</c:v>
                </c:pt>
                <c:pt idx="1918">
                  <c:v>1.9631716184140746</c:v>
                </c:pt>
                <c:pt idx="1919">
                  <c:v>1.956833206214539</c:v>
                </c:pt>
                <c:pt idx="1920">
                  <c:v>1.9506613922819247</c:v>
                </c:pt>
                <c:pt idx="1921">
                  <c:v>1.9624140409739463</c:v>
                </c:pt>
                <c:pt idx="1922">
                  <c:v>1.9666601694961505</c:v>
                </c:pt>
                <c:pt idx="1923">
                  <c:v>1.9576295537929709</c:v>
                </c:pt>
                <c:pt idx="1924">
                  <c:v>2.0045128790838374</c:v>
                </c:pt>
                <c:pt idx="1925">
                  <c:v>1.9570733338872057</c:v>
                </c:pt>
                <c:pt idx="1926">
                  <c:v>1.9620429831909851</c:v>
                </c:pt>
                <c:pt idx="1927">
                  <c:v>2.0632662578927699</c:v>
                </c:pt>
                <c:pt idx="1928">
                  <c:v>1.9588794766134388</c:v>
                </c:pt>
                <c:pt idx="1929">
                  <c:v>1.9548228887193424</c:v>
                </c:pt>
                <c:pt idx="1930">
                  <c:v>1.9545451415676043</c:v>
                </c:pt>
                <c:pt idx="1931">
                  <c:v>1.9573439091922391</c:v>
                </c:pt>
                <c:pt idx="1932">
                  <c:v>1.9488682765682368</c:v>
                </c:pt>
                <c:pt idx="1933">
                  <c:v>1.9897802418188764</c:v>
                </c:pt>
                <c:pt idx="1934">
                  <c:v>1.9531235658891617</c:v>
                </c:pt>
                <c:pt idx="1935">
                  <c:v>1.9511366616770935</c:v>
                </c:pt>
                <c:pt idx="1936">
                  <c:v>2.0069744896248163</c:v>
                </c:pt>
                <c:pt idx="1937">
                  <c:v>1.9545090142186259</c:v>
                </c:pt>
                <c:pt idx="1938">
                  <c:v>1.9702123176804138</c:v>
                </c:pt>
                <c:pt idx="1939">
                  <c:v>1.9539996719789072</c:v>
                </c:pt>
                <c:pt idx="1940">
                  <c:v>1.9554347617893197</c:v>
                </c:pt>
                <c:pt idx="1941">
                  <c:v>1.9661429073079992</c:v>
                </c:pt>
                <c:pt idx="1942">
                  <c:v>1.9575939687227915</c:v>
                </c:pt>
                <c:pt idx="1943">
                  <c:v>1.9672622527898098</c:v>
                </c:pt>
                <c:pt idx="1944">
                  <c:v>2.0236634726759548</c:v>
                </c:pt>
                <c:pt idx="1945">
                  <c:v>1.9885793894563579</c:v>
                </c:pt>
                <c:pt idx="1946">
                  <c:v>1.9675439386583455</c:v>
                </c:pt>
                <c:pt idx="1947">
                  <c:v>1.9605927040873363</c:v>
                </c:pt>
                <c:pt idx="1948">
                  <c:v>1.9469833302822011</c:v>
                </c:pt>
                <c:pt idx="1949">
                  <c:v>1.9486227637635416</c:v>
                </c:pt>
                <c:pt idx="1950">
                  <c:v>1.9559800788002928</c:v>
                </c:pt>
                <c:pt idx="1951">
                  <c:v>1.9447792701147757</c:v>
                </c:pt>
                <c:pt idx="1952">
                  <c:v>1.9843382609264408</c:v>
                </c:pt>
                <c:pt idx="1953">
                  <c:v>1.9545489765897708</c:v>
                </c:pt>
                <c:pt idx="1954">
                  <c:v>2.0428610634905797</c:v>
                </c:pt>
                <c:pt idx="1955">
                  <c:v>1.9545457038325829</c:v>
                </c:pt>
                <c:pt idx="1956">
                  <c:v>1.9448372030324452</c:v>
                </c:pt>
                <c:pt idx="1957">
                  <c:v>1.9540785402866081</c:v>
                </c:pt>
                <c:pt idx="1958">
                  <c:v>1.9646573372871299</c:v>
                </c:pt>
                <c:pt idx="1959">
                  <c:v>1.9706638597316972</c:v>
                </c:pt>
                <c:pt idx="1960">
                  <c:v>1.9712956858490576</c:v>
                </c:pt>
                <c:pt idx="1961">
                  <c:v>1.954771889498693</c:v>
                </c:pt>
                <c:pt idx="1962">
                  <c:v>2.0151804352845746</c:v>
                </c:pt>
                <c:pt idx="1963">
                  <c:v>1.9630163609091935</c:v>
                </c:pt>
                <c:pt idx="1964">
                  <c:v>1.9746707947507398</c:v>
                </c:pt>
                <c:pt idx="1965">
                  <c:v>1.9752233317615548</c:v>
                </c:pt>
                <c:pt idx="1966">
                  <c:v>1.9667571882690449</c:v>
                </c:pt>
                <c:pt idx="1967">
                  <c:v>1.9604614447593853</c:v>
                </c:pt>
                <c:pt idx="1968">
                  <c:v>1.982055568278946</c:v>
                </c:pt>
                <c:pt idx="1969">
                  <c:v>1.9431943205539366</c:v>
                </c:pt>
                <c:pt idx="1970">
                  <c:v>1.9564942476382563</c:v>
                </c:pt>
                <c:pt idx="1971">
                  <c:v>1.9561134550850232</c:v>
                </c:pt>
                <c:pt idx="1972">
                  <c:v>1.967246316832195</c:v>
                </c:pt>
                <c:pt idx="1973">
                  <c:v>2.1040258659929361</c:v>
                </c:pt>
                <c:pt idx="1974">
                  <c:v>1.9545457812782807</c:v>
                </c:pt>
                <c:pt idx="1975">
                  <c:v>1.9620813067239491</c:v>
                </c:pt>
                <c:pt idx="1976">
                  <c:v>1.9642283823666702</c:v>
                </c:pt>
                <c:pt idx="1977">
                  <c:v>1.9546369730921818</c:v>
                </c:pt>
                <c:pt idx="1978">
                  <c:v>1.9659488872340345</c:v>
                </c:pt>
                <c:pt idx="1979">
                  <c:v>1.9835920740139277</c:v>
                </c:pt>
                <c:pt idx="1980">
                  <c:v>1.9684905068757896</c:v>
                </c:pt>
                <c:pt idx="1981">
                  <c:v>1.942716788036722</c:v>
                </c:pt>
                <c:pt idx="1982">
                  <c:v>2.0378646642867269</c:v>
                </c:pt>
                <c:pt idx="1983">
                  <c:v>1.9546130358363958</c:v>
                </c:pt>
                <c:pt idx="1984">
                  <c:v>1.9461462693605462</c:v>
                </c:pt>
                <c:pt idx="1985">
                  <c:v>1.9535935761348822</c:v>
                </c:pt>
                <c:pt idx="1986">
                  <c:v>1.9859673986379929</c:v>
                </c:pt>
                <c:pt idx="1987">
                  <c:v>1.9705173197826962</c:v>
                </c:pt>
                <c:pt idx="1988">
                  <c:v>1.9528280350012499</c:v>
                </c:pt>
                <c:pt idx="1989">
                  <c:v>1.9483410391869953</c:v>
                </c:pt>
                <c:pt idx="1990">
                  <c:v>1.9962908798779835</c:v>
                </c:pt>
                <c:pt idx="1991">
                  <c:v>1.9666649865085921</c:v>
                </c:pt>
                <c:pt idx="1992">
                  <c:v>2.0611573752652474</c:v>
                </c:pt>
                <c:pt idx="1993">
                  <c:v>1.9481524042525991</c:v>
                </c:pt>
                <c:pt idx="1994">
                  <c:v>1.9609721531864688</c:v>
                </c:pt>
                <c:pt idx="1995">
                  <c:v>1.9723775363427851</c:v>
                </c:pt>
                <c:pt idx="1996">
                  <c:v>1.9562566283974714</c:v>
                </c:pt>
                <c:pt idx="1997">
                  <c:v>1.9710988143212824</c:v>
                </c:pt>
                <c:pt idx="1998">
                  <c:v>2.0311598194348353</c:v>
                </c:pt>
                <c:pt idx="1999">
                  <c:v>1.9555112595618771</c:v>
                </c:pt>
                <c:pt idx="2000">
                  <c:v>1.9691342636520408</c:v>
                </c:pt>
                <c:pt idx="2001">
                  <c:v>1.9534868753657246</c:v>
                </c:pt>
                <c:pt idx="2002">
                  <c:v>1.9729887500670273</c:v>
                </c:pt>
                <c:pt idx="2003">
                  <c:v>1.9552816686225922</c:v>
                </c:pt>
                <c:pt idx="2004">
                  <c:v>1.962660800332992</c:v>
                </c:pt>
                <c:pt idx="2005">
                  <c:v>1.9662794069355312</c:v>
                </c:pt>
                <c:pt idx="2006">
                  <c:v>1.9545443799212943</c:v>
                </c:pt>
                <c:pt idx="2007">
                  <c:v>1.9545627796859681</c:v>
                </c:pt>
                <c:pt idx="2008">
                  <c:v>1.9546375924776733</c:v>
                </c:pt>
                <c:pt idx="2009">
                  <c:v>1.9559490953572374</c:v>
                </c:pt>
                <c:pt idx="2010">
                  <c:v>1.954912913230225</c:v>
                </c:pt>
                <c:pt idx="2011">
                  <c:v>2.0015002102549588</c:v>
                </c:pt>
                <c:pt idx="2012">
                  <c:v>1.9616162090401441</c:v>
                </c:pt>
                <c:pt idx="2013">
                  <c:v>1.9534139976249831</c:v>
                </c:pt>
                <c:pt idx="2014">
                  <c:v>1.9728061725501687</c:v>
                </c:pt>
                <c:pt idx="2015">
                  <c:v>1.9727898979453935</c:v>
                </c:pt>
                <c:pt idx="2016">
                  <c:v>1.9545054361755843</c:v>
                </c:pt>
                <c:pt idx="2017">
                  <c:v>1.9499944437393475</c:v>
                </c:pt>
                <c:pt idx="2018">
                  <c:v>1.9609496755354512</c:v>
                </c:pt>
                <c:pt idx="2019">
                  <c:v>1.9519732433189618</c:v>
                </c:pt>
                <c:pt idx="2020">
                  <c:v>1.9760766670149794</c:v>
                </c:pt>
                <c:pt idx="2021">
                  <c:v>1.9844665527011056</c:v>
                </c:pt>
                <c:pt idx="2022">
                  <c:v>1.9546622608512976</c:v>
                </c:pt>
                <c:pt idx="2023">
                  <c:v>1.9738779013218237</c:v>
                </c:pt>
                <c:pt idx="2024">
                  <c:v>1.9464947406568602</c:v>
                </c:pt>
                <c:pt idx="2025">
                  <c:v>1.9768809451457292</c:v>
                </c:pt>
                <c:pt idx="2026">
                  <c:v>1.956698732820741</c:v>
                </c:pt>
                <c:pt idx="2027">
                  <c:v>1.9717040393954239</c:v>
                </c:pt>
                <c:pt idx="2028">
                  <c:v>1.9646207917101453</c:v>
                </c:pt>
                <c:pt idx="2029">
                  <c:v>1.9766753270937261</c:v>
                </c:pt>
                <c:pt idx="2030">
                  <c:v>2.0147462378704017</c:v>
                </c:pt>
                <c:pt idx="2031">
                  <c:v>1.949359132892259</c:v>
                </c:pt>
                <c:pt idx="2032">
                  <c:v>1.9534327623578565</c:v>
                </c:pt>
                <c:pt idx="2033">
                  <c:v>1.9578478217852957</c:v>
                </c:pt>
                <c:pt idx="2034">
                  <c:v>1.9547906080961581</c:v>
                </c:pt>
                <c:pt idx="2035">
                  <c:v>1.9612951162944587</c:v>
                </c:pt>
                <c:pt idx="2036">
                  <c:v>1.9588977501709555</c:v>
                </c:pt>
                <c:pt idx="2037">
                  <c:v>1.9988177929352751</c:v>
                </c:pt>
                <c:pt idx="2038">
                  <c:v>1.9484206466888669</c:v>
                </c:pt>
                <c:pt idx="2039">
                  <c:v>2.044891360678426</c:v>
                </c:pt>
                <c:pt idx="2040">
                  <c:v>1.9892776825226517</c:v>
                </c:pt>
                <c:pt idx="2041">
                  <c:v>2.0751816371399103</c:v>
                </c:pt>
                <c:pt idx="2042">
                  <c:v>1.9744318723626899</c:v>
                </c:pt>
                <c:pt idx="2043">
                  <c:v>2.0044566387358076</c:v>
                </c:pt>
                <c:pt idx="2044">
                  <c:v>1.9554431792619704</c:v>
                </c:pt>
                <c:pt idx="2045">
                  <c:v>1.9927388027291366</c:v>
                </c:pt>
                <c:pt idx="2046">
                  <c:v>1.9489915331431631</c:v>
                </c:pt>
                <c:pt idx="2047">
                  <c:v>1.9609759933045159</c:v>
                </c:pt>
                <c:pt idx="2048">
                  <c:v>1.9870889002302914</c:v>
                </c:pt>
                <c:pt idx="2049">
                  <c:v>1.9612337939627662</c:v>
                </c:pt>
                <c:pt idx="2050">
                  <c:v>1.9440530402098914</c:v>
                </c:pt>
                <c:pt idx="2051">
                  <c:v>1.9905446097005004</c:v>
                </c:pt>
                <c:pt idx="2052">
                  <c:v>2.0068474024035465</c:v>
                </c:pt>
                <c:pt idx="2053">
                  <c:v>2.0510520034256281</c:v>
                </c:pt>
                <c:pt idx="2054">
                  <c:v>1.9640412133327068</c:v>
                </c:pt>
                <c:pt idx="2055">
                  <c:v>2.0462930799526449</c:v>
                </c:pt>
                <c:pt idx="2056">
                  <c:v>1.9123902674597588</c:v>
                </c:pt>
                <c:pt idx="2057">
                  <c:v>1.9779694113319672</c:v>
                </c:pt>
                <c:pt idx="2058">
                  <c:v>1.9799632970070047</c:v>
                </c:pt>
                <c:pt idx="2059">
                  <c:v>1.9674954576227206</c:v>
                </c:pt>
                <c:pt idx="2060">
                  <c:v>1.9523745922621227</c:v>
                </c:pt>
                <c:pt idx="2061">
                  <c:v>1.9576898050060003</c:v>
                </c:pt>
                <c:pt idx="2062">
                  <c:v>2.0523019803533789</c:v>
                </c:pt>
                <c:pt idx="2063">
                  <c:v>1.9623358993815545</c:v>
                </c:pt>
                <c:pt idx="2064">
                  <c:v>2.0157316522483262</c:v>
                </c:pt>
                <c:pt idx="2065">
                  <c:v>1.9712372944114014</c:v>
                </c:pt>
                <c:pt idx="2066">
                  <c:v>1.9526869860883356</c:v>
                </c:pt>
                <c:pt idx="2067">
                  <c:v>1.9459853676025005</c:v>
                </c:pt>
                <c:pt idx="2068">
                  <c:v>1.9449554309163595</c:v>
                </c:pt>
                <c:pt idx="2069">
                  <c:v>1.9700847895384368</c:v>
                </c:pt>
                <c:pt idx="2070">
                  <c:v>1.9512375813752019</c:v>
                </c:pt>
                <c:pt idx="2071">
                  <c:v>1.9709319423476908</c:v>
                </c:pt>
                <c:pt idx="2072">
                  <c:v>1.9447593101066598</c:v>
                </c:pt>
                <c:pt idx="2073">
                  <c:v>1.9421836997255608</c:v>
                </c:pt>
                <c:pt idx="2074">
                  <c:v>1.9485674100044659</c:v>
                </c:pt>
                <c:pt idx="2075">
                  <c:v>1.9568511668451329</c:v>
                </c:pt>
                <c:pt idx="2076">
                  <c:v>1.9495271619029542</c:v>
                </c:pt>
                <c:pt idx="2077">
                  <c:v>1.9909496289110047</c:v>
                </c:pt>
                <c:pt idx="2078">
                  <c:v>1.9428794863470424</c:v>
                </c:pt>
                <c:pt idx="2079">
                  <c:v>1.9481748300392294</c:v>
                </c:pt>
                <c:pt idx="2080">
                  <c:v>1.9785479422057275</c:v>
                </c:pt>
                <c:pt idx="2081">
                  <c:v>1.9635173189051862</c:v>
                </c:pt>
                <c:pt idx="2082">
                  <c:v>2.0380583996824582</c:v>
                </c:pt>
                <c:pt idx="2083">
                  <c:v>1.9559441174071888</c:v>
                </c:pt>
                <c:pt idx="2084">
                  <c:v>2.0202668781768995</c:v>
                </c:pt>
                <c:pt idx="2085">
                  <c:v>1.9785522840144638</c:v>
                </c:pt>
                <c:pt idx="2086">
                  <c:v>1.9503306819256134</c:v>
                </c:pt>
                <c:pt idx="2087">
                  <c:v>1.9752063037476753</c:v>
                </c:pt>
                <c:pt idx="2088">
                  <c:v>1.9500157730428538</c:v>
                </c:pt>
                <c:pt idx="2089">
                  <c:v>1.9798827476110508</c:v>
                </c:pt>
                <c:pt idx="2090">
                  <c:v>1.9814368601248666</c:v>
                </c:pt>
                <c:pt idx="2091">
                  <c:v>1.970355577636854</c:v>
                </c:pt>
                <c:pt idx="2092">
                  <c:v>1.9698327992373708</c:v>
                </c:pt>
                <c:pt idx="2093">
                  <c:v>1.9783112097529005</c:v>
                </c:pt>
                <c:pt idx="2094">
                  <c:v>1.9654556666904306</c:v>
                </c:pt>
                <c:pt idx="2095">
                  <c:v>1.988045462836552</c:v>
                </c:pt>
                <c:pt idx="2096">
                  <c:v>1.9742581706705513</c:v>
                </c:pt>
                <c:pt idx="2097">
                  <c:v>1.9724269644174592</c:v>
                </c:pt>
                <c:pt idx="2098">
                  <c:v>1.9484398446557185</c:v>
                </c:pt>
                <c:pt idx="2099">
                  <c:v>2.0484640632661564</c:v>
                </c:pt>
                <c:pt idx="2100">
                  <c:v>1.9468390759464749</c:v>
                </c:pt>
                <c:pt idx="2101">
                  <c:v>1.9484136753005561</c:v>
                </c:pt>
                <c:pt idx="2102">
                  <c:v>1.9453445132312475</c:v>
                </c:pt>
                <c:pt idx="2103">
                  <c:v>1.9501600141160669</c:v>
                </c:pt>
                <c:pt idx="2104">
                  <c:v>1.9829020997969209</c:v>
                </c:pt>
                <c:pt idx="2105">
                  <c:v>1.9537828484091653</c:v>
                </c:pt>
                <c:pt idx="2106">
                  <c:v>2.07613528132284</c:v>
                </c:pt>
                <c:pt idx="2107">
                  <c:v>1.9407667158658723</c:v>
                </c:pt>
                <c:pt idx="2108">
                  <c:v>1.9720620029190092</c:v>
                </c:pt>
                <c:pt idx="2109">
                  <c:v>1.9665974594523767</c:v>
                </c:pt>
                <c:pt idx="2110">
                  <c:v>1.9545707849354133</c:v>
                </c:pt>
                <c:pt idx="2111">
                  <c:v>1.9577096651930295</c:v>
                </c:pt>
                <c:pt idx="2112">
                  <c:v>1.9582520787599387</c:v>
                </c:pt>
                <c:pt idx="2113">
                  <c:v>1.9612860423957099</c:v>
                </c:pt>
                <c:pt idx="2114">
                  <c:v>1.984017303502575</c:v>
                </c:pt>
                <c:pt idx="2115">
                  <c:v>1.9488968366412029</c:v>
                </c:pt>
                <c:pt idx="2116">
                  <c:v>1.9626009403747191</c:v>
                </c:pt>
                <c:pt idx="2117">
                  <c:v>1.9698326663335692</c:v>
                </c:pt>
                <c:pt idx="2118">
                  <c:v>1.9920540793891535</c:v>
                </c:pt>
                <c:pt idx="2119">
                  <c:v>2.0187331072398713</c:v>
                </c:pt>
                <c:pt idx="2120">
                  <c:v>1.9691597624390431</c:v>
                </c:pt>
                <c:pt idx="2121">
                  <c:v>1.9797723350453056</c:v>
                </c:pt>
                <c:pt idx="2122">
                  <c:v>1.9518108323345618</c:v>
                </c:pt>
                <c:pt idx="2123">
                  <c:v>1.9538081296587033</c:v>
                </c:pt>
                <c:pt idx="2124">
                  <c:v>1.9465852611176675</c:v>
                </c:pt>
                <c:pt idx="2125">
                  <c:v>1.9550843750532003</c:v>
                </c:pt>
                <c:pt idx="2126">
                  <c:v>1.9536044725159918</c:v>
                </c:pt>
                <c:pt idx="2127">
                  <c:v>1.9520936608992894</c:v>
                </c:pt>
                <c:pt idx="2128">
                  <c:v>2.0259193012918661</c:v>
                </c:pt>
                <c:pt idx="2129">
                  <c:v>1.9545968118385681</c:v>
                </c:pt>
                <c:pt idx="2130">
                  <c:v>2.0124641032867432</c:v>
                </c:pt>
                <c:pt idx="2131">
                  <c:v>1.9546370004908473</c:v>
                </c:pt>
                <c:pt idx="2132">
                  <c:v>2.0072318570485557</c:v>
                </c:pt>
                <c:pt idx="2133">
                  <c:v>2.012794698347117</c:v>
                </c:pt>
                <c:pt idx="2134">
                  <c:v>1.9843042487002882</c:v>
                </c:pt>
                <c:pt idx="2135">
                  <c:v>2.0330540878779422</c:v>
                </c:pt>
                <c:pt idx="2136">
                  <c:v>1.958288488969836</c:v>
                </c:pt>
                <c:pt idx="2137">
                  <c:v>1.9801624938949336</c:v>
                </c:pt>
                <c:pt idx="2138">
                  <c:v>1.9446981729444106</c:v>
                </c:pt>
                <c:pt idx="2139">
                  <c:v>1.9807617984957135</c:v>
                </c:pt>
                <c:pt idx="2140">
                  <c:v>2.1175108788139698</c:v>
                </c:pt>
                <c:pt idx="2141">
                  <c:v>1.9643879529944239</c:v>
                </c:pt>
                <c:pt idx="2142">
                  <c:v>1.9576793271451567</c:v>
                </c:pt>
                <c:pt idx="2143">
                  <c:v>1.9511392398217566</c:v>
                </c:pt>
                <c:pt idx="2144">
                  <c:v>2.0151119607767929</c:v>
                </c:pt>
                <c:pt idx="2145">
                  <c:v>1.9619704213825151</c:v>
                </c:pt>
                <c:pt idx="2146">
                  <c:v>1.9623539259585867</c:v>
                </c:pt>
                <c:pt idx="2147">
                  <c:v>1.9981219162228636</c:v>
                </c:pt>
                <c:pt idx="2148">
                  <c:v>1.9532595833907094</c:v>
                </c:pt>
                <c:pt idx="2149">
                  <c:v>1.9474862295077457</c:v>
                </c:pt>
                <c:pt idx="2150">
                  <c:v>1.9424191027380207</c:v>
                </c:pt>
                <c:pt idx="2151">
                  <c:v>1.9600113816789462</c:v>
                </c:pt>
                <c:pt idx="2152">
                  <c:v>1.9566674829799628</c:v>
                </c:pt>
                <c:pt idx="2153">
                  <c:v>2.0693196185323859</c:v>
                </c:pt>
                <c:pt idx="2154">
                  <c:v>1.9498217410019845</c:v>
                </c:pt>
                <c:pt idx="2155">
                  <c:v>2.005515800906565</c:v>
                </c:pt>
                <c:pt idx="2156">
                  <c:v>1.9606286060219487</c:v>
                </c:pt>
                <c:pt idx="2157">
                  <c:v>1.9545631924249007</c:v>
                </c:pt>
                <c:pt idx="2158">
                  <c:v>1.9798938153130621</c:v>
                </c:pt>
                <c:pt idx="2159">
                  <c:v>1.9820952940734258</c:v>
                </c:pt>
                <c:pt idx="2160">
                  <c:v>1.9793767580886874</c:v>
                </c:pt>
                <c:pt idx="2161">
                  <c:v>1.9542691856842491</c:v>
                </c:pt>
                <c:pt idx="2162">
                  <c:v>1.9546571206452596</c:v>
                </c:pt>
                <c:pt idx="2163">
                  <c:v>1.9541647240531552</c:v>
                </c:pt>
                <c:pt idx="2164">
                  <c:v>1.9514768565596126</c:v>
                </c:pt>
                <c:pt idx="2165">
                  <c:v>1.9807787465144731</c:v>
                </c:pt>
                <c:pt idx="2166">
                  <c:v>1.9508590375043873</c:v>
                </c:pt>
                <c:pt idx="2167">
                  <c:v>1.9908280255769499</c:v>
                </c:pt>
                <c:pt idx="2168">
                  <c:v>1.9477247537545639</c:v>
                </c:pt>
                <c:pt idx="2169">
                  <c:v>1.9635982985629534</c:v>
                </c:pt>
                <c:pt idx="2170">
                  <c:v>1.9806151987913896</c:v>
                </c:pt>
                <c:pt idx="2171">
                  <c:v>1.9780917621996328</c:v>
                </c:pt>
                <c:pt idx="2172">
                  <c:v>1.9478970023211311</c:v>
                </c:pt>
                <c:pt idx="2173">
                  <c:v>1.9657286754171761</c:v>
                </c:pt>
                <c:pt idx="2174">
                  <c:v>1.9404182612392422</c:v>
                </c:pt>
                <c:pt idx="2175">
                  <c:v>1.9393019595741245</c:v>
                </c:pt>
                <c:pt idx="2176">
                  <c:v>1.9930888804197104</c:v>
                </c:pt>
                <c:pt idx="2177">
                  <c:v>1.9819245490126514</c:v>
                </c:pt>
                <c:pt idx="2178">
                  <c:v>1.9840053453395294</c:v>
                </c:pt>
                <c:pt idx="2179">
                  <c:v>2.0135785721682797</c:v>
                </c:pt>
                <c:pt idx="2180">
                  <c:v>1.9524716673995848</c:v>
                </c:pt>
                <c:pt idx="2181">
                  <c:v>1.9546308227614917</c:v>
                </c:pt>
                <c:pt idx="2182">
                  <c:v>2.0000399441686794</c:v>
                </c:pt>
                <c:pt idx="2183">
                  <c:v>1.9457509579447574</c:v>
                </c:pt>
                <c:pt idx="2184">
                  <c:v>1.9533031613471037</c:v>
                </c:pt>
                <c:pt idx="2185">
                  <c:v>1.9472713293237194</c:v>
                </c:pt>
                <c:pt idx="2186">
                  <c:v>1.9478313077485447</c:v>
                </c:pt>
                <c:pt idx="2187">
                  <c:v>1.9577852388742369</c:v>
                </c:pt>
                <c:pt idx="2188">
                  <c:v>1.949880797231351</c:v>
                </c:pt>
                <c:pt idx="2189">
                  <c:v>1.9434978563298861</c:v>
                </c:pt>
                <c:pt idx="2190">
                  <c:v>1.9476141442890722</c:v>
                </c:pt>
                <c:pt idx="2191">
                  <c:v>1.9549755993417628</c:v>
                </c:pt>
                <c:pt idx="2192">
                  <c:v>1.9803462701517855</c:v>
                </c:pt>
                <c:pt idx="2193">
                  <c:v>1.9977863943340601</c:v>
                </c:pt>
                <c:pt idx="2194">
                  <c:v>1.9828967888912958</c:v>
                </c:pt>
                <c:pt idx="2195">
                  <c:v>1.9595899581952778</c:v>
                </c:pt>
                <c:pt idx="2196">
                  <c:v>2.033889723211487</c:v>
                </c:pt>
                <c:pt idx="2197">
                  <c:v>1.9546964335524513</c:v>
                </c:pt>
                <c:pt idx="2198">
                  <c:v>1.9856708178823737</c:v>
                </c:pt>
                <c:pt idx="2199">
                  <c:v>1.9550417432688001</c:v>
                </c:pt>
                <c:pt idx="2200">
                  <c:v>1.9482836437039255</c:v>
                </c:pt>
                <c:pt idx="2201">
                  <c:v>1.9591022838495993</c:v>
                </c:pt>
                <c:pt idx="2202">
                  <c:v>1.9474195875587175</c:v>
                </c:pt>
                <c:pt idx="2203">
                  <c:v>1.9583527208531804</c:v>
                </c:pt>
                <c:pt idx="2204">
                  <c:v>1.9806252284762116</c:v>
                </c:pt>
                <c:pt idx="2205">
                  <c:v>1.9470063618938971</c:v>
                </c:pt>
                <c:pt idx="2206">
                  <c:v>2.0030433864964809</c:v>
                </c:pt>
                <c:pt idx="2207">
                  <c:v>2.0164026325185795</c:v>
                </c:pt>
                <c:pt idx="2208">
                  <c:v>1.9427172041239014</c:v>
                </c:pt>
                <c:pt idx="2209">
                  <c:v>1.9966586475352697</c:v>
                </c:pt>
                <c:pt idx="2210">
                  <c:v>1.947064687830536</c:v>
                </c:pt>
                <c:pt idx="2211">
                  <c:v>1.9741632686837416</c:v>
                </c:pt>
                <c:pt idx="2212">
                  <c:v>1.9531766684058889</c:v>
                </c:pt>
                <c:pt idx="2213">
                  <c:v>1.9584660428080609</c:v>
                </c:pt>
                <c:pt idx="2214">
                  <c:v>1.9479130905770792</c:v>
                </c:pt>
                <c:pt idx="2215">
                  <c:v>1.9384887573325706</c:v>
                </c:pt>
                <c:pt idx="2216">
                  <c:v>1.9929642028255727</c:v>
                </c:pt>
                <c:pt idx="2217">
                  <c:v>1.95668190440011</c:v>
                </c:pt>
                <c:pt idx="2218">
                  <c:v>2.0359828322140321</c:v>
                </c:pt>
                <c:pt idx="2219">
                  <c:v>1.9832937545380154</c:v>
                </c:pt>
                <c:pt idx="2220">
                  <c:v>2.0213750584266696</c:v>
                </c:pt>
                <c:pt idx="2221">
                  <c:v>1.9426688102106116</c:v>
                </c:pt>
                <c:pt idx="2222">
                  <c:v>1.9478448976111686</c:v>
                </c:pt>
                <c:pt idx="2223">
                  <c:v>1.9371109454584612</c:v>
                </c:pt>
                <c:pt idx="2224">
                  <c:v>1.9493256256599885</c:v>
                </c:pt>
                <c:pt idx="2225">
                  <c:v>1.9712685732431026</c:v>
                </c:pt>
                <c:pt idx="2226">
                  <c:v>2.0522591888608073</c:v>
                </c:pt>
                <c:pt idx="2227">
                  <c:v>1.9607047038592937</c:v>
                </c:pt>
                <c:pt idx="2228">
                  <c:v>1.9806344347658813</c:v>
                </c:pt>
                <c:pt idx="2229">
                  <c:v>1.995934663201236</c:v>
                </c:pt>
                <c:pt idx="2230">
                  <c:v>2.0414819641186277</c:v>
                </c:pt>
                <c:pt idx="2231">
                  <c:v>2.0129639508201822</c:v>
                </c:pt>
                <c:pt idx="2232">
                  <c:v>2.0875222784494976</c:v>
                </c:pt>
                <c:pt idx="2233">
                  <c:v>2.0059735755740551</c:v>
                </c:pt>
                <c:pt idx="2234">
                  <c:v>1.9635348342071994</c:v>
                </c:pt>
                <c:pt idx="2235">
                  <c:v>1.9573333982660281</c:v>
                </c:pt>
                <c:pt idx="2236">
                  <c:v>1.98104919208991</c:v>
                </c:pt>
                <c:pt idx="2237">
                  <c:v>1.9519184577740574</c:v>
                </c:pt>
                <c:pt idx="2238">
                  <c:v>1.9545454724864098</c:v>
                </c:pt>
                <c:pt idx="2239">
                  <c:v>1.984773418902541</c:v>
                </c:pt>
                <c:pt idx="2240">
                  <c:v>1.9545273582137455</c:v>
                </c:pt>
                <c:pt idx="2241">
                  <c:v>1.9545457803733184</c:v>
                </c:pt>
                <c:pt idx="2242">
                  <c:v>1.9471408741498673</c:v>
                </c:pt>
                <c:pt idx="2243">
                  <c:v>1.9800681969964378</c:v>
                </c:pt>
                <c:pt idx="2244">
                  <c:v>1.9519288228979421</c:v>
                </c:pt>
                <c:pt idx="2245">
                  <c:v>1.9614348201977387</c:v>
                </c:pt>
                <c:pt idx="2246">
                  <c:v>1.9795429142566743</c:v>
                </c:pt>
                <c:pt idx="2247">
                  <c:v>1.9796496682365243</c:v>
                </c:pt>
                <c:pt idx="2248">
                  <c:v>1.9553915666935613</c:v>
                </c:pt>
                <c:pt idx="2249">
                  <c:v>1.9507439448333801</c:v>
                </c:pt>
                <c:pt idx="2250">
                  <c:v>1.9469496253293914</c:v>
                </c:pt>
                <c:pt idx="2251">
                  <c:v>1.9466574448763343</c:v>
                </c:pt>
                <c:pt idx="2252">
                  <c:v>1.9656828247389333</c:v>
                </c:pt>
                <c:pt idx="2253">
                  <c:v>1.9815137981198485</c:v>
                </c:pt>
                <c:pt idx="2254">
                  <c:v>1.9773209734856685</c:v>
                </c:pt>
                <c:pt idx="2255">
                  <c:v>1.9473183112752936</c:v>
                </c:pt>
                <c:pt idx="2256">
                  <c:v>1.9450354936029899</c:v>
                </c:pt>
                <c:pt idx="2257">
                  <c:v>1.9566485860951994</c:v>
                </c:pt>
                <c:pt idx="2258">
                  <c:v>1.9470569923329872</c:v>
                </c:pt>
                <c:pt idx="2259">
                  <c:v>1.9811784327230046</c:v>
                </c:pt>
                <c:pt idx="2260">
                  <c:v>1.9699906866511583</c:v>
                </c:pt>
                <c:pt idx="2261">
                  <c:v>1.9582533336847927</c:v>
                </c:pt>
                <c:pt idx="2262">
                  <c:v>1.9654832696819178</c:v>
                </c:pt>
                <c:pt idx="2263">
                  <c:v>2.0146178571986977</c:v>
                </c:pt>
                <c:pt idx="2264">
                  <c:v>1.9657344972891864</c:v>
                </c:pt>
                <c:pt idx="2265">
                  <c:v>1.9640414192878664</c:v>
                </c:pt>
                <c:pt idx="2266">
                  <c:v>1.9506796941288331</c:v>
                </c:pt>
                <c:pt idx="2267">
                  <c:v>1.9539378685078324</c:v>
                </c:pt>
                <c:pt idx="2268">
                  <c:v>1.9524453145151404</c:v>
                </c:pt>
                <c:pt idx="2269">
                  <c:v>1.9510000227430873</c:v>
                </c:pt>
                <c:pt idx="2270">
                  <c:v>1.9565326490320258</c:v>
                </c:pt>
                <c:pt idx="2271">
                  <c:v>1.9434539759645968</c:v>
                </c:pt>
                <c:pt idx="2272">
                  <c:v>2.0091758745406509</c:v>
                </c:pt>
                <c:pt idx="2273">
                  <c:v>1.9791672840678243</c:v>
                </c:pt>
                <c:pt idx="2274">
                  <c:v>1.941345309229682</c:v>
                </c:pt>
                <c:pt idx="2275">
                  <c:v>1.9936761586272032</c:v>
                </c:pt>
                <c:pt idx="2276">
                  <c:v>1.9948743173684953</c:v>
                </c:pt>
                <c:pt idx="2277">
                  <c:v>1.9825711903215291</c:v>
                </c:pt>
                <c:pt idx="2278">
                  <c:v>1.9502743917969325</c:v>
                </c:pt>
                <c:pt idx="2279">
                  <c:v>1.9421520260868015</c:v>
                </c:pt>
                <c:pt idx="2280">
                  <c:v>1.9828098220883621</c:v>
                </c:pt>
                <c:pt idx="2281">
                  <c:v>1.9614325214890875</c:v>
                </c:pt>
                <c:pt idx="2282">
                  <c:v>2.0505267315495743</c:v>
                </c:pt>
                <c:pt idx="2283">
                  <c:v>1.977159692782906</c:v>
                </c:pt>
                <c:pt idx="2284">
                  <c:v>1.9477484117973185</c:v>
                </c:pt>
                <c:pt idx="2285">
                  <c:v>2.0150003762340676</c:v>
                </c:pt>
                <c:pt idx="2286">
                  <c:v>1.9436055397324237</c:v>
                </c:pt>
                <c:pt idx="2287">
                  <c:v>2.0201270677436791</c:v>
                </c:pt>
                <c:pt idx="2288">
                  <c:v>1.9636153890959309</c:v>
                </c:pt>
                <c:pt idx="2289">
                  <c:v>1.951212350606798</c:v>
                </c:pt>
                <c:pt idx="2290">
                  <c:v>2.0108697095561383</c:v>
                </c:pt>
                <c:pt idx="2291">
                  <c:v>1.9682397624150507</c:v>
                </c:pt>
                <c:pt idx="2292">
                  <c:v>1.9877627910267801</c:v>
                </c:pt>
                <c:pt idx="2293">
                  <c:v>1.9468498835558345</c:v>
                </c:pt>
                <c:pt idx="2294">
                  <c:v>1.9573713032228206</c:v>
                </c:pt>
                <c:pt idx="2295">
                  <c:v>1.9593128945622091</c:v>
                </c:pt>
                <c:pt idx="2296">
                  <c:v>1.9514918601251934</c:v>
                </c:pt>
                <c:pt idx="2297">
                  <c:v>1.9758434326199381</c:v>
                </c:pt>
                <c:pt idx="2298">
                  <c:v>1.9475727838074182</c:v>
                </c:pt>
                <c:pt idx="2299">
                  <c:v>1.9971356316257103</c:v>
                </c:pt>
                <c:pt idx="2300">
                  <c:v>1.9808886074228482</c:v>
                </c:pt>
                <c:pt idx="2301">
                  <c:v>2.0076172840739122</c:v>
                </c:pt>
                <c:pt idx="2302">
                  <c:v>1.9694908221145848</c:v>
                </c:pt>
                <c:pt idx="2303">
                  <c:v>2.0109661275141875</c:v>
                </c:pt>
                <c:pt idx="2304">
                  <c:v>1.9628284801263325</c:v>
                </c:pt>
                <c:pt idx="2305">
                  <c:v>1.9422627576185005</c:v>
                </c:pt>
                <c:pt idx="2306">
                  <c:v>1.9393046393105084</c:v>
                </c:pt>
                <c:pt idx="2307">
                  <c:v>2.0032232437727968</c:v>
                </c:pt>
                <c:pt idx="2308">
                  <c:v>1.9408354587932797</c:v>
                </c:pt>
                <c:pt idx="2309">
                  <c:v>2.018886379537824</c:v>
                </c:pt>
                <c:pt idx="2310">
                  <c:v>1.9558082019628529</c:v>
                </c:pt>
                <c:pt idx="2311">
                  <c:v>2.0413334787901212</c:v>
                </c:pt>
                <c:pt idx="2312">
                  <c:v>1.9515551090885259</c:v>
                </c:pt>
                <c:pt idx="2313">
                  <c:v>1.9475666572549288</c:v>
                </c:pt>
                <c:pt idx="2314">
                  <c:v>2.008251478355874</c:v>
                </c:pt>
                <c:pt idx="2315">
                  <c:v>1.9477685278355379</c:v>
                </c:pt>
                <c:pt idx="2316">
                  <c:v>1.96362340585882</c:v>
                </c:pt>
                <c:pt idx="2317">
                  <c:v>2.0252518570438172</c:v>
                </c:pt>
                <c:pt idx="2318">
                  <c:v>1.9485583745939088</c:v>
                </c:pt>
                <c:pt idx="2319">
                  <c:v>1.9699249489311241</c:v>
                </c:pt>
                <c:pt idx="2320">
                  <c:v>1.9663501900689528</c:v>
                </c:pt>
                <c:pt idx="2321">
                  <c:v>2.0080830480280425</c:v>
                </c:pt>
                <c:pt idx="2322">
                  <c:v>1.9513215564619746</c:v>
                </c:pt>
                <c:pt idx="2323">
                  <c:v>1.9496024842079109</c:v>
                </c:pt>
                <c:pt idx="2324">
                  <c:v>1.9504218608813362</c:v>
                </c:pt>
                <c:pt idx="2325">
                  <c:v>2.0559993536715586</c:v>
                </c:pt>
                <c:pt idx="2326">
                  <c:v>1.9452233847478841</c:v>
                </c:pt>
                <c:pt idx="2327">
                  <c:v>2.016191160262049</c:v>
                </c:pt>
                <c:pt idx="2328">
                  <c:v>1.9646288771703493</c:v>
                </c:pt>
                <c:pt idx="2329">
                  <c:v>1.9477401160406322</c:v>
                </c:pt>
                <c:pt idx="2330">
                  <c:v>1.9943698731239203</c:v>
                </c:pt>
                <c:pt idx="2331">
                  <c:v>1.9536719200981554</c:v>
                </c:pt>
                <c:pt idx="2332">
                  <c:v>1.9573765564093535</c:v>
                </c:pt>
                <c:pt idx="2333">
                  <c:v>1.9558531861736119</c:v>
                </c:pt>
                <c:pt idx="2334">
                  <c:v>1.9885076368404078</c:v>
                </c:pt>
                <c:pt idx="2335">
                  <c:v>1.9481706100321392</c:v>
                </c:pt>
                <c:pt idx="2336">
                  <c:v>1.9916503384612507</c:v>
                </c:pt>
                <c:pt idx="2337">
                  <c:v>2.0175538261662984</c:v>
                </c:pt>
                <c:pt idx="2338">
                  <c:v>1.9434464311172139</c:v>
                </c:pt>
                <c:pt idx="2339">
                  <c:v>1.9549999683112504</c:v>
                </c:pt>
                <c:pt idx="2340">
                  <c:v>1.9616433600381971</c:v>
                </c:pt>
                <c:pt idx="2341">
                  <c:v>2.0219635045853068</c:v>
                </c:pt>
                <c:pt idx="2342">
                  <c:v>2.0379628916540611</c:v>
                </c:pt>
                <c:pt idx="2343">
                  <c:v>1.9628135559434012</c:v>
                </c:pt>
                <c:pt idx="2344">
                  <c:v>1.9191236418980251</c:v>
                </c:pt>
                <c:pt idx="2345">
                  <c:v>1.9491879760599549</c:v>
                </c:pt>
                <c:pt idx="2346">
                  <c:v>2.0549185284386016</c:v>
                </c:pt>
                <c:pt idx="2347">
                  <c:v>1.9636612719102087</c:v>
                </c:pt>
                <c:pt idx="2348">
                  <c:v>1.939758663349181</c:v>
                </c:pt>
                <c:pt idx="2349">
                  <c:v>1.9994259747489298</c:v>
                </c:pt>
                <c:pt idx="2350">
                  <c:v>1.9587784718264736</c:v>
                </c:pt>
                <c:pt idx="2351">
                  <c:v>1.9209509232339732</c:v>
                </c:pt>
                <c:pt idx="2352">
                  <c:v>2.0015661398603819</c:v>
                </c:pt>
                <c:pt idx="2353">
                  <c:v>1.9534055510844188</c:v>
                </c:pt>
                <c:pt idx="2354">
                  <c:v>1.9911597093052045</c:v>
                </c:pt>
                <c:pt idx="2355">
                  <c:v>1.9572969482472382</c:v>
                </c:pt>
                <c:pt idx="2356">
                  <c:v>1.9550113796261279</c:v>
                </c:pt>
                <c:pt idx="2357">
                  <c:v>1.9640558686853022</c:v>
                </c:pt>
                <c:pt idx="2358">
                  <c:v>1.9923197254773606</c:v>
                </c:pt>
                <c:pt idx="2359">
                  <c:v>1.9410778159111246</c:v>
                </c:pt>
                <c:pt idx="2360">
                  <c:v>1.9683042613303923</c:v>
                </c:pt>
                <c:pt idx="2361">
                  <c:v>1.9658503588603338</c:v>
                </c:pt>
                <c:pt idx="2362">
                  <c:v>1.9693465113127016</c:v>
                </c:pt>
                <c:pt idx="2363">
                  <c:v>1.9634058219129813</c:v>
                </c:pt>
                <c:pt idx="2364">
                  <c:v>2.0096318909717446</c:v>
                </c:pt>
                <c:pt idx="2365">
                  <c:v>1.9565617764817202</c:v>
                </c:pt>
                <c:pt idx="2366">
                  <c:v>1.9842688288407069</c:v>
                </c:pt>
                <c:pt idx="2367">
                  <c:v>1.9676173395227636</c:v>
                </c:pt>
                <c:pt idx="2368">
                  <c:v>1.9497958114581182</c:v>
                </c:pt>
                <c:pt idx="2369">
                  <c:v>1.9445247336928917</c:v>
                </c:pt>
                <c:pt idx="2370">
                  <c:v>1.9545939235716905</c:v>
                </c:pt>
                <c:pt idx="2371">
                  <c:v>1.9653206667746106</c:v>
                </c:pt>
                <c:pt idx="2372">
                  <c:v>1.9519101200939293</c:v>
                </c:pt>
                <c:pt idx="2373">
                  <c:v>2.1127655696748286</c:v>
                </c:pt>
                <c:pt idx="2374">
                  <c:v>1.9547536026886796</c:v>
                </c:pt>
                <c:pt idx="2375">
                  <c:v>1.9697245158840018</c:v>
                </c:pt>
                <c:pt idx="2376">
                  <c:v>1.9545452035164654</c:v>
                </c:pt>
                <c:pt idx="2377">
                  <c:v>1.9062510474307599</c:v>
                </c:pt>
                <c:pt idx="2378">
                  <c:v>1.9498412610367497</c:v>
                </c:pt>
                <c:pt idx="2379">
                  <c:v>1.9545454607517709</c:v>
                </c:pt>
                <c:pt idx="2380">
                  <c:v>1.9030510919158876</c:v>
                </c:pt>
                <c:pt idx="2381">
                  <c:v>1.963797868549835</c:v>
                </c:pt>
                <c:pt idx="2382">
                  <c:v>1.9551432938403399</c:v>
                </c:pt>
                <c:pt idx="2383">
                  <c:v>1.9475958814557293</c:v>
                </c:pt>
                <c:pt idx="2384">
                  <c:v>1.9545380365346277</c:v>
                </c:pt>
                <c:pt idx="2385">
                  <c:v>2.102459946357166</c:v>
                </c:pt>
                <c:pt idx="2386">
                  <c:v>1.9481483131533237</c:v>
                </c:pt>
                <c:pt idx="2387">
                  <c:v>1.9510970439219422</c:v>
                </c:pt>
                <c:pt idx="2388">
                  <c:v>2.0952856734628909</c:v>
                </c:pt>
                <c:pt idx="2389">
                  <c:v>1.9756414356771466</c:v>
                </c:pt>
                <c:pt idx="2390">
                  <c:v>2.0138287916786166</c:v>
                </c:pt>
                <c:pt idx="2391">
                  <c:v>1.9595888370579144</c:v>
                </c:pt>
                <c:pt idx="2392">
                  <c:v>1.9982749655340819</c:v>
                </c:pt>
                <c:pt idx="2393">
                  <c:v>2.0134052711047605</c:v>
                </c:pt>
                <c:pt idx="2394">
                  <c:v>2.0542328201221456</c:v>
                </c:pt>
                <c:pt idx="2395">
                  <c:v>1.9542823473241739</c:v>
                </c:pt>
                <c:pt idx="2396">
                  <c:v>1.9488755971062606</c:v>
                </c:pt>
                <c:pt idx="2397">
                  <c:v>2.032798533802008</c:v>
                </c:pt>
                <c:pt idx="2398">
                  <c:v>1.968615681483592</c:v>
                </c:pt>
                <c:pt idx="2399">
                  <c:v>1.9422123312924657</c:v>
                </c:pt>
                <c:pt idx="2400">
                  <c:v>1.9845282550182137</c:v>
                </c:pt>
                <c:pt idx="2401">
                  <c:v>1.9810245648227767</c:v>
                </c:pt>
                <c:pt idx="2402">
                  <c:v>1.9396002947855464</c:v>
                </c:pt>
                <c:pt idx="2403">
                  <c:v>1.9632488082530484</c:v>
                </c:pt>
                <c:pt idx="2404">
                  <c:v>1.9661812846742135</c:v>
                </c:pt>
                <c:pt idx="2405">
                  <c:v>1.9545449846730867</c:v>
                </c:pt>
                <c:pt idx="2406">
                  <c:v>1.9526637171463557</c:v>
                </c:pt>
                <c:pt idx="2407">
                  <c:v>1.9619697874135082</c:v>
                </c:pt>
                <c:pt idx="2408">
                  <c:v>2.013505651685481</c:v>
                </c:pt>
                <c:pt idx="2409">
                  <c:v>1.9824035989760542</c:v>
                </c:pt>
                <c:pt idx="2410">
                  <c:v>1.9648682467263152</c:v>
                </c:pt>
                <c:pt idx="2411">
                  <c:v>1.9643061763157166</c:v>
                </c:pt>
                <c:pt idx="2412">
                  <c:v>1.9435025407670055</c:v>
                </c:pt>
                <c:pt idx="2413">
                  <c:v>2.0124177553989853</c:v>
                </c:pt>
                <c:pt idx="2414">
                  <c:v>1.954545460950478</c:v>
                </c:pt>
                <c:pt idx="2415">
                  <c:v>2.0881833885155485</c:v>
                </c:pt>
                <c:pt idx="2416">
                  <c:v>1.9417416435201977</c:v>
                </c:pt>
                <c:pt idx="2417">
                  <c:v>1.9941396727704768</c:v>
                </c:pt>
                <c:pt idx="2418">
                  <c:v>1.9502334972095032</c:v>
                </c:pt>
                <c:pt idx="2419">
                  <c:v>2.0097730035174375</c:v>
                </c:pt>
                <c:pt idx="2420">
                  <c:v>1.9306603097572832</c:v>
                </c:pt>
                <c:pt idx="2421">
                  <c:v>2.093927840797793</c:v>
                </c:pt>
                <c:pt idx="2422">
                  <c:v>1.9770806214422871</c:v>
                </c:pt>
                <c:pt idx="2423">
                  <c:v>1.9576179514212568</c:v>
                </c:pt>
                <c:pt idx="2424">
                  <c:v>2.0258821573479922</c:v>
                </c:pt>
                <c:pt idx="2425">
                  <c:v>1.9720944830045408</c:v>
                </c:pt>
                <c:pt idx="2426">
                  <c:v>1.9600585942540765</c:v>
                </c:pt>
                <c:pt idx="2427">
                  <c:v>1.9428406384195207</c:v>
                </c:pt>
                <c:pt idx="2428">
                  <c:v>1.966322145746441</c:v>
                </c:pt>
                <c:pt idx="2429">
                  <c:v>1.9585211289469018</c:v>
                </c:pt>
                <c:pt idx="2430">
                  <c:v>1.9627426964872972</c:v>
                </c:pt>
                <c:pt idx="2431">
                  <c:v>1.9525257650298704</c:v>
                </c:pt>
                <c:pt idx="2432">
                  <c:v>1.9467268606227783</c:v>
                </c:pt>
                <c:pt idx="2433">
                  <c:v>1.9591446112947044</c:v>
                </c:pt>
                <c:pt idx="2434">
                  <c:v>1.9505807439728489</c:v>
                </c:pt>
                <c:pt idx="2435">
                  <c:v>1.9508610289000241</c:v>
                </c:pt>
                <c:pt idx="2436">
                  <c:v>1.9494702062955753</c:v>
                </c:pt>
                <c:pt idx="2437">
                  <c:v>1.9574310497367309</c:v>
                </c:pt>
                <c:pt idx="2438">
                  <c:v>1.9579825104045183</c:v>
                </c:pt>
                <c:pt idx="2439">
                  <c:v>1.9546831075247921</c:v>
                </c:pt>
                <c:pt idx="2440">
                  <c:v>1.9482516636712952</c:v>
                </c:pt>
                <c:pt idx="2441">
                  <c:v>1.9948247662709537</c:v>
                </c:pt>
                <c:pt idx="2442">
                  <c:v>1.954255835022539</c:v>
                </c:pt>
                <c:pt idx="2443">
                  <c:v>1.9638892349415653</c:v>
                </c:pt>
                <c:pt idx="2444">
                  <c:v>1.9555397404164152</c:v>
                </c:pt>
                <c:pt idx="2445">
                  <c:v>1.9620498028313837</c:v>
                </c:pt>
                <c:pt idx="2446">
                  <c:v>1.9999947934961912</c:v>
                </c:pt>
                <c:pt idx="2447">
                  <c:v>1.9794297486444876</c:v>
                </c:pt>
                <c:pt idx="2448">
                  <c:v>1.9839562243758313</c:v>
                </c:pt>
                <c:pt idx="2449">
                  <c:v>1.9778132120061338</c:v>
                </c:pt>
                <c:pt idx="2450">
                  <c:v>1.9545468578565197</c:v>
                </c:pt>
                <c:pt idx="2451">
                  <c:v>1.9920020308060196</c:v>
                </c:pt>
                <c:pt idx="2452">
                  <c:v>1.9788772986655763</c:v>
                </c:pt>
                <c:pt idx="2453">
                  <c:v>1.9833870093870127</c:v>
                </c:pt>
                <c:pt idx="2454">
                  <c:v>1.9335665005720966</c:v>
                </c:pt>
                <c:pt idx="2455">
                  <c:v>1.9630182627114094</c:v>
                </c:pt>
                <c:pt idx="2456">
                  <c:v>1.9670059672453548</c:v>
                </c:pt>
                <c:pt idx="2457">
                  <c:v>2.0427173391382518</c:v>
                </c:pt>
                <c:pt idx="2458">
                  <c:v>1.9566276570602326</c:v>
                </c:pt>
                <c:pt idx="2459">
                  <c:v>1.9574558396612129</c:v>
                </c:pt>
                <c:pt idx="2460">
                  <c:v>1.9554387730307166</c:v>
                </c:pt>
                <c:pt idx="2461">
                  <c:v>1.952285529694846</c:v>
                </c:pt>
                <c:pt idx="2462">
                  <c:v>1.9458645510088639</c:v>
                </c:pt>
                <c:pt idx="2463">
                  <c:v>1.9593186351936247</c:v>
                </c:pt>
                <c:pt idx="2464">
                  <c:v>1.9545445954171279</c:v>
                </c:pt>
                <c:pt idx="2465">
                  <c:v>1.9735990921377986</c:v>
                </c:pt>
                <c:pt idx="2466">
                  <c:v>1.9481985636053889</c:v>
                </c:pt>
                <c:pt idx="2467">
                  <c:v>1.9504107568392648</c:v>
                </c:pt>
                <c:pt idx="2468">
                  <c:v>1.9904588037216218</c:v>
                </c:pt>
                <c:pt idx="2469">
                  <c:v>1.9563044999639403</c:v>
                </c:pt>
                <c:pt idx="2470">
                  <c:v>1.9606926003374874</c:v>
                </c:pt>
                <c:pt idx="2471">
                  <c:v>2.0071004702341191</c:v>
                </c:pt>
                <c:pt idx="2472">
                  <c:v>2.0066645399634284</c:v>
                </c:pt>
                <c:pt idx="2473">
                  <c:v>1.9516905086651277</c:v>
                </c:pt>
                <c:pt idx="2474">
                  <c:v>1.9837147163062354</c:v>
                </c:pt>
                <c:pt idx="2475">
                  <c:v>1.9137782023302266</c:v>
                </c:pt>
                <c:pt idx="2476">
                  <c:v>1.9873414845887969</c:v>
                </c:pt>
                <c:pt idx="2477">
                  <c:v>1.9670304776285863</c:v>
                </c:pt>
                <c:pt idx="2478">
                  <c:v>1.9889096247138918</c:v>
                </c:pt>
                <c:pt idx="2479">
                  <c:v>1.9534066099977117</c:v>
                </c:pt>
                <c:pt idx="2480">
                  <c:v>1.9538596925916307</c:v>
                </c:pt>
                <c:pt idx="2481">
                  <c:v>1.9420390694062979</c:v>
                </c:pt>
                <c:pt idx="2482">
                  <c:v>1.9532494534662899</c:v>
                </c:pt>
                <c:pt idx="2483">
                  <c:v>1.9562526816136105</c:v>
                </c:pt>
                <c:pt idx="2484">
                  <c:v>1.9678296671537094</c:v>
                </c:pt>
                <c:pt idx="2485">
                  <c:v>1.980476108822838</c:v>
                </c:pt>
                <c:pt idx="2486">
                  <c:v>1.9382709648216958</c:v>
                </c:pt>
                <c:pt idx="2487">
                  <c:v>1.9786847130663527</c:v>
                </c:pt>
                <c:pt idx="2488">
                  <c:v>1.944238587847436</c:v>
                </c:pt>
                <c:pt idx="2489">
                  <c:v>1.9501296102253796</c:v>
                </c:pt>
                <c:pt idx="2490">
                  <c:v>2.1011330705953104</c:v>
                </c:pt>
                <c:pt idx="2491">
                  <c:v>1.9506393598711682</c:v>
                </c:pt>
                <c:pt idx="2492">
                  <c:v>1.9839220679735166</c:v>
                </c:pt>
                <c:pt idx="2493">
                  <c:v>1.9881731502037705</c:v>
                </c:pt>
                <c:pt idx="2494">
                  <c:v>1.9542435403527081</c:v>
                </c:pt>
                <c:pt idx="2495">
                  <c:v>1.9571780868473316</c:v>
                </c:pt>
                <c:pt idx="2496">
                  <c:v>2.010130034672406</c:v>
                </c:pt>
                <c:pt idx="2497">
                  <c:v>2.0228116615782956</c:v>
                </c:pt>
                <c:pt idx="2498">
                  <c:v>1.9579787614751136</c:v>
                </c:pt>
                <c:pt idx="2499">
                  <c:v>1.9970899877884183</c:v>
                </c:pt>
                <c:pt idx="2500">
                  <c:v>1.9960197905717378</c:v>
                </c:pt>
                <c:pt idx="2501">
                  <c:v>1.9669632554285981</c:v>
                </c:pt>
                <c:pt idx="2502">
                  <c:v>1.9546777009305221</c:v>
                </c:pt>
                <c:pt idx="2503">
                  <c:v>1.961005143584887</c:v>
                </c:pt>
                <c:pt idx="2504">
                  <c:v>1.9500930274716486</c:v>
                </c:pt>
                <c:pt idx="2505">
                  <c:v>1.9546551779369616</c:v>
                </c:pt>
                <c:pt idx="2506">
                  <c:v>1.9608353517251405</c:v>
                </c:pt>
                <c:pt idx="2507">
                  <c:v>1.9515966986565165</c:v>
                </c:pt>
                <c:pt idx="2508">
                  <c:v>1.964929570587916</c:v>
                </c:pt>
                <c:pt idx="2509">
                  <c:v>1.9452466646220392</c:v>
                </c:pt>
                <c:pt idx="2510">
                  <c:v>1.9742632062762533</c:v>
                </c:pt>
                <c:pt idx="2511">
                  <c:v>1.9586747702704688</c:v>
                </c:pt>
                <c:pt idx="2512">
                  <c:v>1.963882771468106</c:v>
                </c:pt>
                <c:pt idx="2513">
                  <c:v>1.9547345269783776</c:v>
                </c:pt>
                <c:pt idx="2514">
                  <c:v>1.9662580968533221</c:v>
                </c:pt>
                <c:pt idx="2515">
                  <c:v>1.9573453008320776</c:v>
                </c:pt>
                <c:pt idx="2516">
                  <c:v>1.9809148818610944</c:v>
                </c:pt>
                <c:pt idx="2517">
                  <c:v>1.98004607877643</c:v>
                </c:pt>
                <c:pt idx="2518">
                  <c:v>1.9986116690896816</c:v>
                </c:pt>
                <c:pt idx="2519">
                  <c:v>1.9509169760244307</c:v>
                </c:pt>
                <c:pt idx="2520">
                  <c:v>1.9681608577439209</c:v>
                </c:pt>
                <c:pt idx="2521">
                  <c:v>1.9557775290083783</c:v>
                </c:pt>
                <c:pt idx="2522">
                  <c:v>1.9432544422709808</c:v>
                </c:pt>
                <c:pt idx="2523">
                  <c:v>1.9652078506129815</c:v>
                </c:pt>
                <c:pt idx="2524">
                  <c:v>1.9876732761982789</c:v>
                </c:pt>
                <c:pt idx="2525">
                  <c:v>1.9494880531342456</c:v>
                </c:pt>
                <c:pt idx="2526">
                  <c:v>1.9688223959692819</c:v>
                </c:pt>
                <c:pt idx="2527">
                  <c:v>1.9507860260057308</c:v>
                </c:pt>
                <c:pt idx="2528">
                  <c:v>1.9545703364927471</c:v>
                </c:pt>
                <c:pt idx="2529">
                  <c:v>1.983225136683624</c:v>
                </c:pt>
                <c:pt idx="2530">
                  <c:v>1.9581639830835031</c:v>
                </c:pt>
                <c:pt idx="2531">
                  <c:v>1.9528280880109221</c:v>
                </c:pt>
                <c:pt idx="2532">
                  <c:v>1.9556873394952525</c:v>
                </c:pt>
                <c:pt idx="2533">
                  <c:v>1.9538708488110528</c:v>
                </c:pt>
                <c:pt idx="2534">
                  <c:v>1.9717215732963471</c:v>
                </c:pt>
                <c:pt idx="2535">
                  <c:v>2.0379512550066123</c:v>
                </c:pt>
                <c:pt idx="2536">
                  <c:v>1.9564553344938589</c:v>
                </c:pt>
                <c:pt idx="2537">
                  <c:v>1.9183261462935473</c:v>
                </c:pt>
                <c:pt idx="2538">
                  <c:v>1.9768146426874613</c:v>
                </c:pt>
                <c:pt idx="2539">
                  <c:v>1.9514231974804346</c:v>
                </c:pt>
                <c:pt idx="2540">
                  <c:v>1.9559340743386537</c:v>
                </c:pt>
                <c:pt idx="2541">
                  <c:v>1.9573761968361014</c:v>
                </c:pt>
                <c:pt idx="2542">
                  <c:v>2.012610881523162</c:v>
                </c:pt>
                <c:pt idx="2543">
                  <c:v>2.0110026669735888</c:v>
                </c:pt>
                <c:pt idx="2544">
                  <c:v>1.9961225390211392</c:v>
                </c:pt>
                <c:pt idx="2545">
                  <c:v>1.9540181092323075</c:v>
                </c:pt>
                <c:pt idx="2546">
                  <c:v>1.9687624925537692</c:v>
                </c:pt>
                <c:pt idx="2547">
                  <c:v>1.9532751317481818</c:v>
                </c:pt>
                <c:pt idx="2548">
                  <c:v>1.9540632559210822</c:v>
                </c:pt>
                <c:pt idx="2549">
                  <c:v>1.9891919672749387</c:v>
                </c:pt>
                <c:pt idx="2550">
                  <c:v>1.9611534923526255</c:v>
                </c:pt>
                <c:pt idx="2551">
                  <c:v>1.9490420544002265</c:v>
                </c:pt>
                <c:pt idx="2552">
                  <c:v>1.9561105398582537</c:v>
                </c:pt>
                <c:pt idx="2553">
                  <c:v>1.9545479642940586</c:v>
                </c:pt>
                <c:pt idx="2554">
                  <c:v>1.960217342923394</c:v>
                </c:pt>
                <c:pt idx="2555">
                  <c:v>1.9661488174825763</c:v>
                </c:pt>
                <c:pt idx="2556">
                  <c:v>1.9586142368542296</c:v>
                </c:pt>
                <c:pt idx="2557">
                  <c:v>1.9545891539549878</c:v>
                </c:pt>
                <c:pt idx="2558">
                  <c:v>1.9676601601686343</c:v>
                </c:pt>
                <c:pt idx="2559">
                  <c:v>1.9458010957376553</c:v>
                </c:pt>
                <c:pt idx="2560">
                  <c:v>1.9809848280693696</c:v>
                </c:pt>
                <c:pt idx="2561">
                  <c:v>1.9566490239843566</c:v>
                </c:pt>
                <c:pt idx="2562">
                  <c:v>1.9964011835700217</c:v>
                </c:pt>
                <c:pt idx="2563">
                  <c:v>1.9682074200560684</c:v>
                </c:pt>
                <c:pt idx="2564">
                  <c:v>1.9433002321247221</c:v>
                </c:pt>
                <c:pt idx="2565">
                  <c:v>1.9564013051051827</c:v>
                </c:pt>
                <c:pt idx="2566">
                  <c:v>2.0010697155826072</c:v>
                </c:pt>
                <c:pt idx="2567">
                  <c:v>1.9418766280600042</c:v>
                </c:pt>
                <c:pt idx="2568">
                  <c:v>1.9648510024355936</c:v>
                </c:pt>
                <c:pt idx="2569">
                  <c:v>1.9545448733980542</c:v>
                </c:pt>
                <c:pt idx="2570">
                  <c:v>2.0220380270053631</c:v>
                </c:pt>
                <c:pt idx="2571">
                  <c:v>1.9604630969217571</c:v>
                </c:pt>
                <c:pt idx="2572">
                  <c:v>1.9609812724457336</c:v>
                </c:pt>
                <c:pt idx="2573">
                  <c:v>1.9569577658119996</c:v>
                </c:pt>
                <c:pt idx="2574">
                  <c:v>2.0342330573515226</c:v>
                </c:pt>
                <c:pt idx="2575">
                  <c:v>1.947280763989965</c:v>
                </c:pt>
                <c:pt idx="2576">
                  <c:v>1.9746329892588044</c:v>
                </c:pt>
                <c:pt idx="2577">
                  <c:v>1.9676383419922512</c:v>
                </c:pt>
                <c:pt idx="2578">
                  <c:v>1.9650382309285179</c:v>
                </c:pt>
                <c:pt idx="2579">
                  <c:v>1.9563640342558262</c:v>
                </c:pt>
                <c:pt idx="2580">
                  <c:v>1.9800400512148604</c:v>
                </c:pt>
                <c:pt idx="2581">
                  <c:v>1.9512588831754145</c:v>
                </c:pt>
                <c:pt idx="2582">
                  <c:v>1.9518072998231737</c:v>
                </c:pt>
                <c:pt idx="2583">
                  <c:v>1.9505112295277807</c:v>
                </c:pt>
                <c:pt idx="2584">
                  <c:v>1.9664948958948179</c:v>
                </c:pt>
                <c:pt idx="2585">
                  <c:v>1.9435731835953791</c:v>
                </c:pt>
                <c:pt idx="2586">
                  <c:v>1.9624990257213242</c:v>
                </c:pt>
                <c:pt idx="2587">
                  <c:v>1.954771371271254</c:v>
                </c:pt>
                <c:pt idx="2588">
                  <c:v>2.0352039633712868</c:v>
                </c:pt>
                <c:pt idx="2589">
                  <c:v>1.9730158196031697</c:v>
                </c:pt>
                <c:pt idx="2590">
                  <c:v>1.9608441343147154</c:v>
                </c:pt>
                <c:pt idx="2591">
                  <c:v>1.9652355690198551</c:v>
                </c:pt>
                <c:pt idx="2592">
                  <c:v>1.9587139573752268</c:v>
                </c:pt>
                <c:pt idx="2593">
                  <c:v>1.9581250414060556</c:v>
                </c:pt>
                <c:pt idx="2594">
                  <c:v>2.0242175887218572</c:v>
                </c:pt>
                <c:pt idx="2595">
                  <c:v>1.9966589476481296</c:v>
                </c:pt>
                <c:pt idx="2596">
                  <c:v>2.0536556514490694</c:v>
                </c:pt>
                <c:pt idx="2597">
                  <c:v>1.9655786962127118</c:v>
                </c:pt>
                <c:pt idx="2598">
                  <c:v>1.9562874667938888</c:v>
                </c:pt>
                <c:pt idx="2599">
                  <c:v>1.9606129263971719</c:v>
                </c:pt>
                <c:pt idx="2600">
                  <c:v>1.9622588479183092</c:v>
                </c:pt>
                <c:pt idx="2601">
                  <c:v>1.9998848950498962</c:v>
                </c:pt>
                <c:pt idx="2602">
                  <c:v>2.0219404290037275</c:v>
                </c:pt>
                <c:pt idx="2603">
                  <c:v>2.1612431166397847</c:v>
                </c:pt>
                <c:pt idx="2604">
                  <c:v>1.9711766069982872</c:v>
                </c:pt>
                <c:pt idx="2605">
                  <c:v>1.9570204661550483</c:v>
                </c:pt>
                <c:pt idx="2606">
                  <c:v>1.9618601036549457</c:v>
                </c:pt>
                <c:pt idx="2607">
                  <c:v>1.9379348419824558</c:v>
                </c:pt>
                <c:pt idx="2608">
                  <c:v>1.9770969043089246</c:v>
                </c:pt>
                <c:pt idx="2609">
                  <c:v>1.9680188014927769</c:v>
                </c:pt>
                <c:pt idx="2610">
                  <c:v>1.9555305942903727</c:v>
                </c:pt>
                <c:pt idx="2611">
                  <c:v>1.9611804782014175</c:v>
                </c:pt>
                <c:pt idx="2612">
                  <c:v>1.9536007374301081</c:v>
                </c:pt>
                <c:pt idx="2613">
                  <c:v>1.9634756065185217</c:v>
                </c:pt>
                <c:pt idx="2614">
                  <c:v>1.9812716825928243</c:v>
                </c:pt>
                <c:pt idx="2615">
                  <c:v>1.9545682964733133</c:v>
                </c:pt>
                <c:pt idx="2616">
                  <c:v>2.0214272807743145</c:v>
                </c:pt>
                <c:pt idx="2617">
                  <c:v>1.9544669743596932</c:v>
                </c:pt>
                <c:pt idx="2618">
                  <c:v>1.9606732671197116</c:v>
                </c:pt>
                <c:pt idx="2619">
                  <c:v>2.0222807961025966</c:v>
                </c:pt>
                <c:pt idx="2620">
                  <c:v>1.9386166083476597</c:v>
                </c:pt>
                <c:pt idx="2621">
                  <c:v>1.9482886665157875</c:v>
                </c:pt>
                <c:pt idx="2622">
                  <c:v>2.0180341471671417</c:v>
                </c:pt>
                <c:pt idx="2623">
                  <c:v>1.9562231739260845</c:v>
                </c:pt>
                <c:pt idx="2624">
                  <c:v>1.9535241470800566</c:v>
                </c:pt>
                <c:pt idx="2625">
                  <c:v>1.9512759646144546</c:v>
                </c:pt>
                <c:pt idx="2626">
                  <c:v>1.9611757463068678</c:v>
                </c:pt>
                <c:pt idx="2627">
                  <c:v>1.9583621070021597</c:v>
                </c:pt>
                <c:pt idx="2628">
                  <c:v>1.9534080991553937</c:v>
                </c:pt>
                <c:pt idx="2629">
                  <c:v>2.0519647950120929</c:v>
                </c:pt>
                <c:pt idx="2630">
                  <c:v>2.0539639217402854</c:v>
                </c:pt>
                <c:pt idx="2631">
                  <c:v>1.9615107629352491</c:v>
                </c:pt>
                <c:pt idx="2632">
                  <c:v>1.9814881875484225</c:v>
                </c:pt>
                <c:pt idx="2633">
                  <c:v>1.9126993509337993</c:v>
                </c:pt>
                <c:pt idx="2634">
                  <c:v>2.0789862377389747</c:v>
                </c:pt>
                <c:pt idx="2635">
                  <c:v>1.9532932329633479</c:v>
                </c:pt>
                <c:pt idx="2636">
                  <c:v>1.9518460667487889</c:v>
                </c:pt>
                <c:pt idx="2637">
                  <c:v>1.9546365596524484</c:v>
                </c:pt>
                <c:pt idx="2638">
                  <c:v>2.0114225334443128</c:v>
                </c:pt>
                <c:pt idx="2639">
                  <c:v>1.9534294771356828</c:v>
                </c:pt>
                <c:pt idx="2640">
                  <c:v>1.965733121661428</c:v>
                </c:pt>
                <c:pt idx="2641">
                  <c:v>1.947837122604094</c:v>
                </c:pt>
                <c:pt idx="2642">
                  <c:v>1.9593769139376245</c:v>
                </c:pt>
                <c:pt idx="2643">
                  <c:v>1.9545343999203779</c:v>
                </c:pt>
                <c:pt idx="2644">
                  <c:v>1.9567965892061467</c:v>
                </c:pt>
                <c:pt idx="2645">
                  <c:v>1.9682656555397893</c:v>
                </c:pt>
                <c:pt idx="2646">
                  <c:v>1.9686562801431433</c:v>
                </c:pt>
                <c:pt idx="2647">
                  <c:v>1.9435229466336581</c:v>
                </c:pt>
                <c:pt idx="2648">
                  <c:v>1.9749759739610169</c:v>
                </c:pt>
                <c:pt idx="2649">
                  <c:v>1.9677615713144561</c:v>
                </c:pt>
                <c:pt idx="2650">
                  <c:v>1.9545454413997019</c:v>
                </c:pt>
                <c:pt idx="2651">
                  <c:v>2.01191201232121</c:v>
                </c:pt>
                <c:pt idx="2652">
                  <c:v>1.9550432353510794</c:v>
                </c:pt>
                <c:pt idx="2653">
                  <c:v>1.9387601195774955</c:v>
                </c:pt>
                <c:pt idx="2654">
                  <c:v>1.9595588305010789</c:v>
                </c:pt>
                <c:pt idx="2655">
                  <c:v>1.9653559151344635</c:v>
                </c:pt>
                <c:pt idx="2656">
                  <c:v>1.9563548697759827</c:v>
                </c:pt>
                <c:pt idx="2657">
                  <c:v>2.0222103180808202</c:v>
                </c:pt>
                <c:pt idx="2658">
                  <c:v>2.0125030004514337</c:v>
                </c:pt>
                <c:pt idx="2659">
                  <c:v>1.951566240987973</c:v>
                </c:pt>
                <c:pt idx="2660">
                  <c:v>1.9685794958708545</c:v>
                </c:pt>
                <c:pt idx="2661">
                  <c:v>1.9665222936229174</c:v>
                </c:pt>
                <c:pt idx="2662">
                  <c:v>1.9653903645004847</c:v>
                </c:pt>
                <c:pt idx="2663">
                  <c:v>1.9691400933892405</c:v>
                </c:pt>
                <c:pt idx="2664">
                  <c:v>1.9382253241558181</c:v>
                </c:pt>
                <c:pt idx="2665">
                  <c:v>1.9884238120989142</c:v>
                </c:pt>
                <c:pt idx="2666">
                  <c:v>1.9557812871022313</c:v>
                </c:pt>
                <c:pt idx="2667">
                  <c:v>1.9568779322079544</c:v>
                </c:pt>
                <c:pt idx="2668">
                  <c:v>1.9612485322817104</c:v>
                </c:pt>
                <c:pt idx="2669">
                  <c:v>2.0067458791686308</c:v>
                </c:pt>
                <c:pt idx="2670">
                  <c:v>1.959154186926646</c:v>
                </c:pt>
                <c:pt idx="2671">
                  <c:v>1.9545454550649919</c:v>
                </c:pt>
                <c:pt idx="2672">
                  <c:v>1.9441464752570532</c:v>
                </c:pt>
                <c:pt idx="2673">
                  <c:v>1.9500617931624875</c:v>
                </c:pt>
                <c:pt idx="2674">
                  <c:v>1.9684884184738507</c:v>
                </c:pt>
                <c:pt idx="2675">
                  <c:v>2.0197203313475263</c:v>
                </c:pt>
                <c:pt idx="2676">
                  <c:v>1.9905651826920441</c:v>
                </c:pt>
                <c:pt idx="2677">
                  <c:v>1.95983141105768</c:v>
                </c:pt>
                <c:pt idx="2678">
                  <c:v>1.9484708538270952</c:v>
                </c:pt>
                <c:pt idx="2679">
                  <c:v>2.0591739801351996</c:v>
                </c:pt>
                <c:pt idx="2680">
                  <c:v>2.0324563863216198</c:v>
                </c:pt>
                <c:pt idx="2681">
                  <c:v>2.0252381235764298</c:v>
                </c:pt>
                <c:pt idx="2682">
                  <c:v>1.9619560882281561</c:v>
                </c:pt>
                <c:pt idx="2683">
                  <c:v>1.9795070895522029</c:v>
                </c:pt>
                <c:pt idx="2684">
                  <c:v>2.0064296454709258</c:v>
                </c:pt>
                <c:pt idx="2685">
                  <c:v>1.9874934720784441</c:v>
                </c:pt>
                <c:pt idx="2686">
                  <c:v>2.0262649938019397</c:v>
                </c:pt>
                <c:pt idx="2687">
                  <c:v>1.9579657556666092</c:v>
                </c:pt>
                <c:pt idx="2688">
                  <c:v>1.9471795815460136</c:v>
                </c:pt>
                <c:pt idx="2689">
                  <c:v>2.0219291210357677</c:v>
                </c:pt>
                <c:pt idx="2690">
                  <c:v>2.0110576957069801</c:v>
                </c:pt>
                <c:pt idx="2691">
                  <c:v>1.9550865070726307</c:v>
                </c:pt>
                <c:pt idx="2692">
                  <c:v>1.9585287338133452</c:v>
                </c:pt>
                <c:pt idx="2693">
                  <c:v>1.9485203836804503</c:v>
                </c:pt>
                <c:pt idx="2694">
                  <c:v>2.018456492240162</c:v>
                </c:pt>
                <c:pt idx="2695">
                  <c:v>1.9671705089434353</c:v>
                </c:pt>
                <c:pt idx="2696">
                  <c:v>1.9494595408681994</c:v>
                </c:pt>
                <c:pt idx="2697">
                  <c:v>2.0670959489481033</c:v>
                </c:pt>
                <c:pt idx="2698">
                  <c:v>2.0184401420751428</c:v>
                </c:pt>
                <c:pt idx="2699">
                  <c:v>1.9682226458606769</c:v>
                </c:pt>
                <c:pt idx="2700">
                  <c:v>1.945199024514537</c:v>
                </c:pt>
                <c:pt idx="2701">
                  <c:v>1.9513479040664348</c:v>
                </c:pt>
                <c:pt idx="2702">
                  <c:v>1.9571418487895864</c:v>
                </c:pt>
                <c:pt idx="2703">
                  <c:v>1.9452646074972983</c:v>
                </c:pt>
                <c:pt idx="2704">
                  <c:v>2.0211890825073295</c:v>
                </c:pt>
                <c:pt idx="2705">
                  <c:v>1.9508421954923283</c:v>
                </c:pt>
                <c:pt idx="2706">
                  <c:v>1.9539685486969105</c:v>
                </c:pt>
                <c:pt idx="2707">
                  <c:v>1.9526240242142112</c:v>
                </c:pt>
                <c:pt idx="2708">
                  <c:v>1.9620351634633721</c:v>
                </c:pt>
                <c:pt idx="2709">
                  <c:v>1.9626881719774907</c:v>
                </c:pt>
                <c:pt idx="2710">
                  <c:v>1.9478410421261845</c:v>
                </c:pt>
                <c:pt idx="2711">
                  <c:v>2.0601395902123203</c:v>
                </c:pt>
                <c:pt idx="2712">
                  <c:v>1.9659584966813604</c:v>
                </c:pt>
                <c:pt idx="2713">
                  <c:v>1.9608133919989084</c:v>
                </c:pt>
                <c:pt idx="2714">
                  <c:v>1.9603802553882812</c:v>
                </c:pt>
                <c:pt idx="2715">
                  <c:v>1.9665909723815023</c:v>
                </c:pt>
                <c:pt idx="2716">
                  <c:v>1.9497523781161108</c:v>
                </c:pt>
                <c:pt idx="2717">
                  <c:v>1.9638643377299025</c:v>
                </c:pt>
                <c:pt idx="2718">
                  <c:v>1.959090981493177</c:v>
                </c:pt>
                <c:pt idx="2719">
                  <c:v>2.0253347630751275</c:v>
                </c:pt>
                <c:pt idx="2720">
                  <c:v>1.9519883527929192</c:v>
                </c:pt>
                <c:pt idx="2721">
                  <c:v>2.0235351737939431</c:v>
                </c:pt>
                <c:pt idx="2722">
                  <c:v>1.9398364917378812</c:v>
                </c:pt>
                <c:pt idx="2723">
                  <c:v>1.9578918349883991</c:v>
                </c:pt>
                <c:pt idx="2724">
                  <c:v>1.9865165030834684</c:v>
                </c:pt>
                <c:pt idx="2725">
                  <c:v>1.9664374564269065</c:v>
                </c:pt>
                <c:pt idx="2726">
                  <c:v>1.9713407813941854</c:v>
                </c:pt>
                <c:pt idx="2727">
                  <c:v>2.0422708331272168</c:v>
                </c:pt>
                <c:pt idx="2728">
                  <c:v>1.9578471450695445</c:v>
                </c:pt>
                <c:pt idx="2729">
                  <c:v>1.962667511455616</c:v>
                </c:pt>
                <c:pt idx="2730">
                  <c:v>1.9504471689812313</c:v>
                </c:pt>
                <c:pt idx="2731">
                  <c:v>1.9845138868177774</c:v>
                </c:pt>
                <c:pt idx="2732">
                  <c:v>2.0038599163350841</c:v>
                </c:pt>
                <c:pt idx="2733">
                  <c:v>1.9968005353606464</c:v>
                </c:pt>
                <c:pt idx="2734">
                  <c:v>1.9776709478599308</c:v>
                </c:pt>
                <c:pt idx="2735">
                  <c:v>1.9636667841460216</c:v>
                </c:pt>
                <c:pt idx="2736">
                  <c:v>1.9942674382384993</c:v>
                </c:pt>
                <c:pt idx="2737">
                  <c:v>1.9538093428376717</c:v>
                </c:pt>
                <c:pt idx="2738">
                  <c:v>1.9653942954354255</c:v>
                </c:pt>
                <c:pt idx="2739">
                  <c:v>1.9977158283735448</c:v>
                </c:pt>
                <c:pt idx="2740">
                  <c:v>1.9650327360147333</c:v>
                </c:pt>
                <c:pt idx="2741">
                  <c:v>1.9655772974557235</c:v>
                </c:pt>
                <c:pt idx="2742">
                  <c:v>1.951881022769961</c:v>
                </c:pt>
                <c:pt idx="2743">
                  <c:v>1.9528912175949893</c:v>
                </c:pt>
                <c:pt idx="2744">
                  <c:v>1.9496327685438057</c:v>
                </c:pt>
                <c:pt idx="2745">
                  <c:v>1.965783074204646</c:v>
                </c:pt>
                <c:pt idx="2746">
                  <c:v>2.0052186103733876</c:v>
                </c:pt>
                <c:pt idx="2747">
                  <c:v>1.9686101520191246</c:v>
                </c:pt>
                <c:pt idx="2748">
                  <c:v>1.96794798869361</c:v>
                </c:pt>
                <c:pt idx="2749">
                  <c:v>1.954485731896936</c:v>
                </c:pt>
                <c:pt idx="2750">
                  <c:v>1.9595583532392691</c:v>
                </c:pt>
                <c:pt idx="2751">
                  <c:v>1.948092469262706</c:v>
                </c:pt>
                <c:pt idx="2752">
                  <c:v>1.9637527175427885</c:v>
                </c:pt>
                <c:pt idx="2753">
                  <c:v>1.9503959580665382</c:v>
                </c:pt>
                <c:pt idx="2754">
                  <c:v>1.9547861614478621</c:v>
                </c:pt>
                <c:pt idx="2755">
                  <c:v>1.961159568348668</c:v>
                </c:pt>
                <c:pt idx="2756">
                  <c:v>1.9514039499625344</c:v>
                </c:pt>
                <c:pt idx="2757">
                  <c:v>1.9548448778361254</c:v>
                </c:pt>
                <c:pt idx="2758">
                  <c:v>1.9625212935156606</c:v>
                </c:pt>
                <c:pt idx="2759">
                  <c:v>1.9646293608065164</c:v>
                </c:pt>
                <c:pt idx="2760">
                  <c:v>1.9394806033016216</c:v>
                </c:pt>
                <c:pt idx="2761">
                  <c:v>1.9545519758737639</c:v>
                </c:pt>
                <c:pt idx="2762">
                  <c:v>1.9545680008399104</c:v>
                </c:pt>
                <c:pt idx="2763">
                  <c:v>1.9579806519319527</c:v>
                </c:pt>
                <c:pt idx="2764">
                  <c:v>1.9547725787535657</c:v>
                </c:pt>
                <c:pt idx="2765">
                  <c:v>1.9661918790697561</c:v>
                </c:pt>
                <c:pt idx="2766">
                  <c:v>2.0055061008079513</c:v>
                </c:pt>
                <c:pt idx="2767">
                  <c:v>2.0078084265721041</c:v>
                </c:pt>
                <c:pt idx="2768">
                  <c:v>2.0352704737804741</c:v>
                </c:pt>
                <c:pt idx="2769">
                  <c:v>1.9574153918370267</c:v>
                </c:pt>
                <c:pt idx="2770">
                  <c:v>1.9504770862569196</c:v>
                </c:pt>
                <c:pt idx="2771">
                  <c:v>1.9753626730060938</c:v>
                </c:pt>
                <c:pt idx="2772">
                  <c:v>1.9545454488675003</c:v>
                </c:pt>
                <c:pt idx="2773">
                  <c:v>1.9624728353882832</c:v>
                </c:pt>
                <c:pt idx="2774">
                  <c:v>1.9556957031412316</c:v>
                </c:pt>
                <c:pt idx="2775">
                  <c:v>2.0432316595354316</c:v>
                </c:pt>
                <c:pt idx="2776">
                  <c:v>1.9534974210563087</c:v>
                </c:pt>
                <c:pt idx="2777">
                  <c:v>1.9516210103319844</c:v>
                </c:pt>
                <c:pt idx="2778">
                  <c:v>1.9604043867564696</c:v>
                </c:pt>
                <c:pt idx="2779">
                  <c:v>1.9495685315109239</c:v>
                </c:pt>
                <c:pt idx="2780">
                  <c:v>1.9390491466969733</c:v>
                </c:pt>
                <c:pt idx="2781">
                  <c:v>1.9544633334606545</c:v>
                </c:pt>
                <c:pt idx="2782">
                  <c:v>1.9451556609454692</c:v>
                </c:pt>
                <c:pt idx="2783">
                  <c:v>1.9605492916151386</c:v>
                </c:pt>
                <c:pt idx="2784">
                  <c:v>1.9616462124893073</c:v>
                </c:pt>
                <c:pt idx="2785">
                  <c:v>1.9679183673474845</c:v>
                </c:pt>
                <c:pt idx="2786">
                  <c:v>1.9535610492113857</c:v>
                </c:pt>
                <c:pt idx="2787">
                  <c:v>1.9817841198529484</c:v>
                </c:pt>
                <c:pt idx="2788">
                  <c:v>1.961315523081274</c:v>
                </c:pt>
                <c:pt idx="2789">
                  <c:v>1.9608559549522659</c:v>
                </c:pt>
                <c:pt idx="2790">
                  <c:v>1.9566083617239018</c:v>
                </c:pt>
                <c:pt idx="2791">
                  <c:v>1.9547831220522613</c:v>
                </c:pt>
                <c:pt idx="2792">
                  <c:v>1.950967080954481</c:v>
                </c:pt>
                <c:pt idx="2793">
                  <c:v>1.9775001641134691</c:v>
                </c:pt>
                <c:pt idx="2794">
                  <c:v>1.9637760529375832</c:v>
                </c:pt>
                <c:pt idx="2795">
                  <c:v>1.9497785654051807</c:v>
                </c:pt>
                <c:pt idx="2796">
                  <c:v>1.989605797393815</c:v>
                </c:pt>
                <c:pt idx="2797">
                  <c:v>1.9540881212459367</c:v>
                </c:pt>
                <c:pt idx="2798">
                  <c:v>1.9619058402559315</c:v>
                </c:pt>
                <c:pt idx="2799">
                  <c:v>2.0079032149971767</c:v>
                </c:pt>
                <c:pt idx="2800">
                  <c:v>1.9470158994976665</c:v>
                </c:pt>
                <c:pt idx="2801">
                  <c:v>1.9620103529139272</c:v>
                </c:pt>
                <c:pt idx="2802">
                  <c:v>1.9850347570222582</c:v>
                </c:pt>
                <c:pt idx="2803">
                  <c:v>1.9640067045348268</c:v>
                </c:pt>
                <c:pt idx="2804">
                  <c:v>1.9788000454961221</c:v>
                </c:pt>
                <c:pt idx="2805">
                  <c:v>1.9409775442833006</c:v>
                </c:pt>
                <c:pt idx="2806">
                  <c:v>1.989870584238945</c:v>
                </c:pt>
                <c:pt idx="2807">
                  <c:v>1.9614305193231087</c:v>
                </c:pt>
                <c:pt idx="2808">
                  <c:v>1.9518622139409518</c:v>
                </c:pt>
                <c:pt idx="2809">
                  <c:v>1.9486798124654283</c:v>
                </c:pt>
                <c:pt idx="2810">
                  <c:v>1.9157907770264375</c:v>
                </c:pt>
                <c:pt idx="2811">
                  <c:v>1.9691884113258786</c:v>
                </c:pt>
                <c:pt idx="2812">
                  <c:v>1.964629184771802</c:v>
                </c:pt>
                <c:pt idx="2813">
                  <c:v>1.9571865106299347</c:v>
                </c:pt>
                <c:pt idx="2814">
                  <c:v>1.9670677529387461</c:v>
                </c:pt>
                <c:pt idx="2815">
                  <c:v>1.949686841356294</c:v>
                </c:pt>
                <c:pt idx="2816">
                  <c:v>2.0095667811512414</c:v>
                </c:pt>
                <c:pt idx="2817">
                  <c:v>1.954812297896104</c:v>
                </c:pt>
                <c:pt idx="2818">
                  <c:v>1.9571863590379219</c:v>
                </c:pt>
                <c:pt idx="2819">
                  <c:v>1.9527129862191601</c:v>
                </c:pt>
                <c:pt idx="2820">
                  <c:v>1.9558384381099017</c:v>
                </c:pt>
                <c:pt idx="2821">
                  <c:v>1.9601745653828313</c:v>
                </c:pt>
                <c:pt idx="2822">
                  <c:v>1.9563885768471061</c:v>
                </c:pt>
                <c:pt idx="2823">
                  <c:v>1.9623223023750387</c:v>
                </c:pt>
                <c:pt idx="2824">
                  <c:v>1.9630220429915439</c:v>
                </c:pt>
                <c:pt idx="2825">
                  <c:v>1.9256899550701594</c:v>
                </c:pt>
                <c:pt idx="2826">
                  <c:v>1.9648234351242377</c:v>
                </c:pt>
                <c:pt idx="2827">
                  <c:v>1.9447512533094837</c:v>
                </c:pt>
                <c:pt idx="2828">
                  <c:v>1.9508624206155893</c:v>
                </c:pt>
                <c:pt idx="2829">
                  <c:v>1.9814387437984218</c:v>
                </c:pt>
                <c:pt idx="2830">
                  <c:v>1.953805492209981</c:v>
                </c:pt>
                <c:pt idx="2831">
                  <c:v>2.0033179545183399</c:v>
                </c:pt>
                <c:pt idx="2832">
                  <c:v>1.9618224870269214</c:v>
                </c:pt>
                <c:pt idx="2833">
                  <c:v>2.0190453713068295</c:v>
                </c:pt>
                <c:pt idx="2834">
                  <c:v>1.9792497173039334</c:v>
                </c:pt>
                <c:pt idx="2835">
                  <c:v>1.9662609069096508</c:v>
                </c:pt>
                <c:pt idx="2836">
                  <c:v>2.0112675397822692</c:v>
                </c:pt>
                <c:pt idx="2837">
                  <c:v>1.9600866405355415</c:v>
                </c:pt>
                <c:pt idx="2838">
                  <c:v>1.9491300387472681</c:v>
                </c:pt>
                <c:pt idx="2839">
                  <c:v>1.9782345472550591</c:v>
                </c:pt>
                <c:pt idx="2840">
                  <c:v>1.9556619242685662</c:v>
                </c:pt>
                <c:pt idx="2841">
                  <c:v>1.951845028488165</c:v>
                </c:pt>
                <c:pt idx="2842">
                  <c:v>1.9856479040029278</c:v>
                </c:pt>
                <c:pt idx="2843">
                  <c:v>1.9071009725467776</c:v>
                </c:pt>
                <c:pt idx="2844">
                  <c:v>1.9495391697382074</c:v>
                </c:pt>
                <c:pt idx="2845">
                  <c:v>1.9984627629484046</c:v>
                </c:pt>
                <c:pt idx="2846">
                  <c:v>2.0149059853034723</c:v>
                </c:pt>
                <c:pt idx="2847">
                  <c:v>1.9216977423464185</c:v>
                </c:pt>
                <c:pt idx="2848">
                  <c:v>1.9647619440592294</c:v>
                </c:pt>
                <c:pt idx="2849">
                  <c:v>1.9544748749411913</c:v>
                </c:pt>
                <c:pt idx="2850">
                  <c:v>1.9456705275164059</c:v>
                </c:pt>
                <c:pt idx="2851">
                  <c:v>1.9560626828867405</c:v>
                </c:pt>
                <c:pt idx="2852">
                  <c:v>1.944310163067289</c:v>
                </c:pt>
                <c:pt idx="2853">
                  <c:v>1.9473067691077732</c:v>
                </c:pt>
                <c:pt idx="2854">
                  <c:v>1.9441057830887063</c:v>
                </c:pt>
                <c:pt idx="2855">
                  <c:v>1.99348423490128</c:v>
                </c:pt>
                <c:pt idx="2856">
                  <c:v>1.9647849004095475</c:v>
                </c:pt>
                <c:pt idx="2857">
                  <c:v>1.9477051096664035</c:v>
                </c:pt>
                <c:pt idx="2858">
                  <c:v>2.0005537425825661</c:v>
                </c:pt>
                <c:pt idx="2859">
                  <c:v>1.9545454780060745</c:v>
                </c:pt>
                <c:pt idx="2860">
                  <c:v>2.0110815066360077</c:v>
                </c:pt>
                <c:pt idx="2861">
                  <c:v>1.9545454558071076</c:v>
                </c:pt>
                <c:pt idx="2862">
                  <c:v>1.9986840944434709</c:v>
                </c:pt>
                <c:pt idx="2863">
                  <c:v>1.9562217693724386</c:v>
                </c:pt>
                <c:pt idx="2864">
                  <c:v>1.9575791977419905</c:v>
                </c:pt>
                <c:pt idx="2865">
                  <c:v>1.966855585253668</c:v>
                </c:pt>
                <c:pt idx="2866">
                  <c:v>1.9527015377746431</c:v>
                </c:pt>
                <c:pt idx="2867">
                  <c:v>1.9547696941672272</c:v>
                </c:pt>
                <c:pt idx="2868">
                  <c:v>1.9545447450897981</c:v>
                </c:pt>
                <c:pt idx="2869">
                  <c:v>1.9557756850262173</c:v>
                </c:pt>
                <c:pt idx="2870">
                  <c:v>2.028170573970371</c:v>
                </c:pt>
                <c:pt idx="2871">
                  <c:v>1.9520452403494521</c:v>
                </c:pt>
                <c:pt idx="2872">
                  <c:v>2.0484494139422234</c:v>
                </c:pt>
                <c:pt idx="2873">
                  <c:v>1.9568660611360371</c:v>
                </c:pt>
                <c:pt idx="2874">
                  <c:v>1.9507733362966959</c:v>
                </c:pt>
                <c:pt idx="2875">
                  <c:v>1.9550533015209162</c:v>
                </c:pt>
                <c:pt idx="2876">
                  <c:v>2.0117848146282276</c:v>
                </c:pt>
                <c:pt idx="2877">
                  <c:v>1.9539753382672671</c:v>
                </c:pt>
                <c:pt idx="2878">
                  <c:v>1.9518032327988377</c:v>
                </c:pt>
                <c:pt idx="2879">
                  <c:v>1.9546621962706745</c:v>
                </c:pt>
                <c:pt idx="2880">
                  <c:v>1.954451168660396</c:v>
                </c:pt>
                <c:pt idx="2881">
                  <c:v>2.0361920185963531</c:v>
                </c:pt>
                <c:pt idx="2882">
                  <c:v>1.9397119590066889</c:v>
                </c:pt>
                <c:pt idx="2883">
                  <c:v>1.95434288544558</c:v>
                </c:pt>
                <c:pt idx="2884">
                  <c:v>1.954558557398798</c:v>
                </c:pt>
                <c:pt idx="2885">
                  <c:v>1.9545095179222813</c:v>
                </c:pt>
                <c:pt idx="2886">
                  <c:v>2.0039215809248669</c:v>
                </c:pt>
                <c:pt idx="2887">
                  <c:v>2.0479216105503206</c:v>
                </c:pt>
                <c:pt idx="2888">
                  <c:v>1.9477418031474938</c:v>
                </c:pt>
                <c:pt idx="2889">
                  <c:v>1.9587822707197371</c:v>
                </c:pt>
                <c:pt idx="2890">
                  <c:v>1.9469270913968604</c:v>
                </c:pt>
                <c:pt idx="2891">
                  <c:v>1.9770565687344035</c:v>
                </c:pt>
                <c:pt idx="2892">
                  <c:v>1.9524904974075037</c:v>
                </c:pt>
                <c:pt idx="2893">
                  <c:v>1.950858012566943</c:v>
                </c:pt>
                <c:pt idx="2894">
                  <c:v>1.955447911248221</c:v>
                </c:pt>
                <c:pt idx="2895">
                  <c:v>1.9651336255358098</c:v>
                </c:pt>
                <c:pt idx="2896">
                  <c:v>1.9902491005315559</c:v>
                </c:pt>
                <c:pt idx="2897">
                  <c:v>2.0660576141778781</c:v>
                </c:pt>
                <c:pt idx="2898">
                  <c:v>1.9519927912848585</c:v>
                </c:pt>
                <c:pt idx="2899">
                  <c:v>2.0063580317887539</c:v>
                </c:pt>
                <c:pt idx="2900">
                  <c:v>2.0366087169599512</c:v>
                </c:pt>
                <c:pt idx="2901">
                  <c:v>1.9914817506703126</c:v>
                </c:pt>
                <c:pt idx="2902">
                  <c:v>1.9548716233028032</c:v>
                </c:pt>
                <c:pt idx="2903">
                  <c:v>1.9550764063833574</c:v>
                </c:pt>
                <c:pt idx="2904">
                  <c:v>1.9631351877281951</c:v>
                </c:pt>
                <c:pt idx="2905">
                  <c:v>1.9695664282377294</c:v>
                </c:pt>
                <c:pt idx="2906">
                  <c:v>1.9548130832915349</c:v>
                </c:pt>
                <c:pt idx="2907">
                  <c:v>1.9383255000240371</c:v>
                </c:pt>
                <c:pt idx="2908">
                  <c:v>1.9542834194182011</c:v>
                </c:pt>
                <c:pt idx="2909">
                  <c:v>2.0335041817589392</c:v>
                </c:pt>
                <c:pt idx="2910">
                  <c:v>1.9734806207652653</c:v>
                </c:pt>
                <c:pt idx="2911">
                  <c:v>1.9558650116669072</c:v>
                </c:pt>
                <c:pt idx="2912">
                  <c:v>1.9481413499555182</c:v>
                </c:pt>
                <c:pt idx="2913">
                  <c:v>1.9545470372818667</c:v>
                </c:pt>
                <c:pt idx="2914">
                  <c:v>1.9521681424559993</c:v>
                </c:pt>
                <c:pt idx="2915">
                  <c:v>1.9629093974176508</c:v>
                </c:pt>
                <c:pt idx="2916">
                  <c:v>1.9651462315357111</c:v>
                </c:pt>
                <c:pt idx="2917">
                  <c:v>1.9631356467545003</c:v>
                </c:pt>
                <c:pt idx="2918">
                  <c:v>1.9569034379047869</c:v>
                </c:pt>
                <c:pt idx="2919">
                  <c:v>1.9647038222424977</c:v>
                </c:pt>
                <c:pt idx="2920">
                  <c:v>1.954545309563446</c:v>
                </c:pt>
                <c:pt idx="2921">
                  <c:v>1.9919719006121941</c:v>
                </c:pt>
                <c:pt idx="2922">
                  <c:v>1.9540878885037436</c:v>
                </c:pt>
                <c:pt idx="2923">
                  <c:v>2.0728997150839104</c:v>
                </c:pt>
                <c:pt idx="2924">
                  <c:v>1.9487420184508863</c:v>
                </c:pt>
                <c:pt idx="2925">
                  <c:v>1.9378923133756276</c:v>
                </c:pt>
                <c:pt idx="2926">
                  <c:v>1.9545451840910213</c:v>
                </c:pt>
                <c:pt idx="2927">
                  <c:v>1.9686365995832442</c:v>
                </c:pt>
                <c:pt idx="2928">
                  <c:v>1.9578399618640938</c:v>
                </c:pt>
                <c:pt idx="2929">
                  <c:v>1.9562512839097432</c:v>
                </c:pt>
                <c:pt idx="2930">
                  <c:v>2.0105972970818105</c:v>
                </c:pt>
                <c:pt idx="2931">
                  <c:v>1.9846633174629826</c:v>
                </c:pt>
                <c:pt idx="2932">
                  <c:v>1.9866623236715122</c:v>
                </c:pt>
                <c:pt idx="2933">
                  <c:v>2.0084860886575338</c:v>
                </c:pt>
                <c:pt idx="2934">
                  <c:v>1.9398317883832801</c:v>
                </c:pt>
                <c:pt idx="2935">
                  <c:v>1.9566529268726536</c:v>
                </c:pt>
                <c:pt idx="2936">
                  <c:v>1.9570136821284665</c:v>
                </c:pt>
                <c:pt idx="2937">
                  <c:v>1.9599350844614809</c:v>
                </c:pt>
                <c:pt idx="2938">
                  <c:v>1.9500944827378988</c:v>
                </c:pt>
                <c:pt idx="2939">
                  <c:v>2.0114199359652627</c:v>
                </c:pt>
                <c:pt idx="2940">
                  <c:v>1.9545619734527409</c:v>
                </c:pt>
                <c:pt idx="2941">
                  <c:v>1.956994189978134</c:v>
                </c:pt>
                <c:pt idx="2942">
                  <c:v>1.9645182278019013</c:v>
                </c:pt>
                <c:pt idx="2943">
                  <c:v>1.9529437241476204</c:v>
                </c:pt>
                <c:pt idx="2944">
                  <c:v>1.969517491130776</c:v>
                </c:pt>
                <c:pt idx="2945">
                  <c:v>1.9582714751388917</c:v>
                </c:pt>
                <c:pt idx="2946">
                  <c:v>1.9391853639525307</c:v>
                </c:pt>
                <c:pt idx="2947">
                  <c:v>1.9613744125703378</c:v>
                </c:pt>
                <c:pt idx="2948">
                  <c:v>1.9363707283124167</c:v>
                </c:pt>
                <c:pt idx="2949">
                  <c:v>1.9541060124410123</c:v>
                </c:pt>
                <c:pt idx="2950">
                  <c:v>1.9605985540341824</c:v>
                </c:pt>
                <c:pt idx="2951">
                  <c:v>1.954726769279336</c:v>
                </c:pt>
                <c:pt idx="2952">
                  <c:v>2.0089965137958079</c:v>
                </c:pt>
                <c:pt idx="2953">
                  <c:v>1.9544422172299549</c:v>
                </c:pt>
                <c:pt idx="2954">
                  <c:v>1.9546267273942284</c:v>
                </c:pt>
                <c:pt idx="2955">
                  <c:v>1.9545452994285641</c:v>
                </c:pt>
                <c:pt idx="2956">
                  <c:v>1.958302934010794</c:v>
                </c:pt>
                <c:pt idx="2957">
                  <c:v>1.9450260453477106</c:v>
                </c:pt>
                <c:pt idx="2958">
                  <c:v>2.0088832284375298</c:v>
                </c:pt>
                <c:pt idx="2959">
                  <c:v>1.9470336982370411</c:v>
                </c:pt>
                <c:pt idx="2960">
                  <c:v>1.9679836034838385</c:v>
                </c:pt>
                <c:pt idx="2961">
                  <c:v>1.9540765850637161</c:v>
                </c:pt>
                <c:pt idx="2962">
                  <c:v>1.9810850605072421</c:v>
                </c:pt>
                <c:pt idx="2963">
                  <c:v>1.9524068189520432</c:v>
                </c:pt>
                <c:pt idx="2964">
                  <c:v>1.9387422353186521</c:v>
                </c:pt>
                <c:pt idx="2965">
                  <c:v>1.9754452064744505</c:v>
                </c:pt>
                <c:pt idx="2966">
                  <c:v>1.9574200634229955</c:v>
                </c:pt>
                <c:pt idx="2967">
                  <c:v>1.9547489725908984</c:v>
                </c:pt>
                <c:pt idx="2968">
                  <c:v>1.9529487974709197</c:v>
                </c:pt>
                <c:pt idx="2969">
                  <c:v>1.9546342996527399</c:v>
                </c:pt>
                <c:pt idx="2970">
                  <c:v>1.9533711255409372</c:v>
                </c:pt>
                <c:pt idx="2971">
                  <c:v>2.002593574780184</c:v>
                </c:pt>
                <c:pt idx="2972">
                  <c:v>1.9618152459937279</c:v>
                </c:pt>
                <c:pt idx="2973">
                  <c:v>1.9505756871553914</c:v>
                </c:pt>
                <c:pt idx="2974">
                  <c:v>1.9526658862023358</c:v>
                </c:pt>
                <c:pt idx="2975">
                  <c:v>1.9505455230008215</c:v>
                </c:pt>
                <c:pt idx="2976">
                  <c:v>1.9545832624506585</c:v>
                </c:pt>
                <c:pt idx="2977">
                  <c:v>1.9465195819119019</c:v>
                </c:pt>
                <c:pt idx="2978">
                  <c:v>1.9599487985224755</c:v>
                </c:pt>
                <c:pt idx="2979">
                  <c:v>1.9749669882169976</c:v>
                </c:pt>
                <c:pt idx="2980">
                  <c:v>1.9435516899989544</c:v>
                </c:pt>
                <c:pt idx="2981">
                  <c:v>2.0370460929672833</c:v>
                </c:pt>
                <c:pt idx="2982">
                  <c:v>2.0266478538744148</c:v>
                </c:pt>
                <c:pt idx="2983">
                  <c:v>1.9865322904990175</c:v>
                </c:pt>
                <c:pt idx="2984">
                  <c:v>1.9527474741898916</c:v>
                </c:pt>
                <c:pt idx="2985">
                  <c:v>1.9543511371728111</c:v>
                </c:pt>
                <c:pt idx="2986">
                  <c:v>1.9566606248717398</c:v>
                </c:pt>
                <c:pt idx="2987">
                  <c:v>1.9475297121198651</c:v>
                </c:pt>
                <c:pt idx="2988">
                  <c:v>1.9672779305692298</c:v>
                </c:pt>
                <c:pt idx="2989">
                  <c:v>1.947516120573473</c:v>
                </c:pt>
                <c:pt idx="2990">
                  <c:v>1.9546236119415581</c:v>
                </c:pt>
                <c:pt idx="2991">
                  <c:v>1.9380819907872144</c:v>
                </c:pt>
                <c:pt idx="2992">
                  <c:v>1.9582511274797474</c:v>
                </c:pt>
                <c:pt idx="2993">
                  <c:v>1.9451101074988701</c:v>
                </c:pt>
                <c:pt idx="2994">
                  <c:v>1.9534412362432738</c:v>
                </c:pt>
                <c:pt idx="2995">
                  <c:v>1.9601040831200662</c:v>
                </c:pt>
                <c:pt idx="2996">
                  <c:v>1.9883701260043187</c:v>
                </c:pt>
                <c:pt idx="2997">
                  <c:v>1.9492327041296578</c:v>
                </c:pt>
                <c:pt idx="2998">
                  <c:v>1.9797657326963525</c:v>
                </c:pt>
                <c:pt idx="2999">
                  <c:v>1.9545288275553614</c:v>
                </c:pt>
                <c:pt idx="3000">
                  <c:v>1.9576556634389364</c:v>
                </c:pt>
                <c:pt idx="3001">
                  <c:v>2.0136679141082556</c:v>
                </c:pt>
                <c:pt idx="3002">
                  <c:v>2.0423135026798818</c:v>
                </c:pt>
                <c:pt idx="3003">
                  <c:v>1.9759391306861542</c:v>
                </c:pt>
                <c:pt idx="3004">
                  <c:v>1.9757870200986287</c:v>
                </c:pt>
                <c:pt idx="3005">
                  <c:v>1.9541956189616452</c:v>
                </c:pt>
                <c:pt idx="3006">
                  <c:v>2.0096143187648097</c:v>
                </c:pt>
                <c:pt idx="3007">
                  <c:v>1.9855400326411974</c:v>
                </c:pt>
                <c:pt idx="3008">
                  <c:v>1.9830090149417712</c:v>
                </c:pt>
                <c:pt idx="3009">
                  <c:v>1.9604856146317176</c:v>
                </c:pt>
                <c:pt idx="3010">
                  <c:v>2.128280105405902</c:v>
                </c:pt>
                <c:pt idx="3011">
                  <c:v>2.0363600196739937</c:v>
                </c:pt>
                <c:pt idx="3012">
                  <c:v>2.1099713254329422</c:v>
                </c:pt>
                <c:pt idx="3013">
                  <c:v>2.0158554507740361</c:v>
                </c:pt>
                <c:pt idx="3014">
                  <c:v>1.960336265390483</c:v>
                </c:pt>
                <c:pt idx="3015">
                  <c:v>1.9891617346038446</c:v>
                </c:pt>
                <c:pt idx="3016">
                  <c:v>2.0180390459736444</c:v>
                </c:pt>
                <c:pt idx="3017">
                  <c:v>2.0281080508008111</c:v>
                </c:pt>
                <c:pt idx="3018">
                  <c:v>2.0337879137860249</c:v>
                </c:pt>
                <c:pt idx="3019">
                  <c:v>2.0015831194953893</c:v>
                </c:pt>
                <c:pt idx="3020">
                  <c:v>1.9602595689687905</c:v>
                </c:pt>
                <c:pt idx="3021">
                  <c:v>2.0235661964516338</c:v>
                </c:pt>
                <c:pt idx="3022">
                  <c:v>2.0250287924300965</c:v>
                </c:pt>
                <c:pt idx="3023">
                  <c:v>1.982750935511292</c:v>
                </c:pt>
                <c:pt idx="3024">
                  <c:v>1.922773374997689</c:v>
                </c:pt>
                <c:pt idx="3025">
                  <c:v>2.0276110423609199</c:v>
                </c:pt>
                <c:pt idx="3026">
                  <c:v>1.9255137328593905</c:v>
                </c:pt>
                <c:pt idx="3027">
                  <c:v>2.0105989204760362</c:v>
                </c:pt>
                <c:pt idx="3028">
                  <c:v>1.9444494783461406</c:v>
                </c:pt>
                <c:pt idx="3029">
                  <c:v>2.0010784011384075</c:v>
                </c:pt>
                <c:pt idx="3030">
                  <c:v>1.9552941912762867</c:v>
                </c:pt>
                <c:pt idx="3031">
                  <c:v>2.1490499085818024</c:v>
                </c:pt>
                <c:pt idx="3032">
                  <c:v>1.9785071663215181</c:v>
                </c:pt>
                <c:pt idx="3033">
                  <c:v>2.061976612545664</c:v>
                </c:pt>
                <c:pt idx="3034">
                  <c:v>1.9779263373499247</c:v>
                </c:pt>
                <c:pt idx="3035">
                  <c:v>2.0300207851511196</c:v>
                </c:pt>
                <c:pt idx="3036">
                  <c:v>1.9997039258293994</c:v>
                </c:pt>
                <c:pt idx="3037">
                  <c:v>2.0234453730468545</c:v>
                </c:pt>
                <c:pt idx="3038">
                  <c:v>1.9363730256288731</c:v>
                </c:pt>
                <c:pt idx="3039">
                  <c:v>2.0436395498518185</c:v>
                </c:pt>
                <c:pt idx="3040">
                  <c:v>2.0322555813668473</c:v>
                </c:pt>
                <c:pt idx="3041">
                  <c:v>2.020947430667563</c:v>
                </c:pt>
                <c:pt idx="3042">
                  <c:v>2.0750090025469481</c:v>
                </c:pt>
                <c:pt idx="3043">
                  <c:v>1.951385583434786</c:v>
                </c:pt>
                <c:pt idx="3044">
                  <c:v>2.036084636517133</c:v>
                </c:pt>
                <c:pt idx="3045">
                  <c:v>2.0248692649432836</c:v>
                </c:pt>
                <c:pt idx="3046">
                  <c:v>1.9572429499829778</c:v>
                </c:pt>
                <c:pt idx="3047">
                  <c:v>2.0167878821706973</c:v>
                </c:pt>
                <c:pt idx="3048">
                  <c:v>1.9494778111148536</c:v>
                </c:pt>
                <c:pt idx="3049">
                  <c:v>2.1065121666924154</c:v>
                </c:pt>
                <c:pt idx="3050">
                  <c:v>1.9613384493237989</c:v>
                </c:pt>
                <c:pt idx="3051">
                  <c:v>1.94849455804128</c:v>
                </c:pt>
                <c:pt idx="3052">
                  <c:v>1.9862085745371474</c:v>
                </c:pt>
                <c:pt idx="3053">
                  <c:v>2.0608628215013378</c:v>
                </c:pt>
                <c:pt idx="3054">
                  <c:v>2.0092275785956266</c:v>
                </c:pt>
                <c:pt idx="3055">
                  <c:v>2.1302138515707911</c:v>
                </c:pt>
                <c:pt idx="3056">
                  <c:v>2.0640171020391</c:v>
                </c:pt>
                <c:pt idx="3057">
                  <c:v>2.0540893567282286</c:v>
                </c:pt>
                <c:pt idx="3058">
                  <c:v>2.1265874451199154</c:v>
                </c:pt>
                <c:pt idx="3059">
                  <c:v>2.1033563292923323</c:v>
                </c:pt>
                <c:pt idx="3060">
                  <c:v>1.8890431585381291</c:v>
                </c:pt>
                <c:pt idx="3061">
                  <c:v>2.0008071110852064</c:v>
                </c:pt>
                <c:pt idx="3062">
                  <c:v>1.9443490076112302</c:v>
                </c:pt>
                <c:pt idx="3063">
                  <c:v>1.9537626836727586</c:v>
                </c:pt>
                <c:pt idx="3064">
                  <c:v>1.9960617869132247</c:v>
                </c:pt>
                <c:pt idx="3065">
                  <c:v>2.1011395990133832</c:v>
                </c:pt>
                <c:pt idx="3066">
                  <c:v>1.9842977010429828</c:v>
                </c:pt>
                <c:pt idx="3067">
                  <c:v>2.0028953748527694</c:v>
                </c:pt>
                <c:pt idx="3068">
                  <c:v>2.1006659306183293</c:v>
                </c:pt>
                <c:pt idx="3069">
                  <c:v>2.0368193037294287</c:v>
                </c:pt>
                <c:pt idx="3070">
                  <c:v>2.0685208385841074</c:v>
                </c:pt>
                <c:pt idx="3071">
                  <c:v>2.1122401733330567</c:v>
                </c:pt>
                <c:pt idx="3072">
                  <c:v>2.0131674723454482</c:v>
                </c:pt>
                <c:pt idx="3073">
                  <c:v>2.0396994016798899</c:v>
                </c:pt>
                <c:pt idx="3074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5A-44A8-A0CA-6883A3F40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'LMfit very best'!$G$2:$G$89</c:f>
              <c:numCache>
                <c:formatCode>0.00</c:formatCode>
                <c:ptCount val="88"/>
                <c:pt idx="0">
                  <c:v>41.663926822904102</c:v>
                </c:pt>
                <c:pt idx="1">
                  <c:v>41.610573392251098</c:v>
                </c:pt>
                <c:pt idx="2">
                  <c:v>41.647753097344399</c:v>
                </c:pt>
                <c:pt idx="3">
                  <c:v>41.6057580823528</c:v>
                </c:pt>
                <c:pt idx="4">
                  <c:v>41.6613031675152</c:v>
                </c:pt>
                <c:pt idx="5">
                  <c:v>41.676289867094098</c:v>
                </c:pt>
                <c:pt idx="6">
                  <c:v>41.637567439908999</c:v>
                </c:pt>
                <c:pt idx="7">
                  <c:v>41.690557276230201</c:v>
                </c:pt>
                <c:pt idx="8">
                  <c:v>41.508401843838598</c:v>
                </c:pt>
                <c:pt idx="9">
                  <c:v>41.566313756741103</c:v>
                </c:pt>
                <c:pt idx="10">
                  <c:v>41.5327301074974</c:v>
                </c:pt>
                <c:pt idx="11">
                  <c:v>41.587873744291898</c:v>
                </c:pt>
                <c:pt idx="12">
                  <c:v>41.626820598678101</c:v>
                </c:pt>
                <c:pt idx="13">
                  <c:v>41.590274799981998</c:v>
                </c:pt>
                <c:pt idx="14">
                  <c:v>41.583411730471802</c:v>
                </c:pt>
                <c:pt idx="15">
                  <c:v>41.646532913657602</c:v>
                </c:pt>
                <c:pt idx="16">
                  <c:v>41.731319477946599</c:v>
                </c:pt>
                <c:pt idx="17">
                  <c:v>41.5772859333605</c:v>
                </c:pt>
                <c:pt idx="18">
                  <c:v>41.643728235274402</c:v>
                </c:pt>
                <c:pt idx="19">
                  <c:v>41.869025436866202</c:v>
                </c:pt>
                <c:pt idx="20">
                  <c:v>41.641154669747699</c:v>
                </c:pt>
                <c:pt idx="21">
                  <c:v>41.625764324894703</c:v>
                </c:pt>
                <c:pt idx="22">
                  <c:v>41.679402580029098</c:v>
                </c:pt>
                <c:pt idx="23">
                  <c:v>41.581013066737697</c:v>
                </c:pt>
                <c:pt idx="24">
                  <c:v>41.677864238516896</c:v>
                </c:pt>
                <c:pt idx="25">
                  <c:v>41.657988830155197</c:v>
                </c:pt>
                <c:pt idx="26">
                  <c:v>41.704089033808501</c:v>
                </c:pt>
                <c:pt idx="27">
                  <c:v>41.446468409564197</c:v>
                </c:pt>
                <c:pt idx="28">
                  <c:v>41.8722633753246</c:v>
                </c:pt>
                <c:pt idx="29">
                  <c:v>41.652400981094203</c:v>
                </c:pt>
                <c:pt idx="30">
                  <c:v>41.723994654976103</c:v>
                </c:pt>
                <c:pt idx="31">
                  <c:v>41.682290596085998</c:v>
                </c:pt>
                <c:pt idx="32">
                  <c:v>41.762697787704603</c:v>
                </c:pt>
                <c:pt idx="33">
                  <c:v>41.568911758547998</c:v>
                </c:pt>
                <c:pt idx="34">
                  <c:v>41.594136640592303</c:v>
                </c:pt>
                <c:pt idx="35">
                  <c:v>41.682539030780902</c:v>
                </c:pt>
                <c:pt idx="36">
                  <c:v>41.471439061619598</c:v>
                </c:pt>
                <c:pt idx="37">
                  <c:v>41.6400852749086</c:v>
                </c:pt>
                <c:pt idx="38">
                  <c:v>41.5214874026004</c:v>
                </c:pt>
                <c:pt idx="39">
                  <c:v>41.564792483820099</c:v>
                </c:pt>
                <c:pt idx="40">
                  <c:v>41.799369432355697</c:v>
                </c:pt>
                <c:pt idx="41">
                  <c:v>41.8282998071737</c:v>
                </c:pt>
                <c:pt idx="42">
                  <c:v>41.684929001665999</c:v>
                </c:pt>
                <c:pt idx="43">
                  <c:v>41.618181226710398</c:v>
                </c:pt>
                <c:pt idx="44">
                  <c:v>41.752174844267799</c:v>
                </c:pt>
                <c:pt idx="45">
                  <c:v>41.3002272413855</c:v>
                </c:pt>
                <c:pt idx="46">
                  <c:v>41.799849102180801</c:v>
                </c:pt>
                <c:pt idx="47">
                  <c:v>41.823887886183698</c:v>
                </c:pt>
                <c:pt idx="48">
                  <c:v>41.863238195575398</c:v>
                </c:pt>
                <c:pt idx="49">
                  <c:v>41.572166205123601</c:v>
                </c:pt>
                <c:pt idx="50">
                  <c:v>41.689697524367801</c:v>
                </c:pt>
                <c:pt idx="51">
                  <c:v>41.548952262746802</c:v>
                </c:pt>
                <c:pt idx="52">
                  <c:v>41.893010835531697</c:v>
                </c:pt>
                <c:pt idx="53">
                  <c:v>41.558913049565703</c:v>
                </c:pt>
                <c:pt idx="54">
                  <c:v>41.707661214852997</c:v>
                </c:pt>
                <c:pt idx="55">
                  <c:v>41.687744739817497</c:v>
                </c:pt>
                <c:pt idx="56">
                  <c:v>41.891482009291899</c:v>
                </c:pt>
                <c:pt idx="57">
                  <c:v>41.699092716516603</c:v>
                </c:pt>
                <c:pt idx="58">
                  <c:v>41.7984121984775</c:v>
                </c:pt>
                <c:pt idx="59">
                  <c:v>41.319467157453197</c:v>
                </c:pt>
                <c:pt idx="60">
                  <c:v>41.642724011592001</c:v>
                </c:pt>
                <c:pt idx="61">
                  <c:v>41.7997845830171</c:v>
                </c:pt>
                <c:pt idx="62">
                  <c:v>41.823017306132598</c:v>
                </c:pt>
                <c:pt idx="63">
                  <c:v>41.519882929291299</c:v>
                </c:pt>
                <c:pt idx="64">
                  <c:v>41.592066242572301</c:v>
                </c:pt>
                <c:pt idx="65">
                  <c:v>41.7682349594686</c:v>
                </c:pt>
                <c:pt idx="66">
                  <c:v>41.738167855235197</c:v>
                </c:pt>
                <c:pt idx="67">
                  <c:v>41.769543582627698</c:v>
                </c:pt>
                <c:pt idx="68">
                  <c:v>41.655512120146</c:v>
                </c:pt>
                <c:pt idx="69">
                  <c:v>41.797745161383197</c:v>
                </c:pt>
                <c:pt idx="70">
                  <c:v>41.799996354531601</c:v>
                </c:pt>
                <c:pt idx="71">
                  <c:v>41.7680787434319</c:v>
                </c:pt>
                <c:pt idx="72">
                  <c:v>41.890709687801902</c:v>
                </c:pt>
                <c:pt idx="73">
                  <c:v>41.613945632285201</c:v>
                </c:pt>
                <c:pt idx="74">
                  <c:v>41.892506582032503</c:v>
                </c:pt>
                <c:pt idx="75">
                  <c:v>41.777231163586698</c:v>
                </c:pt>
                <c:pt idx="76">
                  <c:v>41.7836738630741</c:v>
                </c:pt>
                <c:pt idx="77">
                  <c:v>41.342343453623997</c:v>
                </c:pt>
                <c:pt idx="78">
                  <c:v>41.791253117495899</c:v>
                </c:pt>
                <c:pt idx="79">
                  <c:v>41.591311413683798</c:v>
                </c:pt>
                <c:pt idx="80">
                  <c:v>41.727534361615703</c:v>
                </c:pt>
                <c:pt idx="81">
                  <c:v>41.797340405431001</c:v>
                </c:pt>
                <c:pt idx="82">
                  <c:v>41.321086000554999</c:v>
                </c:pt>
                <c:pt idx="83">
                  <c:v>41.754376305656798</c:v>
                </c:pt>
                <c:pt idx="84">
                  <c:v>41.594157712044399</c:v>
                </c:pt>
                <c:pt idx="85">
                  <c:v>41.794351021735103</c:v>
                </c:pt>
                <c:pt idx="86">
                  <c:v>41.7193807010933</c:v>
                </c:pt>
                <c:pt idx="87">
                  <c:v>41.504518211106898</c:v>
                </c:pt>
              </c:numCache>
            </c:numRef>
          </c:xVal>
          <c:yVal>
            <c:numRef>
              <c:f>'LMfit very best'!$N$2:$N$89</c:f>
              <c:numCache>
                <c:formatCode>0.00</c:formatCode>
                <c:ptCount val="88"/>
                <c:pt idx="0">
                  <c:v>81.136517545949701</c:v>
                </c:pt>
                <c:pt idx="1">
                  <c:v>81.338478665884097</c:v>
                </c:pt>
                <c:pt idx="2">
                  <c:v>81.220696824951503</c:v>
                </c:pt>
                <c:pt idx="3">
                  <c:v>81.355033689676006</c:v>
                </c:pt>
                <c:pt idx="4">
                  <c:v>81.162386485255695</c:v>
                </c:pt>
                <c:pt idx="5">
                  <c:v>81.095381485597699</c:v>
                </c:pt>
                <c:pt idx="6">
                  <c:v>81.270719551049893</c:v>
                </c:pt>
                <c:pt idx="7">
                  <c:v>81.093859855586203</c:v>
                </c:pt>
                <c:pt idx="8">
                  <c:v>81.677145477881794</c:v>
                </c:pt>
                <c:pt idx="9">
                  <c:v>81.527123551280198</c:v>
                </c:pt>
                <c:pt idx="10">
                  <c:v>81.616185802625495</c:v>
                </c:pt>
                <c:pt idx="11">
                  <c:v>81.452888778492905</c:v>
                </c:pt>
                <c:pt idx="12">
                  <c:v>81.3514936190481</c:v>
                </c:pt>
                <c:pt idx="13">
                  <c:v>81.402864234402401</c:v>
                </c:pt>
                <c:pt idx="14">
                  <c:v>81.449294086397899</c:v>
                </c:pt>
                <c:pt idx="15">
                  <c:v>81.223719608114607</c:v>
                </c:pt>
                <c:pt idx="16">
                  <c:v>81.001221998667305</c:v>
                </c:pt>
                <c:pt idx="17">
                  <c:v>81.517386635419001</c:v>
                </c:pt>
                <c:pt idx="18">
                  <c:v>81.2829232996054</c:v>
                </c:pt>
                <c:pt idx="19">
                  <c:v>81.454188710605706</c:v>
                </c:pt>
                <c:pt idx="20">
                  <c:v>81.278484271136193</c:v>
                </c:pt>
                <c:pt idx="21">
                  <c:v>81.381325724462201</c:v>
                </c:pt>
                <c:pt idx="22">
                  <c:v>81.173158786301002</c:v>
                </c:pt>
                <c:pt idx="23">
                  <c:v>81.514603643527394</c:v>
                </c:pt>
                <c:pt idx="24">
                  <c:v>81.1818873692457</c:v>
                </c:pt>
                <c:pt idx="25">
                  <c:v>81.274687101398001</c:v>
                </c:pt>
                <c:pt idx="26">
                  <c:v>81.000059002291806</c:v>
                </c:pt>
                <c:pt idx="27">
                  <c:v>81.812379858035598</c:v>
                </c:pt>
                <c:pt idx="28">
                  <c:v>81.417513788667705</c:v>
                </c:pt>
                <c:pt idx="29">
                  <c:v>81.262848797701196</c:v>
                </c:pt>
                <c:pt idx="30">
                  <c:v>81.002807713157694</c:v>
                </c:pt>
                <c:pt idx="31">
                  <c:v>81.192175623295299</c:v>
                </c:pt>
                <c:pt idx="32">
                  <c:v>81.025911684625498</c:v>
                </c:pt>
                <c:pt idx="33">
                  <c:v>81.560955684837694</c:v>
                </c:pt>
                <c:pt idx="34">
                  <c:v>81.277536563339893</c:v>
                </c:pt>
                <c:pt idx="35">
                  <c:v>81.021348188669805</c:v>
                </c:pt>
                <c:pt idx="36">
                  <c:v>81.828019445262896</c:v>
                </c:pt>
                <c:pt idx="37">
                  <c:v>81.335941815123604</c:v>
                </c:pt>
                <c:pt idx="38">
                  <c:v>81.570661393318503</c:v>
                </c:pt>
                <c:pt idx="39">
                  <c:v>81.421243552211493</c:v>
                </c:pt>
                <c:pt idx="40">
                  <c:v>81.028408891921202</c:v>
                </c:pt>
                <c:pt idx="41">
                  <c:v>81.000256489243995</c:v>
                </c:pt>
                <c:pt idx="42">
                  <c:v>81.155998234971804</c:v>
                </c:pt>
                <c:pt idx="43">
                  <c:v>81.436312797412597</c:v>
                </c:pt>
                <c:pt idx="44">
                  <c:v>81.084221135863402</c:v>
                </c:pt>
                <c:pt idx="45">
                  <c:v>82.441512940668602</c:v>
                </c:pt>
                <c:pt idx="46">
                  <c:v>81.000000156457901</c:v>
                </c:pt>
                <c:pt idx="47">
                  <c:v>81.209727505289493</c:v>
                </c:pt>
                <c:pt idx="48">
                  <c:v>81.187936770931799</c:v>
                </c:pt>
                <c:pt idx="49">
                  <c:v>81.568417640313797</c:v>
                </c:pt>
                <c:pt idx="50">
                  <c:v>81.209671764342602</c:v>
                </c:pt>
                <c:pt idx="51">
                  <c:v>81.536721291667504</c:v>
                </c:pt>
                <c:pt idx="52">
                  <c:v>81.4661715114961</c:v>
                </c:pt>
                <c:pt idx="53">
                  <c:v>81.652513441568701</c:v>
                </c:pt>
                <c:pt idx="54">
                  <c:v>81.080229424768802</c:v>
                </c:pt>
                <c:pt idx="55">
                  <c:v>81.010880705442702</c:v>
                </c:pt>
                <c:pt idx="56">
                  <c:v>81.199051964194197</c:v>
                </c:pt>
                <c:pt idx="57">
                  <c:v>81.172708615276207</c:v>
                </c:pt>
                <c:pt idx="58">
                  <c:v>81.149704050220393</c:v>
                </c:pt>
                <c:pt idx="59">
                  <c:v>82.397280883583804</c:v>
                </c:pt>
                <c:pt idx="60">
                  <c:v>81.276376900088096</c:v>
                </c:pt>
                <c:pt idx="61">
                  <c:v>81.177524991783301</c:v>
                </c:pt>
                <c:pt idx="62">
                  <c:v>81.4790662549253</c:v>
                </c:pt>
                <c:pt idx="63">
                  <c:v>81.699112470393601</c:v>
                </c:pt>
                <c:pt idx="64">
                  <c:v>81.533258837974998</c:v>
                </c:pt>
                <c:pt idx="65">
                  <c:v>81.087184467332705</c:v>
                </c:pt>
                <c:pt idx="66">
                  <c:v>81.130649619760405</c:v>
                </c:pt>
                <c:pt idx="67">
                  <c:v>81.112943984390498</c:v>
                </c:pt>
                <c:pt idx="68">
                  <c:v>81.177548275970494</c:v>
                </c:pt>
                <c:pt idx="69">
                  <c:v>81.1295772439411</c:v>
                </c:pt>
                <c:pt idx="70">
                  <c:v>81.055260098007807</c:v>
                </c:pt>
                <c:pt idx="71">
                  <c:v>81.150002208402398</c:v>
                </c:pt>
                <c:pt idx="72">
                  <c:v>81.442873057986702</c:v>
                </c:pt>
                <c:pt idx="73">
                  <c:v>81.207176498423493</c:v>
                </c:pt>
                <c:pt idx="74">
                  <c:v>81.328871783287099</c:v>
                </c:pt>
                <c:pt idx="75">
                  <c:v>81.030928024423702</c:v>
                </c:pt>
                <c:pt idx="76">
                  <c:v>81.003196854290394</c:v>
                </c:pt>
                <c:pt idx="77">
                  <c:v>82.406106504910895</c:v>
                </c:pt>
                <c:pt idx="78">
                  <c:v>81.069076670452006</c:v>
                </c:pt>
                <c:pt idx="79">
                  <c:v>81.525915547472295</c:v>
                </c:pt>
                <c:pt idx="80">
                  <c:v>81.1787250191569</c:v>
                </c:pt>
                <c:pt idx="81">
                  <c:v>81.133856802614005</c:v>
                </c:pt>
                <c:pt idx="82">
                  <c:v>82.368819768036204</c:v>
                </c:pt>
                <c:pt idx="83">
                  <c:v>81.015020301032607</c:v>
                </c:pt>
                <c:pt idx="84">
                  <c:v>81.434536890098698</c:v>
                </c:pt>
                <c:pt idx="85">
                  <c:v>81.049368449139607</c:v>
                </c:pt>
                <c:pt idx="86">
                  <c:v>81.235067678132907</c:v>
                </c:pt>
                <c:pt idx="87">
                  <c:v>81.650050170202803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A0-4F04-B101-3A972C9D0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42"/>
          <c:min val="41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  <c:majorUnit val="0.1"/>
        <c:minorUnit val="2.0000000000000004E-2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'mcmc runs'!$AA$40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'mcmc runs'!$AA$41:$AA$57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Vergleich'!$K$4</c:f>
              <c:strCache>
                <c:ptCount val="1"/>
                <c:pt idx="0">
                  <c:v>100_10000_10000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Vergleich'!$K$5:$K$35</c:f>
              <c:numCache>
                <c:formatCode>0.0000</c:formatCode>
                <c:ptCount val="31"/>
                <c:pt idx="0">
                  <c:v>7.0598907768726349E-6</c:v>
                </c:pt>
                <c:pt idx="1">
                  <c:v>-1.4100223779678345E-6</c:v>
                </c:pt>
                <c:pt idx="2">
                  <c:v>-7.0598907768726349E-6</c:v>
                </c:pt>
                <c:pt idx="3">
                  <c:v>9.8901800811290741E-6</c:v>
                </c:pt>
                <c:pt idx="4">
                  <c:v>-9.8901800811290741E-6</c:v>
                </c:pt>
                <c:pt idx="5">
                  <c:v>-4.2398460209369659E-6</c:v>
                </c:pt>
                <c:pt idx="6">
                  <c:v>-1.4100223779678345E-6</c:v>
                </c:pt>
                <c:pt idx="7">
                  <c:v>-1.8360093235969543E-5</c:v>
                </c:pt>
                <c:pt idx="8">
                  <c:v>7.0598907768726349E-6</c:v>
                </c:pt>
                <c:pt idx="9">
                  <c:v>1.419801265001297E-6</c:v>
                </c:pt>
                <c:pt idx="10">
                  <c:v>4.2403116822242737E-6</c:v>
                </c:pt>
                <c:pt idx="11">
                  <c:v>1.419801265001297E-6</c:v>
                </c:pt>
                <c:pt idx="12">
                  <c:v>1.4100223779678345E-6</c:v>
                </c:pt>
                <c:pt idx="13">
                  <c:v>1.4202669262886047E-6</c:v>
                </c:pt>
                <c:pt idx="14">
                  <c:v>-4.2398460209369659E-6</c:v>
                </c:pt>
                <c:pt idx="15">
                  <c:v>-4.2300671339035034E-6</c:v>
                </c:pt>
                <c:pt idx="16">
                  <c:v>-7.0598907768726349E-6</c:v>
                </c:pt>
                <c:pt idx="17">
                  <c:v>-7.0603564381599426E-6</c:v>
                </c:pt>
                <c:pt idx="18">
                  <c:v>9.8901800811290741E-6</c:v>
                </c:pt>
                <c:pt idx="19">
                  <c:v>-1.4100223779678345E-6</c:v>
                </c:pt>
                <c:pt idx="20">
                  <c:v>1.4095567166805267E-6</c:v>
                </c:pt>
                <c:pt idx="21">
                  <c:v>1.4100223779678345E-6</c:v>
                </c:pt>
                <c:pt idx="22">
                  <c:v>7.0603564381599426E-6</c:v>
                </c:pt>
                <c:pt idx="23">
                  <c:v>1.419801265001297E-6</c:v>
                </c:pt>
                <c:pt idx="24">
                  <c:v>-1.4100223779678345E-6</c:v>
                </c:pt>
                <c:pt idx="25">
                  <c:v>-1.4100223779678345E-6</c:v>
                </c:pt>
                <c:pt idx="26">
                  <c:v>-4.2398460209369659E-6</c:v>
                </c:pt>
                <c:pt idx="27">
                  <c:v>-1.2709759175777435E-5</c:v>
                </c:pt>
                <c:pt idx="28">
                  <c:v>-1.4100223779678345E-6</c:v>
                </c:pt>
                <c:pt idx="29">
                  <c:v>-4.2403116822242737E-6</c:v>
                </c:pt>
                <c:pt idx="30">
                  <c:v>-1.4100223779678345E-6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3-470D-9CDE-2457BF2B9B54}"/>
            </c:ext>
          </c:extLst>
        </c:ser>
        <c:ser>
          <c:idx val="1"/>
          <c:order val="1"/>
          <c:tx>
            <c:strRef>
              <c:f>'dt Vergleich'!$L$4</c:f>
              <c:strCache>
                <c:ptCount val="1"/>
                <c:pt idx="0">
                  <c:v>100_50000_50000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Vergleich'!$L$5:$L$35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53-470D-9CDE-2457BF2B9B54}"/>
            </c:ext>
          </c:extLst>
        </c:ser>
        <c:ser>
          <c:idx val="2"/>
          <c:order val="2"/>
          <c:tx>
            <c:strRef>
              <c:f>'dt Vergleich'!$M$4</c:f>
              <c:strCache>
                <c:ptCount val="1"/>
                <c:pt idx="0">
                  <c:v>100_100000_100000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'dt Vergleich'!$M$5:$M$35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-1.4799972996115685E-4</c:v>
                </c:pt>
                <c:pt idx="2">
                  <c:v>-3.4437980502843857E-4</c:v>
                </c:pt>
                <c:pt idx="3">
                  <c:v>-5.1110005006194115E-4</c:v>
                </c:pt>
                <c:pt idx="4">
                  <c:v>-6.7922985181212425E-4</c:v>
                </c:pt>
                <c:pt idx="5">
                  <c:v>-7.795398123562336E-4</c:v>
                </c:pt>
                <c:pt idx="6">
                  <c:v>-8.5088983178138733E-4</c:v>
                </c:pt>
                <c:pt idx="7">
                  <c:v>-8.1133004277944565E-4</c:v>
                </c:pt>
                <c:pt idx="8">
                  <c:v>-5.421801470220089E-4</c:v>
                </c:pt>
                <c:pt idx="9">
                  <c:v>-2.1228007972240448E-4</c:v>
                </c:pt>
                <c:pt idx="10">
                  <c:v>4.4859945774078369E-5</c:v>
                </c:pt>
                <c:pt idx="11">
                  <c:v>2.0097987726330757E-4</c:v>
                </c:pt>
                <c:pt idx="12">
                  <c:v>2.0451005548238754E-4</c:v>
                </c:pt>
                <c:pt idx="13">
                  <c:v>8.4420200437307358E-5</c:v>
                </c:pt>
                <c:pt idx="14">
                  <c:v>-1.6847997903823853E-4</c:v>
                </c:pt>
                <c:pt idx="15">
                  <c:v>-5.0402991473674774E-4</c:v>
                </c:pt>
                <c:pt idx="16">
                  <c:v>-7.5763976201415062E-4</c:v>
                </c:pt>
                <c:pt idx="17">
                  <c:v>-8.2475040107965469E-4</c:v>
                </c:pt>
                <c:pt idx="18">
                  <c:v>-7.5834989547729492E-4</c:v>
                </c:pt>
                <c:pt idx="19">
                  <c:v>-6.460198201239109E-4</c:v>
                </c:pt>
                <c:pt idx="20">
                  <c:v>-4.9132015556097031E-4</c:v>
                </c:pt>
                <c:pt idx="21">
                  <c:v>-3.3236993476748466E-4</c:v>
                </c:pt>
                <c:pt idx="22">
                  <c:v>-1.7130980268120766E-4</c:v>
                </c:pt>
                <c:pt idx="23">
                  <c:v>-3.2140407711267471E-5</c:v>
                </c:pt>
                <c:pt idx="24">
                  <c:v>2.5080051273107529E-5</c:v>
                </c:pt>
                <c:pt idx="25">
                  <c:v>3.5679899156093597E-5</c:v>
                </c:pt>
                <c:pt idx="26">
                  <c:v>-5.8989971876144409E-5</c:v>
                </c:pt>
                <c:pt idx="27">
                  <c:v>-2.2641010582447052E-4</c:v>
                </c:pt>
                <c:pt idx="28">
                  <c:v>-4.093698225915432E-4</c:v>
                </c:pt>
                <c:pt idx="29">
                  <c:v>-6.5945042297244072E-4</c:v>
                </c:pt>
                <c:pt idx="30">
                  <c:v>-8.2969991490244865E-4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53-470D-9CDE-2457BF2B9B54}"/>
            </c:ext>
          </c:extLst>
        </c:ser>
        <c:ser>
          <c:idx val="3"/>
          <c:order val="3"/>
          <c:tx>
            <c:strRef>
              <c:f>'dt Vergleich'!$N$4</c:f>
              <c:strCache>
                <c:ptCount val="1"/>
                <c:pt idx="0">
                  <c:v>100_200000_200000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'dt Vergleich'!$N$5:$N$35</c:f>
              <c:numCache>
                <c:formatCode>0.0000</c:formatCode>
                <c:ptCount val="31"/>
                <c:pt idx="0">
                  <c:v>-1.2539001181721687E-4</c:v>
                </c:pt>
                <c:pt idx="1">
                  <c:v>-7.3079997673630714E-4</c:v>
                </c:pt>
                <c:pt idx="2">
                  <c:v>-1.5099798329174519E-3</c:v>
                </c:pt>
                <c:pt idx="3">
                  <c:v>-2.2418401204049587E-3</c:v>
                </c:pt>
                <c:pt idx="4">
                  <c:v>-2.851489931344986E-3</c:v>
                </c:pt>
                <c:pt idx="5">
                  <c:v>-3.3403397537767887E-3</c:v>
                </c:pt>
                <c:pt idx="6">
                  <c:v>-3.6412701010704041E-3</c:v>
                </c:pt>
                <c:pt idx="7">
                  <c:v>-3.389779943972826E-3</c:v>
                </c:pt>
                <c:pt idx="8">
                  <c:v>-2.3612300865352154E-3</c:v>
                </c:pt>
                <c:pt idx="9">
                  <c:v>-9.5402030274271965E-4</c:v>
                </c:pt>
                <c:pt idx="10">
                  <c:v>1.684902235865593E-4</c:v>
                </c:pt>
                <c:pt idx="11">
                  <c:v>7.6611991971731186E-4</c:v>
                </c:pt>
                <c:pt idx="12">
                  <c:v>8.0497004091739655E-4</c:v>
                </c:pt>
                <c:pt idx="13">
                  <c:v>2.9635010287165642E-4</c:v>
                </c:pt>
                <c:pt idx="14">
                  <c:v>-7.3362002149224281E-4</c:v>
                </c:pt>
                <c:pt idx="15">
                  <c:v>-2.0934897474944592E-3</c:v>
                </c:pt>
                <c:pt idx="16">
                  <c:v>-3.1594899483025074E-3</c:v>
                </c:pt>
                <c:pt idx="17">
                  <c:v>-3.491510171443224E-3</c:v>
                </c:pt>
                <c:pt idx="18">
                  <c:v>-3.2308399677276611E-3</c:v>
                </c:pt>
                <c:pt idx="19">
                  <c:v>-2.7476400136947632E-3</c:v>
                </c:pt>
                <c:pt idx="20">
                  <c:v>-2.1337601356208324E-3</c:v>
                </c:pt>
                <c:pt idx="21">
                  <c:v>-1.4626500196754932E-3</c:v>
                </c:pt>
                <c:pt idx="22">
                  <c:v>-7.7176978811621666E-4</c:v>
                </c:pt>
                <c:pt idx="23">
                  <c:v>-2.4407031014561653E-4</c:v>
                </c:pt>
                <c:pt idx="24">
                  <c:v>4.274025559425354E-5</c:v>
                </c:pt>
                <c:pt idx="25">
                  <c:v>3.5679899156093597E-5</c:v>
                </c:pt>
                <c:pt idx="26">
                  <c:v>-2.8858007863163948E-4</c:v>
                </c:pt>
                <c:pt idx="27">
                  <c:v>-9.3282992020249367E-4</c:v>
                </c:pt>
                <c:pt idx="28">
                  <c:v>-1.7868997529149055E-3</c:v>
                </c:pt>
                <c:pt idx="29">
                  <c:v>-2.7610701508820057E-3</c:v>
                </c:pt>
                <c:pt idx="30">
                  <c:v>-3.5317698493599892E-3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53-470D-9CDE-2457BF2B9B54}"/>
            </c:ext>
          </c:extLst>
        </c:ser>
        <c:ser>
          <c:idx val="6"/>
          <c:order val="4"/>
          <c:tx>
            <c:strRef>
              <c:f>'dt Vergleich'!$Q$4</c:f>
              <c:strCache>
                <c:ptCount val="1"/>
                <c:pt idx="0">
                  <c:v>1000_50000_50000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Vergleich'!$Q$5:$Q$35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53-470D-9CDE-2457BF2B9B54}"/>
            </c:ext>
          </c:extLst>
        </c:ser>
        <c:ser>
          <c:idx val="7"/>
          <c:order val="5"/>
          <c:tx>
            <c:strRef>
              <c:f>'dt Vergleich'!$R$4</c:f>
              <c:strCache>
                <c:ptCount val="1"/>
                <c:pt idx="0">
                  <c:v>10000_50000_50000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Vergleich'!$R$5:$R$35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-7.9469755291938782E-5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-1.7907982692122459E-4</c:v>
                </c:pt>
                <c:pt idx="6">
                  <c:v>-1.9745016470551491E-4</c:v>
                </c:pt>
                <c:pt idx="7">
                  <c:v>-1.9320007413625717E-4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-6.7459885030984879E-5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53-470D-9CDE-2457BF2B9B54}"/>
            </c:ext>
          </c:extLst>
        </c:ser>
        <c:ser>
          <c:idx val="8"/>
          <c:order val="6"/>
          <c:tx>
            <c:strRef>
              <c:f>'dt Vergleich'!$S$4</c:f>
              <c:strCache>
                <c:ptCount val="1"/>
                <c:pt idx="0">
                  <c:v>50000_50000_50000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Vergleich'!$S$5:$S$35</c:f>
              <c:numCache>
                <c:formatCode>0.0000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53-470D-9CDE-2457BF2B9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57359"/>
        <c:axId val="1746342479"/>
      </c:lineChart>
      <c:catAx>
        <c:axId val="174635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2479"/>
        <c:crosses val="autoZero"/>
        <c:auto val="1"/>
        <c:lblAlgn val="ctr"/>
        <c:lblOffset val="100"/>
        <c:noMultiLvlLbl val="0"/>
      </c:catAx>
      <c:valAx>
        <c:axId val="17463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5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Vergleich'!$K$4</c:f>
              <c:strCache>
                <c:ptCount val="1"/>
                <c:pt idx="0">
                  <c:v>100_10000_10000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Vergleich'!$K$5:$K$35</c:f>
              <c:numCache>
                <c:formatCode>0.0000</c:formatCode>
                <c:ptCount val="31"/>
                <c:pt idx="0">
                  <c:v>7.0598907768726349E-6</c:v>
                </c:pt>
                <c:pt idx="1">
                  <c:v>-1.4100223779678345E-6</c:v>
                </c:pt>
                <c:pt idx="2">
                  <c:v>-7.0598907768726349E-6</c:v>
                </c:pt>
                <c:pt idx="3">
                  <c:v>9.8901800811290741E-6</c:v>
                </c:pt>
                <c:pt idx="4">
                  <c:v>-9.8901800811290741E-6</c:v>
                </c:pt>
                <c:pt idx="5">
                  <c:v>-4.2398460209369659E-6</c:v>
                </c:pt>
                <c:pt idx="6">
                  <c:v>-1.4100223779678345E-6</c:v>
                </c:pt>
                <c:pt idx="7">
                  <c:v>-1.8360093235969543E-5</c:v>
                </c:pt>
                <c:pt idx="8">
                  <c:v>7.0598907768726349E-6</c:v>
                </c:pt>
                <c:pt idx="9">
                  <c:v>1.419801265001297E-6</c:v>
                </c:pt>
                <c:pt idx="10">
                  <c:v>4.2403116822242737E-6</c:v>
                </c:pt>
                <c:pt idx="11">
                  <c:v>1.419801265001297E-6</c:v>
                </c:pt>
                <c:pt idx="12">
                  <c:v>1.4100223779678345E-6</c:v>
                </c:pt>
                <c:pt idx="13">
                  <c:v>1.4202669262886047E-6</c:v>
                </c:pt>
                <c:pt idx="14">
                  <c:v>-4.2398460209369659E-6</c:v>
                </c:pt>
                <c:pt idx="15">
                  <c:v>-4.2300671339035034E-6</c:v>
                </c:pt>
                <c:pt idx="16">
                  <c:v>-7.0598907768726349E-6</c:v>
                </c:pt>
                <c:pt idx="17">
                  <c:v>-7.0603564381599426E-6</c:v>
                </c:pt>
                <c:pt idx="18">
                  <c:v>9.8901800811290741E-6</c:v>
                </c:pt>
                <c:pt idx="19">
                  <c:v>-1.4100223779678345E-6</c:v>
                </c:pt>
                <c:pt idx="20">
                  <c:v>1.4095567166805267E-6</c:v>
                </c:pt>
                <c:pt idx="21">
                  <c:v>1.4100223779678345E-6</c:v>
                </c:pt>
                <c:pt idx="22">
                  <c:v>7.0603564381599426E-6</c:v>
                </c:pt>
                <c:pt idx="23">
                  <c:v>1.419801265001297E-6</c:v>
                </c:pt>
                <c:pt idx="24">
                  <c:v>-1.4100223779678345E-6</c:v>
                </c:pt>
                <c:pt idx="25">
                  <c:v>-1.4100223779678345E-6</c:v>
                </c:pt>
                <c:pt idx="26">
                  <c:v>-4.2398460209369659E-6</c:v>
                </c:pt>
                <c:pt idx="27">
                  <c:v>-1.2709759175777435E-5</c:v>
                </c:pt>
                <c:pt idx="28">
                  <c:v>-1.4100223779678345E-6</c:v>
                </c:pt>
                <c:pt idx="29">
                  <c:v>-4.2403116822242737E-6</c:v>
                </c:pt>
                <c:pt idx="30">
                  <c:v>-1.4100223779678345E-6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C-450A-BE49-8C08F3EA4896}"/>
            </c:ext>
          </c:extLst>
        </c:ser>
        <c:ser>
          <c:idx val="1"/>
          <c:order val="1"/>
          <c:tx>
            <c:strRef>
              <c:f>'dt Vergleich'!$L$4</c:f>
              <c:strCache>
                <c:ptCount val="1"/>
                <c:pt idx="0">
                  <c:v>100_50000_50000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Vergleich'!$L$5:$L$35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C-450A-BE49-8C08F3EA4896}"/>
            </c:ext>
          </c:extLst>
        </c:ser>
        <c:ser>
          <c:idx val="2"/>
          <c:order val="2"/>
          <c:tx>
            <c:strRef>
              <c:f>'dt Vergleich'!$M$4</c:f>
              <c:strCache>
                <c:ptCount val="1"/>
                <c:pt idx="0">
                  <c:v>100_100000_100000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'dt Vergleich'!$M$5:$M$35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-1.4799972996115685E-4</c:v>
                </c:pt>
                <c:pt idx="2">
                  <c:v>-3.4437980502843857E-4</c:v>
                </c:pt>
                <c:pt idx="3">
                  <c:v>-5.1110005006194115E-4</c:v>
                </c:pt>
                <c:pt idx="4">
                  <c:v>-6.7922985181212425E-4</c:v>
                </c:pt>
                <c:pt idx="5">
                  <c:v>-7.795398123562336E-4</c:v>
                </c:pt>
                <c:pt idx="6">
                  <c:v>-8.5088983178138733E-4</c:v>
                </c:pt>
                <c:pt idx="7">
                  <c:v>-8.1133004277944565E-4</c:v>
                </c:pt>
                <c:pt idx="8">
                  <c:v>-5.421801470220089E-4</c:v>
                </c:pt>
                <c:pt idx="9">
                  <c:v>-2.1228007972240448E-4</c:v>
                </c:pt>
                <c:pt idx="10">
                  <c:v>4.4859945774078369E-5</c:v>
                </c:pt>
                <c:pt idx="11">
                  <c:v>2.0097987726330757E-4</c:v>
                </c:pt>
                <c:pt idx="12">
                  <c:v>2.0451005548238754E-4</c:v>
                </c:pt>
                <c:pt idx="13">
                  <c:v>8.4420200437307358E-5</c:v>
                </c:pt>
                <c:pt idx="14">
                  <c:v>-1.6847997903823853E-4</c:v>
                </c:pt>
                <c:pt idx="15">
                  <c:v>-5.0402991473674774E-4</c:v>
                </c:pt>
                <c:pt idx="16">
                  <c:v>-7.5763976201415062E-4</c:v>
                </c:pt>
                <c:pt idx="17">
                  <c:v>-8.2475040107965469E-4</c:v>
                </c:pt>
                <c:pt idx="18">
                  <c:v>-7.5834989547729492E-4</c:v>
                </c:pt>
                <c:pt idx="19">
                  <c:v>-6.460198201239109E-4</c:v>
                </c:pt>
                <c:pt idx="20">
                  <c:v>-4.9132015556097031E-4</c:v>
                </c:pt>
                <c:pt idx="21">
                  <c:v>-3.3236993476748466E-4</c:v>
                </c:pt>
                <c:pt idx="22">
                  <c:v>-1.7130980268120766E-4</c:v>
                </c:pt>
                <c:pt idx="23">
                  <c:v>-3.2140407711267471E-5</c:v>
                </c:pt>
                <c:pt idx="24">
                  <c:v>2.5080051273107529E-5</c:v>
                </c:pt>
                <c:pt idx="25">
                  <c:v>3.5679899156093597E-5</c:v>
                </c:pt>
                <c:pt idx="26">
                  <c:v>-5.8989971876144409E-5</c:v>
                </c:pt>
                <c:pt idx="27">
                  <c:v>-2.2641010582447052E-4</c:v>
                </c:pt>
                <c:pt idx="28">
                  <c:v>-4.093698225915432E-4</c:v>
                </c:pt>
                <c:pt idx="29">
                  <c:v>-6.5945042297244072E-4</c:v>
                </c:pt>
                <c:pt idx="30">
                  <c:v>-8.2969991490244865E-4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1C-450A-BE49-8C08F3EA4896}"/>
            </c:ext>
          </c:extLst>
        </c:ser>
        <c:ser>
          <c:idx val="3"/>
          <c:order val="3"/>
          <c:tx>
            <c:strRef>
              <c:f>'dt Vergleich'!$N$4</c:f>
              <c:strCache>
                <c:ptCount val="1"/>
                <c:pt idx="0">
                  <c:v>100_200000_200000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'dt Vergleich'!$N$5:$N$35</c:f>
              <c:numCache>
                <c:formatCode>0.0000</c:formatCode>
                <c:ptCount val="31"/>
                <c:pt idx="0">
                  <c:v>-1.2539001181721687E-4</c:v>
                </c:pt>
                <c:pt idx="1">
                  <c:v>-7.3079997673630714E-4</c:v>
                </c:pt>
                <c:pt idx="2">
                  <c:v>-1.5099798329174519E-3</c:v>
                </c:pt>
                <c:pt idx="3">
                  <c:v>-2.2418401204049587E-3</c:v>
                </c:pt>
                <c:pt idx="4">
                  <c:v>-2.851489931344986E-3</c:v>
                </c:pt>
                <c:pt idx="5">
                  <c:v>-3.3403397537767887E-3</c:v>
                </c:pt>
                <c:pt idx="6">
                  <c:v>-3.6412701010704041E-3</c:v>
                </c:pt>
                <c:pt idx="7">
                  <c:v>-3.389779943972826E-3</c:v>
                </c:pt>
                <c:pt idx="8">
                  <c:v>-2.3612300865352154E-3</c:v>
                </c:pt>
                <c:pt idx="9">
                  <c:v>-9.5402030274271965E-4</c:v>
                </c:pt>
                <c:pt idx="10">
                  <c:v>1.684902235865593E-4</c:v>
                </c:pt>
                <c:pt idx="11">
                  <c:v>7.6611991971731186E-4</c:v>
                </c:pt>
                <c:pt idx="12">
                  <c:v>8.0497004091739655E-4</c:v>
                </c:pt>
                <c:pt idx="13">
                  <c:v>2.9635010287165642E-4</c:v>
                </c:pt>
                <c:pt idx="14">
                  <c:v>-7.3362002149224281E-4</c:v>
                </c:pt>
                <c:pt idx="15">
                  <c:v>-2.0934897474944592E-3</c:v>
                </c:pt>
                <c:pt idx="16">
                  <c:v>-3.1594899483025074E-3</c:v>
                </c:pt>
                <c:pt idx="17">
                  <c:v>-3.491510171443224E-3</c:v>
                </c:pt>
                <c:pt idx="18">
                  <c:v>-3.2308399677276611E-3</c:v>
                </c:pt>
                <c:pt idx="19">
                  <c:v>-2.7476400136947632E-3</c:v>
                </c:pt>
                <c:pt idx="20">
                  <c:v>-2.1337601356208324E-3</c:v>
                </c:pt>
                <c:pt idx="21">
                  <c:v>-1.4626500196754932E-3</c:v>
                </c:pt>
                <c:pt idx="22">
                  <c:v>-7.7176978811621666E-4</c:v>
                </c:pt>
                <c:pt idx="23">
                  <c:v>-2.4407031014561653E-4</c:v>
                </c:pt>
                <c:pt idx="24">
                  <c:v>4.274025559425354E-5</c:v>
                </c:pt>
                <c:pt idx="25">
                  <c:v>3.5679899156093597E-5</c:v>
                </c:pt>
                <c:pt idx="26">
                  <c:v>-2.8858007863163948E-4</c:v>
                </c:pt>
                <c:pt idx="27">
                  <c:v>-9.3282992020249367E-4</c:v>
                </c:pt>
                <c:pt idx="28">
                  <c:v>-1.7868997529149055E-3</c:v>
                </c:pt>
                <c:pt idx="29">
                  <c:v>-2.7610701508820057E-3</c:v>
                </c:pt>
                <c:pt idx="30">
                  <c:v>-3.5317698493599892E-3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1C-450A-BE49-8C08F3EA4896}"/>
            </c:ext>
          </c:extLst>
        </c:ser>
        <c:ser>
          <c:idx val="4"/>
          <c:order val="4"/>
          <c:tx>
            <c:strRef>
              <c:f>'dt Vergleich'!$O$4</c:f>
              <c:strCache>
                <c:ptCount val="1"/>
                <c:pt idx="0">
                  <c:v>100_300000_300000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'dt Vergleich'!$O$5:$O$35</c:f>
              <c:numCache>
                <c:formatCode>0.0000</c:formatCode>
                <c:ptCount val="31"/>
                <c:pt idx="0">
                  <c:v>-4.2557800188660622E-3</c:v>
                </c:pt>
                <c:pt idx="1">
                  <c:v>-4.1812397539615631E-3</c:v>
                </c:pt>
                <c:pt idx="2">
                  <c:v>-5.0840498879551888E-3</c:v>
                </c:pt>
                <c:pt idx="3">
                  <c:v>-6.8358099088072777E-3</c:v>
                </c:pt>
                <c:pt idx="4">
                  <c:v>-9.1938599944114685E-3</c:v>
                </c:pt>
                <c:pt idx="5">
                  <c:v>-1.2053649872541428E-2</c:v>
                </c:pt>
                <c:pt idx="6">
                  <c:v>-1.4902130234986544E-2</c:v>
                </c:pt>
                <c:pt idx="7">
                  <c:v>-1.6045830212533474E-2</c:v>
                </c:pt>
                <c:pt idx="8">
                  <c:v>-1.3807530049234629E-2</c:v>
                </c:pt>
                <c:pt idx="9">
                  <c:v>-8.9741600677371025E-3</c:v>
                </c:pt>
                <c:pt idx="10">
                  <c:v>-4.036949947476387E-3</c:v>
                </c:pt>
                <c:pt idx="11">
                  <c:v>-5.2973022684454918E-4</c:v>
                </c:pt>
                <c:pt idx="12">
                  <c:v>1.0279398411512375E-3</c:v>
                </c:pt>
                <c:pt idx="13">
                  <c:v>2.9856013134121895E-4</c:v>
                </c:pt>
                <c:pt idx="14">
                  <c:v>-3.1862501055002213E-3</c:v>
                </c:pt>
                <c:pt idx="15">
                  <c:v>-8.8862101547420025E-3</c:v>
                </c:pt>
                <c:pt idx="16">
                  <c:v>-1.3992079999297857E-2</c:v>
                </c:pt>
                <c:pt idx="17">
                  <c:v>-1.6187300439924002E-2</c:v>
                </c:pt>
                <c:pt idx="18">
                  <c:v>-1.6037009656429291E-2</c:v>
                </c:pt>
                <c:pt idx="19">
                  <c:v>-1.5363949816673994E-2</c:v>
                </c:pt>
                <c:pt idx="20">
                  <c:v>-1.4917850028723478E-2</c:v>
                </c:pt>
                <c:pt idx="21">
                  <c:v>-1.4290899969637394E-2</c:v>
                </c:pt>
                <c:pt idx="22">
                  <c:v>-1.3118769973516464E-2</c:v>
                </c:pt>
                <c:pt idx="23">
                  <c:v>-1.175218028947711E-2</c:v>
                </c:pt>
                <c:pt idx="24">
                  <c:v>-1.0688299778848886E-2</c:v>
                </c:pt>
                <c:pt idx="25">
                  <c:v>-1.0430460330098867E-2</c:v>
                </c:pt>
                <c:pt idx="26">
                  <c:v>-1.1456720065325499E-2</c:v>
                </c:pt>
                <c:pt idx="27">
                  <c:v>-1.4118699822574854E-2</c:v>
                </c:pt>
                <c:pt idx="28">
                  <c:v>-1.8597620073705912E-2</c:v>
                </c:pt>
                <c:pt idx="29">
                  <c:v>-2.4600650183856487E-2</c:v>
                </c:pt>
                <c:pt idx="30">
                  <c:v>-3.0470859725028276E-2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1C-450A-BE49-8C08F3EA4896}"/>
            </c:ext>
          </c:extLst>
        </c:ser>
        <c:ser>
          <c:idx val="5"/>
          <c:order val="5"/>
          <c:tx>
            <c:strRef>
              <c:f>'dt Vergleich'!$P$4</c:f>
              <c:strCache>
                <c:ptCount val="1"/>
                <c:pt idx="0">
                  <c:v>100_400000_400000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'dt Vergleich'!$P$5:$P$35</c:f>
              <c:numCache>
                <c:formatCode>0.0000</c:formatCode>
                <c:ptCount val="31"/>
                <c:pt idx="0">
                  <c:v>6.9740079808980227E-2</c:v>
                </c:pt>
                <c:pt idx="1">
                  <c:v>8.875564020127058E-2</c:v>
                </c:pt>
                <c:pt idx="2">
                  <c:v>0.10388869000598788</c:v>
                </c:pt>
                <c:pt idx="3">
                  <c:v>0.11196949006989598</c:v>
                </c:pt>
                <c:pt idx="4">
                  <c:v>0.11568670021370053</c:v>
                </c:pt>
                <c:pt idx="5">
                  <c:v>0.12120247026905417</c:v>
                </c:pt>
                <c:pt idx="6">
                  <c:v>0.12450429983437061</c:v>
                </c:pt>
                <c:pt idx="7">
                  <c:v>0.10993852000683546</c:v>
                </c:pt>
                <c:pt idx="8">
                  <c:v>6.9182009901851416E-2</c:v>
                </c:pt>
                <c:pt idx="9">
                  <c:v>1.8349049612879753E-2</c:v>
                </c:pt>
                <c:pt idx="10">
                  <c:v>-1.9381839781999588E-2</c:v>
                </c:pt>
                <c:pt idx="11">
                  <c:v>-3.5473499912768602E-2</c:v>
                </c:pt>
                <c:pt idx="12">
                  <c:v>-2.9447699896991253E-2</c:v>
                </c:pt>
                <c:pt idx="13">
                  <c:v>-5.686003714799881E-5</c:v>
                </c:pt>
                <c:pt idx="14">
                  <c:v>5.2636819891631603E-2</c:v>
                </c:pt>
                <c:pt idx="15">
                  <c:v>0.11383091984316707</c:v>
                </c:pt>
                <c:pt idx="16">
                  <c:v>0.15066464990377426</c:v>
                </c:pt>
                <c:pt idx="17">
                  <c:v>0.14680049987509847</c:v>
                </c:pt>
                <c:pt idx="18">
                  <c:v>0.11832732008770108</c:v>
                </c:pt>
                <c:pt idx="19">
                  <c:v>8.7533529847860336E-2</c:v>
                </c:pt>
                <c:pt idx="20">
                  <c:v>6.3899359665811062E-2</c:v>
                </c:pt>
                <c:pt idx="21">
                  <c:v>4.6079779975116253E-2</c:v>
                </c:pt>
                <c:pt idx="22">
                  <c:v>3.3772430382668972E-2</c:v>
                </c:pt>
                <c:pt idx="23">
                  <c:v>2.8648729901760817E-2</c:v>
                </c:pt>
                <c:pt idx="24">
                  <c:v>3.1849540304392576E-2</c:v>
                </c:pt>
                <c:pt idx="25">
                  <c:v>4.3957679998129606E-2</c:v>
                </c:pt>
                <c:pt idx="26">
                  <c:v>6.5214720088988543E-2</c:v>
                </c:pt>
                <c:pt idx="27">
                  <c:v>9.5529559999704361E-2</c:v>
                </c:pt>
                <c:pt idx="28">
                  <c:v>0.13377613993361592</c:v>
                </c:pt>
                <c:pt idx="29">
                  <c:v>0.1744280899874866</c:v>
                </c:pt>
                <c:pt idx="30">
                  <c:v>0.20239124028012156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1C-450A-BE49-8C08F3EA4896}"/>
            </c:ext>
          </c:extLst>
        </c:ser>
        <c:ser>
          <c:idx val="6"/>
          <c:order val="6"/>
          <c:tx>
            <c:strRef>
              <c:f>'dt Vergleich'!$Q$4</c:f>
              <c:strCache>
                <c:ptCount val="1"/>
                <c:pt idx="0">
                  <c:v>1000_50000_50000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Vergleich'!$Q$5:$Q$35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1C-450A-BE49-8C08F3EA4896}"/>
            </c:ext>
          </c:extLst>
        </c:ser>
        <c:ser>
          <c:idx val="7"/>
          <c:order val="7"/>
          <c:tx>
            <c:strRef>
              <c:f>'dt Vergleich'!$R$4</c:f>
              <c:strCache>
                <c:ptCount val="1"/>
                <c:pt idx="0">
                  <c:v>10000_50000_50000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Vergleich'!$R$5:$R$35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-7.9469755291938782E-5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-1.7907982692122459E-4</c:v>
                </c:pt>
                <c:pt idx="6">
                  <c:v>-1.9745016470551491E-4</c:v>
                </c:pt>
                <c:pt idx="7">
                  <c:v>-1.9320007413625717E-4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-6.7459885030984879E-5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1C-450A-BE49-8C08F3EA4896}"/>
            </c:ext>
          </c:extLst>
        </c:ser>
        <c:ser>
          <c:idx val="8"/>
          <c:order val="8"/>
          <c:tx>
            <c:strRef>
              <c:f>'dt Vergleich'!$S$4</c:f>
              <c:strCache>
                <c:ptCount val="1"/>
                <c:pt idx="0">
                  <c:v>50000_50000_50000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Vergleich'!$S$5:$S$35</c:f>
              <c:numCache>
                <c:formatCode>0.0000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1C-450A-BE49-8C08F3EA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57359"/>
        <c:axId val="1746342479"/>
      </c:lineChart>
      <c:catAx>
        <c:axId val="174635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2479"/>
        <c:crosses val="autoZero"/>
        <c:auto val="1"/>
        <c:lblAlgn val="ctr"/>
        <c:lblOffset val="100"/>
        <c:noMultiLvlLbl val="0"/>
      </c:catAx>
      <c:valAx>
        <c:axId val="17463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5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Vergleich'!$K$4</c:f>
              <c:strCache>
                <c:ptCount val="1"/>
                <c:pt idx="0">
                  <c:v>100_10000_10000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Vergleich'!$K$5:$K$35</c:f>
              <c:numCache>
                <c:formatCode>0.0000</c:formatCode>
                <c:ptCount val="31"/>
                <c:pt idx="0">
                  <c:v>7.0598907768726349E-6</c:v>
                </c:pt>
                <c:pt idx="1">
                  <c:v>-1.4100223779678345E-6</c:v>
                </c:pt>
                <c:pt idx="2">
                  <c:v>-7.0598907768726349E-6</c:v>
                </c:pt>
                <c:pt idx="3">
                  <c:v>9.8901800811290741E-6</c:v>
                </c:pt>
                <c:pt idx="4">
                  <c:v>-9.8901800811290741E-6</c:v>
                </c:pt>
                <c:pt idx="5">
                  <c:v>-4.2398460209369659E-6</c:v>
                </c:pt>
                <c:pt idx="6">
                  <c:v>-1.4100223779678345E-6</c:v>
                </c:pt>
                <c:pt idx="7">
                  <c:v>-1.8360093235969543E-5</c:v>
                </c:pt>
                <c:pt idx="8">
                  <c:v>7.0598907768726349E-6</c:v>
                </c:pt>
                <c:pt idx="9">
                  <c:v>1.419801265001297E-6</c:v>
                </c:pt>
                <c:pt idx="10">
                  <c:v>4.2403116822242737E-6</c:v>
                </c:pt>
                <c:pt idx="11">
                  <c:v>1.419801265001297E-6</c:v>
                </c:pt>
                <c:pt idx="12">
                  <c:v>1.4100223779678345E-6</c:v>
                </c:pt>
                <c:pt idx="13">
                  <c:v>1.4202669262886047E-6</c:v>
                </c:pt>
                <c:pt idx="14">
                  <c:v>-4.2398460209369659E-6</c:v>
                </c:pt>
                <c:pt idx="15">
                  <c:v>-4.2300671339035034E-6</c:v>
                </c:pt>
                <c:pt idx="16">
                  <c:v>-7.0598907768726349E-6</c:v>
                </c:pt>
                <c:pt idx="17">
                  <c:v>-7.0603564381599426E-6</c:v>
                </c:pt>
                <c:pt idx="18">
                  <c:v>9.8901800811290741E-6</c:v>
                </c:pt>
                <c:pt idx="19">
                  <c:v>-1.4100223779678345E-6</c:v>
                </c:pt>
                <c:pt idx="20">
                  <c:v>1.4095567166805267E-6</c:v>
                </c:pt>
                <c:pt idx="21">
                  <c:v>1.4100223779678345E-6</c:v>
                </c:pt>
                <c:pt idx="22">
                  <c:v>7.0603564381599426E-6</c:v>
                </c:pt>
                <c:pt idx="23">
                  <c:v>1.419801265001297E-6</c:v>
                </c:pt>
                <c:pt idx="24">
                  <c:v>-1.4100223779678345E-6</c:v>
                </c:pt>
                <c:pt idx="25">
                  <c:v>-1.4100223779678345E-6</c:v>
                </c:pt>
                <c:pt idx="26">
                  <c:v>-4.2398460209369659E-6</c:v>
                </c:pt>
                <c:pt idx="27">
                  <c:v>-1.2709759175777435E-5</c:v>
                </c:pt>
                <c:pt idx="28">
                  <c:v>-1.4100223779678345E-6</c:v>
                </c:pt>
                <c:pt idx="29">
                  <c:v>-4.2403116822242737E-6</c:v>
                </c:pt>
                <c:pt idx="30">
                  <c:v>-1.4100223779678345E-6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76-4BBF-8651-43925FC8029F}"/>
            </c:ext>
          </c:extLst>
        </c:ser>
        <c:ser>
          <c:idx val="1"/>
          <c:order val="1"/>
          <c:tx>
            <c:strRef>
              <c:f>'dt Vergleich'!$L$4</c:f>
              <c:strCache>
                <c:ptCount val="1"/>
                <c:pt idx="0">
                  <c:v>100_50000_50000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Vergleich'!$L$5:$L$35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76-4BBF-8651-43925FC8029F}"/>
            </c:ext>
          </c:extLst>
        </c:ser>
        <c:ser>
          <c:idx val="2"/>
          <c:order val="2"/>
          <c:tx>
            <c:strRef>
              <c:f>'dt Vergleich'!$M$4</c:f>
              <c:strCache>
                <c:ptCount val="1"/>
                <c:pt idx="0">
                  <c:v>100_100000_100000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'dt Vergleich'!$M$5:$M$35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-1.4799972996115685E-4</c:v>
                </c:pt>
                <c:pt idx="2">
                  <c:v>-3.4437980502843857E-4</c:v>
                </c:pt>
                <c:pt idx="3">
                  <c:v>-5.1110005006194115E-4</c:v>
                </c:pt>
                <c:pt idx="4">
                  <c:v>-6.7922985181212425E-4</c:v>
                </c:pt>
                <c:pt idx="5">
                  <c:v>-7.795398123562336E-4</c:v>
                </c:pt>
                <c:pt idx="6">
                  <c:v>-8.5088983178138733E-4</c:v>
                </c:pt>
                <c:pt idx="7">
                  <c:v>-8.1133004277944565E-4</c:v>
                </c:pt>
                <c:pt idx="8">
                  <c:v>-5.421801470220089E-4</c:v>
                </c:pt>
                <c:pt idx="9">
                  <c:v>-2.1228007972240448E-4</c:v>
                </c:pt>
                <c:pt idx="10">
                  <c:v>4.4859945774078369E-5</c:v>
                </c:pt>
                <c:pt idx="11">
                  <c:v>2.0097987726330757E-4</c:v>
                </c:pt>
                <c:pt idx="12">
                  <c:v>2.0451005548238754E-4</c:v>
                </c:pt>
                <c:pt idx="13">
                  <c:v>8.4420200437307358E-5</c:v>
                </c:pt>
                <c:pt idx="14">
                  <c:v>-1.6847997903823853E-4</c:v>
                </c:pt>
                <c:pt idx="15">
                  <c:v>-5.0402991473674774E-4</c:v>
                </c:pt>
                <c:pt idx="16">
                  <c:v>-7.5763976201415062E-4</c:v>
                </c:pt>
                <c:pt idx="17">
                  <c:v>-8.2475040107965469E-4</c:v>
                </c:pt>
                <c:pt idx="18">
                  <c:v>-7.5834989547729492E-4</c:v>
                </c:pt>
                <c:pt idx="19">
                  <c:v>-6.460198201239109E-4</c:v>
                </c:pt>
                <c:pt idx="20">
                  <c:v>-4.9132015556097031E-4</c:v>
                </c:pt>
                <c:pt idx="21">
                  <c:v>-3.3236993476748466E-4</c:v>
                </c:pt>
                <c:pt idx="22">
                  <c:v>-1.7130980268120766E-4</c:v>
                </c:pt>
                <c:pt idx="23">
                  <c:v>-3.2140407711267471E-5</c:v>
                </c:pt>
                <c:pt idx="24">
                  <c:v>2.5080051273107529E-5</c:v>
                </c:pt>
                <c:pt idx="25">
                  <c:v>3.5679899156093597E-5</c:v>
                </c:pt>
                <c:pt idx="26">
                  <c:v>-5.8989971876144409E-5</c:v>
                </c:pt>
                <c:pt idx="27">
                  <c:v>-2.2641010582447052E-4</c:v>
                </c:pt>
                <c:pt idx="28">
                  <c:v>-4.093698225915432E-4</c:v>
                </c:pt>
                <c:pt idx="29">
                  <c:v>-6.5945042297244072E-4</c:v>
                </c:pt>
                <c:pt idx="30">
                  <c:v>-8.2969991490244865E-4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76-4BBF-8651-43925FC8029F}"/>
            </c:ext>
          </c:extLst>
        </c:ser>
        <c:ser>
          <c:idx val="6"/>
          <c:order val="3"/>
          <c:tx>
            <c:strRef>
              <c:f>'dt Vergleich'!$Q$4</c:f>
              <c:strCache>
                <c:ptCount val="1"/>
                <c:pt idx="0">
                  <c:v>1000_50000_50000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Vergleich'!$Q$5:$Q$35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76-4BBF-8651-43925FC8029F}"/>
            </c:ext>
          </c:extLst>
        </c:ser>
        <c:ser>
          <c:idx val="7"/>
          <c:order val="4"/>
          <c:tx>
            <c:strRef>
              <c:f>'dt Vergleich'!$R$4</c:f>
              <c:strCache>
                <c:ptCount val="1"/>
                <c:pt idx="0">
                  <c:v>10000_50000_50000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Vergleich'!$R$5:$R$35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-7.9469755291938782E-5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-1.7907982692122459E-4</c:v>
                </c:pt>
                <c:pt idx="6">
                  <c:v>-1.9745016470551491E-4</c:v>
                </c:pt>
                <c:pt idx="7">
                  <c:v>-1.9320007413625717E-4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-6.7459885030984879E-5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76-4BBF-8651-43925FC8029F}"/>
            </c:ext>
          </c:extLst>
        </c:ser>
        <c:ser>
          <c:idx val="8"/>
          <c:order val="5"/>
          <c:tx>
            <c:strRef>
              <c:f>'dt Vergleich'!$S$4</c:f>
              <c:strCache>
                <c:ptCount val="1"/>
                <c:pt idx="0">
                  <c:v>50000_50000_50000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Vergleich'!$S$5:$S$35</c:f>
              <c:numCache>
                <c:formatCode>0.0000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76-4BBF-8651-43925FC80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57359"/>
        <c:axId val="1746342479"/>
      </c:lineChart>
      <c:catAx>
        <c:axId val="174635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2479"/>
        <c:crosses val="autoZero"/>
        <c:auto val="1"/>
        <c:lblAlgn val="ctr"/>
        <c:lblOffset val="100"/>
        <c:noMultiLvlLbl val="0"/>
      </c:catAx>
      <c:valAx>
        <c:axId val="17463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5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Vergleich'!$K$4</c:f>
              <c:strCache>
                <c:ptCount val="1"/>
                <c:pt idx="0">
                  <c:v>100_10000_10000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Vergleich'!$K$5:$K$35</c:f>
              <c:numCache>
                <c:formatCode>0.0000</c:formatCode>
                <c:ptCount val="31"/>
                <c:pt idx="0">
                  <c:v>7.0598907768726349E-6</c:v>
                </c:pt>
                <c:pt idx="1">
                  <c:v>-1.4100223779678345E-6</c:v>
                </c:pt>
                <c:pt idx="2">
                  <c:v>-7.0598907768726349E-6</c:v>
                </c:pt>
                <c:pt idx="3">
                  <c:v>9.8901800811290741E-6</c:v>
                </c:pt>
                <c:pt idx="4">
                  <c:v>-9.8901800811290741E-6</c:v>
                </c:pt>
                <c:pt idx="5">
                  <c:v>-4.2398460209369659E-6</c:v>
                </c:pt>
                <c:pt idx="6">
                  <c:v>-1.4100223779678345E-6</c:v>
                </c:pt>
                <c:pt idx="7">
                  <c:v>-1.8360093235969543E-5</c:v>
                </c:pt>
                <c:pt idx="8">
                  <c:v>7.0598907768726349E-6</c:v>
                </c:pt>
                <c:pt idx="9">
                  <c:v>1.419801265001297E-6</c:v>
                </c:pt>
                <c:pt idx="10">
                  <c:v>4.2403116822242737E-6</c:v>
                </c:pt>
                <c:pt idx="11">
                  <c:v>1.419801265001297E-6</c:v>
                </c:pt>
                <c:pt idx="12">
                  <c:v>1.4100223779678345E-6</c:v>
                </c:pt>
                <c:pt idx="13">
                  <c:v>1.4202669262886047E-6</c:v>
                </c:pt>
                <c:pt idx="14">
                  <c:v>-4.2398460209369659E-6</c:v>
                </c:pt>
                <c:pt idx="15">
                  <c:v>-4.2300671339035034E-6</c:v>
                </c:pt>
                <c:pt idx="16">
                  <c:v>-7.0598907768726349E-6</c:v>
                </c:pt>
                <c:pt idx="17">
                  <c:v>-7.0603564381599426E-6</c:v>
                </c:pt>
                <c:pt idx="18">
                  <c:v>9.8901800811290741E-6</c:v>
                </c:pt>
                <c:pt idx="19">
                  <c:v>-1.4100223779678345E-6</c:v>
                </c:pt>
                <c:pt idx="20">
                  <c:v>1.4095567166805267E-6</c:v>
                </c:pt>
                <c:pt idx="21">
                  <c:v>1.4100223779678345E-6</c:v>
                </c:pt>
                <c:pt idx="22">
                  <c:v>7.0603564381599426E-6</c:v>
                </c:pt>
                <c:pt idx="23">
                  <c:v>1.419801265001297E-6</c:v>
                </c:pt>
                <c:pt idx="24">
                  <c:v>-1.4100223779678345E-6</c:v>
                </c:pt>
                <c:pt idx="25">
                  <c:v>-1.4100223779678345E-6</c:v>
                </c:pt>
                <c:pt idx="26">
                  <c:v>-4.2398460209369659E-6</c:v>
                </c:pt>
                <c:pt idx="27">
                  <c:v>-1.2709759175777435E-5</c:v>
                </c:pt>
                <c:pt idx="28">
                  <c:v>-1.4100223779678345E-6</c:v>
                </c:pt>
                <c:pt idx="29">
                  <c:v>-4.2403116822242737E-6</c:v>
                </c:pt>
                <c:pt idx="30">
                  <c:v>-1.4100223779678345E-6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5-4972-88C8-CBC3CB37BEE3}"/>
            </c:ext>
          </c:extLst>
        </c:ser>
        <c:ser>
          <c:idx val="1"/>
          <c:order val="1"/>
          <c:tx>
            <c:strRef>
              <c:f>'dt Vergleich'!$L$4</c:f>
              <c:strCache>
                <c:ptCount val="1"/>
                <c:pt idx="0">
                  <c:v>100_50000_50000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Vergleich'!$L$5:$L$35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55-4972-88C8-CBC3CB37BEE3}"/>
            </c:ext>
          </c:extLst>
        </c:ser>
        <c:ser>
          <c:idx val="6"/>
          <c:order val="2"/>
          <c:tx>
            <c:strRef>
              <c:f>'dt Vergleich'!$Q$4</c:f>
              <c:strCache>
                <c:ptCount val="1"/>
                <c:pt idx="0">
                  <c:v>1000_50000_50000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Vergleich'!$Q$5:$Q$35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55-4972-88C8-CBC3CB37BEE3}"/>
            </c:ext>
          </c:extLst>
        </c:ser>
        <c:ser>
          <c:idx val="7"/>
          <c:order val="3"/>
          <c:tx>
            <c:strRef>
              <c:f>'dt Vergleich'!$R$4</c:f>
              <c:strCache>
                <c:ptCount val="1"/>
                <c:pt idx="0">
                  <c:v>10000_50000_50000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Vergleich'!$R$5:$R$35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-7.9469755291938782E-5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-1.7907982692122459E-4</c:v>
                </c:pt>
                <c:pt idx="6">
                  <c:v>-1.9745016470551491E-4</c:v>
                </c:pt>
                <c:pt idx="7">
                  <c:v>-1.9320007413625717E-4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-6.7459885030984879E-5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55-4972-88C8-CBC3CB37BEE3}"/>
            </c:ext>
          </c:extLst>
        </c:ser>
        <c:ser>
          <c:idx val="8"/>
          <c:order val="4"/>
          <c:tx>
            <c:strRef>
              <c:f>'dt Vergleich'!$S$4</c:f>
              <c:strCache>
                <c:ptCount val="1"/>
                <c:pt idx="0">
                  <c:v>50000_50000_50000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Vergleich'!$S$5:$S$35</c:f>
              <c:numCache>
                <c:formatCode>0.0000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55-4972-88C8-CBC3CB37B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57359"/>
        <c:axId val="1746342479"/>
      </c:lineChart>
      <c:catAx>
        <c:axId val="174635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2479"/>
        <c:crosses val="autoZero"/>
        <c:auto val="1"/>
        <c:lblAlgn val="ctr"/>
        <c:lblOffset val="100"/>
        <c:noMultiLvlLbl val="0"/>
      </c:catAx>
      <c:valAx>
        <c:axId val="17463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5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'dt Vergleich'!$L$4</c:f>
              <c:strCache>
                <c:ptCount val="1"/>
                <c:pt idx="0">
                  <c:v>100_50000_50000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Vergleich'!$L$5:$L$35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8-42D6-B27D-08BBE8477C96}"/>
            </c:ext>
          </c:extLst>
        </c:ser>
        <c:ser>
          <c:idx val="6"/>
          <c:order val="1"/>
          <c:tx>
            <c:strRef>
              <c:f>'dt Vergleich'!$Q$4</c:f>
              <c:strCache>
                <c:ptCount val="1"/>
                <c:pt idx="0">
                  <c:v>1000_50000_50000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Vergleich'!$Q$5:$Q$35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8-42D6-B27D-08BBE8477C96}"/>
            </c:ext>
          </c:extLst>
        </c:ser>
        <c:ser>
          <c:idx val="7"/>
          <c:order val="2"/>
          <c:tx>
            <c:strRef>
              <c:f>'dt Vergleich'!$R$4</c:f>
              <c:strCache>
                <c:ptCount val="1"/>
                <c:pt idx="0">
                  <c:v>10000_50000_50000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Vergleich'!$R$5:$R$35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-7.9469755291938782E-5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-1.7907982692122459E-4</c:v>
                </c:pt>
                <c:pt idx="6">
                  <c:v>-1.9745016470551491E-4</c:v>
                </c:pt>
                <c:pt idx="7">
                  <c:v>-1.9320007413625717E-4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-6.7459885030984879E-5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8-42D6-B27D-08BBE8477C96}"/>
            </c:ext>
          </c:extLst>
        </c:ser>
        <c:ser>
          <c:idx val="8"/>
          <c:order val="3"/>
          <c:tx>
            <c:strRef>
              <c:f>'dt Vergleich'!$S$4</c:f>
              <c:strCache>
                <c:ptCount val="1"/>
                <c:pt idx="0">
                  <c:v>50000_50000_50000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Vergleich'!$S$5:$S$35</c:f>
              <c:numCache>
                <c:formatCode>0.0000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8-42D6-B27D-08BBE8477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57359"/>
        <c:axId val="1746342479"/>
      </c:lineChart>
      <c:catAx>
        <c:axId val="174635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2479"/>
        <c:crosses val="autoZero"/>
        <c:auto val="1"/>
        <c:lblAlgn val="ctr"/>
        <c:lblOffset val="100"/>
        <c:noMultiLvlLbl val="0"/>
      </c:catAx>
      <c:valAx>
        <c:axId val="17463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5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'dt Vergleich'!$L$4</c:f>
              <c:strCache>
                <c:ptCount val="1"/>
                <c:pt idx="0">
                  <c:v>100_50000_50000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'dt Vergleich'!$L$5:$L$35</c:f>
              <c:numCache>
                <c:formatCode>0.0000</c:formatCode>
                <c:ptCount val="31"/>
                <c:pt idx="0">
                  <c:v>-1.7699785530567169E-6</c:v>
                </c:pt>
                <c:pt idx="1">
                  <c:v>-4.202965646982193E-5</c:v>
                </c:pt>
                <c:pt idx="2">
                  <c:v>-9.7129959613084793E-5</c:v>
                </c:pt>
                <c:pt idx="3">
                  <c:v>-1.225699670612812E-4</c:v>
                </c:pt>
                <c:pt idx="4">
                  <c:v>-1.6706995666027069E-4</c:v>
                </c:pt>
                <c:pt idx="5">
                  <c:v>-1.9674003124237061E-4</c:v>
                </c:pt>
                <c:pt idx="6">
                  <c:v>-1.9745016470551491E-4</c:v>
                </c:pt>
                <c:pt idx="7">
                  <c:v>-2.1085981279611588E-4</c:v>
                </c:pt>
                <c:pt idx="8">
                  <c:v>-1.3599032536149025E-4</c:v>
                </c:pt>
                <c:pt idx="9">
                  <c:v>-5.3330324590206146E-5</c:v>
                </c:pt>
                <c:pt idx="10">
                  <c:v>9.5400027930736542E-6</c:v>
                </c:pt>
                <c:pt idx="11">
                  <c:v>4.2030122131109238E-5</c:v>
                </c:pt>
                <c:pt idx="12">
                  <c:v>4.5570079237222672E-5</c:v>
                </c:pt>
                <c:pt idx="13">
                  <c:v>1.3780314475297928E-5</c:v>
                </c:pt>
                <c:pt idx="14">
                  <c:v>-4.4859945774078369E-5</c:v>
                </c:pt>
                <c:pt idx="15">
                  <c:v>-1.3316003605723381E-4</c:v>
                </c:pt>
                <c:pt idx="16">
                  <c:v>-1.9249971956014633E-4</c:v>
                </c:pt>
                <c:pt idx="17">
                  <c:v>-2.0663021132349968E-4</c:v>
                </c:pt>
                <c:pt idx="18">
                  <c:v>-1.7554964870214462E-4</c:v>
                </c:pt>
                <c:pt idx="19">
                  <c:v>-1.5152012929320335E-4</c:v>
                </c:pt>
                <c:pt idx="20">
                  <c:v>-1.204400323331356E-4</c:v>
                </c:pt>
                <c:pt idx="21">
                  <c:v>-8.512008935213089E-5</c:v>
                </c:pt>
                <c:pt idx="22">
                  <c:v>-3.0029565095901489E-5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1.8009915947914124E-5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-9.1480091214179993E-5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7-4CD8-A2D7-84B2B6BB7033}"/>
            </c:ext>
          </c:extLst>
        </c:ser>
        <c:ser>
          <c:idx val="8"/>
          <c:order val="1"/>
          <c:tx>
            <c:strRef>
              <c:f>'dt Vergleich'!$S$4</c:f>
              <c:strCache>
                <c:ptCount val="1"/>
                <c:pt idx="0">
                  <c:v>50000_50000_50000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'dt Vergleich'!$S$5:$S$35</c:f>
              <c:numCache>
                <c:formatCode>0.0000</c:formatCode>
                <c:ptCount val="31"/>
                <c:pt idx="0">
                  <c:v>1.5889760106801987E-5</c:v>
                </c:pt>
                <c:pt idx="1">
                  <c:v>-6.709713488817215E-6</c:v>
                </c:pt>
                <c:pt idx="2">
                  <c:v>-8.8298693299293518E-6</c:v>
                </c:pt>
                <c:pt idx="3">
                  <c:v>-1.6599893569946289E-5</c:v>
                </c:pt>
                <c:pt idx="4">
                  <c:v>-2.5790184736251831E-5</c:v>
                </c:pt>
                <c:pt idx="5">
                  <c:v>-3.7800054997205734E-5</c:v>
                </c:pt>
                <c:pt idx="6">
                  <c:v>-3.8499943912029266E-5</c:v>
                </c:pt>
                <c:pt idx="7">
                  <c:v>-5.1919836550951004E-5</c:v>
                </c:pt>
                <c:pt idx="8">
                  <c:v>-3.0030030757188797E-5</c:v>
                </c:pt>
                <c:pt idx="9">
                  <c:v>-1.8010381609201431E-5</c:v>
                </c:pt>
                <c:pt idx="10">
                  <c:v>9.5400027930736542E-6</c:v>
                </c:pt>
                <c:pt idx="11">
                  <c:v>2.4369917809963226E-5</c:v>
                </c:pt>
                <c:pt idx="12">
                  <c:v>2.790987491607666E-5</c:v>
                </c:pt>
                <c:pt idx="13">
                  <c:v>1.3780314475297928E-5</c:v>
                </c:pt>
                <c:pt idx="14">
                  <c:v>-2.7200207114219666E-5</c:v>
                </c:pt>
                <c:pt idx="15">
                  <c:v>-8.0170109868049622E-5</c:v>
                </c:pt>
                <c:pt idx="16">
                  <c:v>-1.042000949382782E-4</c:v>
                </c:pt>
                <c:pt idx="17">
                  <c:v>-1.1832034215331078E-4</c:v>
                </c:pt>
                <c:pt idx="18">
                  <c:v>-1.0490976274013519E-4</c:v>
                </c:pt>
                <c:pt idx="19">
                  <c:v>-8.0879777669906616E-5</c:v>
                </c:pt>
                <c:pt idx="20">
                  <c:v>-6.7460350692272186E-5</c:v>
                </c:pt>
                <c:pt idx="21">
                  <c:v>-3.2139942049980164E-5</c:v>
                </c:pt>
                <c:pt idx="22">
                  <c:v>-1.2369826436042786E-5</c:v>
                </c:pt>
                <c:pt idx="23">
                  <c:v>3.1800009310245514E-6</c:v>
                </c:pt>
                <c:pt idx="24">
                  <c:v>7.4203126132488251E-6</c:v>
                </c:pt>
                <c:pt idx="25">
                  <c:v>3.4971162676811218E-7</c:v>
                </c:pt>
                <c:pt idx="26">
                  <c:v>-2.3670028895139694E-5</c:v>
                </c:pt>
                <c:pt idx="27">
                  <c:v>-6.7459885030984879E-5</c:v>
                </c:pt>
                <c:pt idx="28">
                  <c:v>-1.091398298740387E-4</c:v>
                </c:pt>
                <c:pt idx="29">
                  <c:v>-1.6495026648044586E-4</c:v>
                </c:pt>
                <c:pt idx="30">
                  <c:v>-2.1156994625926018E-4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97-4CD8-A2D7-84B2B6BB7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357359"/>
        <c:axId val="1746342479"/>
      </c:lineChart>
      <c:catAx>
        <c:axId val="174635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42479"/>
        <c:crosses val="autoZero"/>
        <c:auto val="1"/>
        <c:lblAlgn val="ctr"/>
        <c:lblOffset val="100"/>
        <c:noMultiLvlLbl val="0"/>
      </c:catAx>
      <c:valAx>
        <c:axId val="17463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635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19.png"/><Relationship Id="rId1" Type="http://schemas.openxmlformats.org/officeDocument/2006/relationships/chart" Target="../charts/chart18.xml"/><Relationship Id="rId5" Type="http://schemas.openxmlformats.org/officeDocument/2006/relationships/image" Target="../media/image20.png"/><Relationship Id="rId4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676275</xdr:colOff>
      <xdr:row>14</xdr:row>
      <xdr:rowOff>76200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1494675-5724-4F29-83B5-03A4D8A1F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123825</xdr:rowOff>
    </xdr:from>
    <xdr:to>
      <xdr:col>6</xdr:col>
      <xdr:colOff>676275</xdr:colOff>
      <xdr:row>29</xdr:row>
      <xdr:rowOff>9525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7A726189-2440-4E61-A247-CCFBA012C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0</xdr:row>
      <xdr:rowOff>0</xdr:rowOff>
    </xdr:from>
    <xdr:to>
      <xdr:col>13</xdr:col>
      <xdr:colOff>638175</xdr:colOff>
      <xdr:row>14</xdr:row>
      <xdr:rowOff>76200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55DD8BD9-AFAF-47DF-82C8-5F77EC1A0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714375</xdr:colOff>
      <xdr:row>14</xdr:row>
      <xdr:rowOff>123825</xdr:rowOff>
    </xdr:from>
    <xdr:to>
      <xdr:col>13</xdr:col>
      <xdr:colOff>628650</xdr:colOff>
      <xdr:row>29</xdr:row>
      <xdr:rowOff>9525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CDFBDD6A-6B39-4D5C-9B93-A9C170B6A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666750</xdr:colOff>
      <xdr:row>14</xdr:row>
      <xdr:rowOff>85725</xdr:rowOff>
    </xdr:to>
    <xdr:graphicFrame macro="">
      <xdr:nvGraphicFramePr>
        <xdr:cNvPr id="7" name="Diagram 3">
          <a:extLst>
            <a:ext uri="{FF2B5EF4-FFF2-40B4-BE49-F238E27FC236}">
              <a16:creationId xmlns:a16="http://schemas.microsoft.com/office/drawing/2014/main" id="{C3C863E3-33BD-4986-A754-7C0E7ACB7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219075</xdr:colOff>
      <xdr:row>2</xdr:row>
      <xdr:rowOff>133350</xdr:rowOff>
    </xdr:from>
    <xdr:to>
      <xdr:col>22</xdr:col>
      <xdr:colOff>0</xdr:colOff>
      <xdr:row>15</xdr:row>
      <xdr:rowOff>123825</xdr:rowOff>
    </xdr:to>
    <xdr:grpSp>
      <xdr:nvGrpSpPr>
        <xdr:cNvPr id="8" name="Gruppieren 7">
          <a:extLst>
            <a:ext uri="{FF2B5EF4-FFF2-40B4-BE49-F238E27FC236}">
              <a16:creationId xmlns:a16="http://schemas.microsoft.com/office/drawing/2014/main" id="{568A376B-8598-48AE-9E75-338F94266FBA}"/>
            </a:ext>
          </a:extLst>
        </xdr:cNvPr>
        <xdr:cNvGrpSpPr/>
      </xdr:nvGrpSpPr>
      <xdr:grpSpPr>
        <a:xfrm>
          <a:off x="11649075" y="514350"/>
          <a:ext cx="5114925" cy="2466975"/>
          <a:chOff x="19259550" y="4895850"/>
          <a:chExt cx="5114925" cy="2466975"/>
        </a:xfrm>
      </xdr:grpSpPr>
      <xdr:sp macro="" textlink="">
        <xdr:nvSpPr>
          <xdr:cNvPr id="9" name="Rektangel 7">
            <a:extLst>
              <a:ext uri="{FF2B5EF4-FFF2-40B4-BE49-F238E27FC236}">
                <a16:creationId xmlns:a16="http://schemas.microsoft.com/office/drawing/2014/main" id="{E30C5CD8-0B58-A309-86A1-0DBFA0438455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10" name="Lige forbindelse 10">
            <a:extLst>
              <a:ext uri="{FF2B5EF4-FFF2-40B4-BE49-F238E27FC236}">
                <a16:creationId xmlns:a16="http://schemas.microsoft.com/office/drawing/2014/main" id="{B8CFFA21-3B8C-8D1E-BD0D-6D4C92154654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4">
            <a:extLst>
              <a:ext uri="{FF2B5EF4-FFF2-40B4-BE49-F238E27FC236}">
                <a16:creationId xmlns:a16="http://schemas.microsoft.com/office/drawing/2014/main" id="{2AF11677-77B2-F6DB-357B-CB39D1A887BD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17">
            <a:extLst>
              <a:ext uri="{FF2B5EF4-FFF2-40B4-BE49-F238E27FC236}">
                <a16:creationId xmlns:a16="http://schemas.microsoft.com/office/drawing/2014/main" id="{D0223B54-BEBF-FFCF-0104-D9A8A8B4FC0A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18">
            <a:extLst>
              <a:ext uri="{FF2B5EF4-FFF2-40B4-BE49-F238E27FC236}">
                <a16:creationId xmlns:a16="http://schemas.microsoft.com/office/drawing/2014/main" id="{B1B355B4-1E89-2C42-E8BD-45D1A550897A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Lige forbindelse 20">
            <a:extLst>
              <a:ext uri="{FF2B5EF4-FFF2-40B4-BE49-F238E27FC236}">
                <a16:creationId xmlns:a16="http://schemas.microsoft.com/office/drawing/2014/main" id="{8C253E2C-714F-20DE-952D-6365184790EB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Lige forbindelse 24">
            <a:extLst>
              <a:ext uri="{FF2B5EF4-FFF2-40B4-BE49-F238E27FC236}">
                <a16:creationId xmlns:a16="http://schemas.microsoft.com/office/drawing/2014/main" id="{1E5E8B83-CFDE-84A7-FC55-7488AF8AF839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14</xdr:col>
      <xdr:colOff>209550</xdr:colOff>
      <xdr:row>16</xdr:row>
      <xdr:rowOff>66675</xdr:rowOff>
    </xdr:from>
    <xdr:to>
      <xdr:col>21</xdr:col>
      <xdr:colOff>210185</xdr:colOff>
      <xdr:row>31</xdr:row>
      <xdr:rowOff>28575</xdr:rowOff>
    </xdr:to>
    <xdr:pic>
      <xdr:nvPicPr>
        <xdr:cNvPr id="18" name="Grafik 17" descr="Ein Bild, das Reihe, Diagramm, Text, parallel enthält.&#10;&#10;KI-generierte Inhalte können fehlerhaft sein.">
          <a:extLst>
            <a:ext uri="{FF2B5EF4-FFF2-40B4-BE49-F238E27FC236}">
              <a16:creationId xmlns:a16="http://schemas.microsoft.com/office/drawing/2014/main" id="{0D07C782-7B35-5CA2-06FC-EF7AE7415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21380801">
          <a:off x="10877550" y="3114675"/>
          <a:ext cx="5334635" cy="281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76200</xdr:rowOff>
    </xdr:from>
    <xdr:to>
      <xdr:col>7</xdr:col>
      <xdr:colOff>740076</xdr:colOff>
      <xdr:row>145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53340</xdr:rowOff>
    </xdr:from>
    <xdr:to>
      <xdr:col>22</xdr:col>
      <xdr:colOff>236840</xdr:colOff>
      <xdr:row>108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110</xdr:row>
      <xdr:rowOff>38100</xdr:rowOff>
    </xdr:from>
    <xdr:to>
      <xdr:col>22</xdr:col>
      <xdr:colOff>293992</xdr:colOff>
      <xdr:row>121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</xdr:row>
      <xdr:rowOff>175260</xdr:rowOff>
    </xdr:from>
    <xdr:to>
      <xdr:col>16</xdr:col>
      <xdr:colOff>166643</xdr:colOff>
      <xdr:row>146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149</xdr:row>
      <xdr:rowOff>0</xdr:rowOff>
    </xdr:from>
    <xdr:to>
      <xdr:col>8</xdr:col>
      <xdr:colOff>538184</xdr:colOff>
      <xdr:row>172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4325" y="28384500"/>
          <a:ext cx="6805634" cy="4538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22</xdr:col>
      <xdr:colOff>269163</xdr:colOff>
      <xdr:row>187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36</xdr:row>
      <xdr:rowOff>0</xdr:rowOff>
    </xdr:from>
    <xdr:to>
      <xdr:col>9</xdr:col>
      <xdr:colOff>476250</xdr:colOff>
      <xdr:row>50</xdr:row>
      <xdr:rowOff>76200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0AC4063-B52B-4F5A-BACC-707CF582F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4</xdr:col>
      <xdr:colOff>876300</xdr:colOff>
      <xdr:row>50</xdr:row>
      <xdr:rowOff>76200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5F26C67-25E6-42DC-94D3-0040FCC02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552450</xdr:colOff>
      <xdr:row>36</xdr:row>
      <xdr:rowOff>0</xdr:rowOff>
    </xdr:from>
    <xdr:to>
      <xdr:col>15</xdr:col>
      <xdr:colOff>219075</xdr:colOff>
      <xdr:row>50</xdr:row>
      <xdr:rowOff>76200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7AFAFD0-E5F8-4AED-B6D3-2326220B9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4</xdr:col>
      <xdr:colOff>876300</xdr:colOff>
      <xdr:row>65</xdr:row>
      <xdr:rowOff>76200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2536BD7D-ED0D-406F-A0AF-267E09F85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51</xdr:row>
      <xdr:rowOff>0</xdr:rowOff>
    </xdr:from>
    <xdr:to>
      <xdr:col>9</xdr:col>
      <xdr:colOff>476250</xdr:colOff>
      <xdr:row>65</xdr:row>
      <xdr:rowOff>76200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1F47C2-3C62-409A-BECF-8A75025FB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552450</xdr:colOff>
      <xdr:row>51</xdr:row>
      <xdr:rowOff>0</xdr:rowOff>
    </xdr:from>
    <xdr:to>
      <xdr:col>15</xdr:col>
      <xdr:colOff>219075</xdr:colOff>
      <xdr:row>65</xdr:row>
      <xdr:rowOff>76200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7B8B03E1-CC88-4657-A382-2B4A20962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A28" sqref="A28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210" t="s">
        <v>20</v>
      </c>
      <c r="B2" s="210" t="s">
        <v>125</v>
      </c>
      <c r="C2" s="211">
        <v>1000</v>
      </c>
      <c r="D2" s="211">
        <v>600</v>
      </c>
      <c r="E2" s="214">
        <v>100</v>
      </c>
      <c r="F2" s="214">
        <v>100</v>
      </c>
      <c r="G2" s="218">
        <v>100</v>
      </c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</row>
    <row r="3" spans="1:24">
      <c r="A3" s="210" t="s">
        <v>20</v>
      </c>
      <c r="B3" s="210" t="s">
        <v>214</v>
      </c>
      <c r="C3" s="212"/>
      <c r="D3" s="212"/>
      <c r="E3" s="212"/>
      <c r="F3" s="213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</row>
    <row r="4" spans="1:24">
      <c r="A4" s="210" t="s">
        <v>20</v>
      </c>
      <c r="B4" s="210" t="s">
        <v>124</v>
      </c>
      <c r="C4" s="211"/>
      <c r="D4" s="211">
        <v>600</v>
      </c>
      <c r="E4" s="214">
        <v>100</v>
      </c>
      <c r="F4" s="214">
        <v>50</v>
      </c>
      <c r="G4" s="218">
        <v>50</v>
      </c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1"/>
      <c r="X4" s="211"/>
    </row>
    <row r="5" spans="1:24">
      <c r="A5" s="210" t="s">
        <v>20</v>
      </c>
      <c r="B5" s="210" t="s">
        <v>123</v>
      </c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</row>
    <row r="6" spans="1:24">
      <c r="A6" s="210" t="s">
        <v>20</v>
      </c>
      <c r="B6" s="210" t="s">
        <v>30</v>
      </c>
      <c r="C6" s="211"/>
      <c r="D6" s="211"/>
      <c r="E6" s="214">
        <v>1</v>
      </c>
      <c r="F6" s="211"/>
      <c r="G6" s="211"/>
      <c r="H6" s="218">
        <v>-1</v>
      </c>
      <c r="I6" s="218">
        <v>-1</v>
      </c>
      <c r="J6" s="220">
        <v>1</v>
      </c>
      <c r="K6" s="211"/>
      <c r="L6" s="211"/>
      <c r="M6" s="211"/>
      <c r="N6" s="211"/>
      <c r="O6" s="211"/>
      <c r="P6" s="211"/>
      <c r="Q6" s="211"/>
      <c r="R6" s="211"/>
      <c r="S6" s="211"/>
      <c r="T6" s="211"/>
      <c r="U6" s="211"/>
      <c r="V6" s="211"/>
      <c r="W6" s="211"/>
      <c r="X6" s="211"/>
    </row>
    <row r="7" spans="1:24">
      <c r="A7" s="210" t="s">
        <v>20</v>
      </c>
      <c r="B7" s="210" t="s">
        <v>215</v>
      </c>
      <c r="C7" s="211"/>
      <c r="D7" s="211"/>
      <c r="E7" s="211"/>
      <c r="F7" s="214">
        <v>15</v>
      </c>
      <c r="G7" s="218">
        <v>15</v>
      </c>
      <c r="H7" s="218">
        <v>-15</v>
      </c>
      <c r="I7" s="218">
        <v>-15</v>
      </c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</row>
    <row r="8" spans="1:24">
      <c r="A8" s="210" t="s">
        <v>20</v>
      </c>
      <c r="B8" s="210" t="s">
        <v>216</v>
      </c>
      <c r="C8" s="211"/>
      <c r="D8" s="211"/>
      <c r="E8" s="211"/>
      <c r="F8" s="211"/>
      <c r="G8" s="218">
        <v>15</v>
      </c>
      <c r="H8" s="219">
        <v>-15</v>
      </c>
      <c r="I8" s="219">
        <v>15</v>
      </c>
      <c r="J8" s="211"/>
      <c r="K8" s="211"/>
      <c r="L8" s="211"/>
      <c r="M8" s="211"/>
      <c r="N8" s="211"/>
      <c r="O8" s="211"/>
      <c r="P8" s="211"/>
      <c r="Q8" s="211"/>
      <c r="R8" s="211"/>
      <c r="S8" s="211"/>
      <c r="T8" s="211"/>
      <c r="U8" s="211"/>
      <c r="V8" s="211"/>
      <c r="W8" s="211"/>
      <c r="X8" s="211"/>
    </row>
    <row r="9" spans="1:24">
      <c r="A9" s="210" t="s">
        <v>20</v>
      </c>
      <c r="B9" s="210" t="s">
        <v>122</v>
      </c>
      <c r="C9" s="211"/>
      <c r="D9" s="211"/>
      <c r="E9" s="211"/>
      <c r="F9" s="211"/>
      <c r="G9" s="218">
        <v>15</v>
      </c>
      <c r="H9" s="218">
        <v>-15</v>
      </c>
      <c r="I9" s="218">
        <v>-15</v>
      </c>
      <c r="J9" s="211"/>
      <c r="K9" s="211"/>
      <c r="L9" s="211"/>
      <c r="M9" s="211"/>
      <c r="N9" s="211"/>
      <c r="O9" s="211"/>
      <c r="P9" s="211"/>
      <c r="Q9" s="211"/>
      <c r="R9" s="211"/>
      <c r="S9" s="211"/>
      <c r="T9" s="211"/>
      <c r="U9" s="211"/>
      <c r="V9" s="211"/>
      <c r="W9" s="211"/>
      <c r="X9" s="211"/>
    </row>
    <row r="10" spans="1:24">
      <c r="A10" s="210" t="s">
        <v>19</v>
      </c>
      <c r="B10" s="210" t="s">
        <v>125</v>
      </c>
      <c r="C10" s="211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1"/>
      <c r="O10" s="211"/>
      <c r="P10" s="211"/>
      <c r="Q10" s="211"/>
      <c r="R10" s="211"/>
      <c r="S10" s="211"/>
      <c r="T10" s="211"/>
      <c r="U10" s="211"/>
      <c r="V10" s="211"/>
      <c r="W10" s="211"/>
      <c r="X10" s="211"/>
    </row>
    <row r="11" spans="1:24">
      <c r="A11" s="210" t="s">
        <v>19</v>
      </c>
      <c r="B11" s="210" t="s">
        <v>214</v>
      </c>
      <c r="C11" s="212"/>
      <c r="D11" s="212"/>
      <c r="E11" s="212"/>
      <c r="F11" s="213"/>
      <c r="G11" s="212"/>
      <c r="H11" s="212"/>
      <c r="I11" s="212"/>
      <c r="J11" s="212"/>
      <c r="K11" s="212"/>
      <c r="L11" s="212"/>
      <c r="M11" s="212"/>
      <c r="N11" s="212"/>
      <c r="O11" s="212"/>
      <c r="P11" s="212"/>
      <c r="Q11" s="212"/>
      <c r="R11" s="212"/>
      <c r="S11" s="212"/>
      <c r="T11" s="212"/>
      <c r="U11" s="212"/>
      <c r="V11" s="212"/>
      <c r="W11" s="212"/>
      <c r="X11" s="212"/>
    </row>
    <row r="12" spans="1:24">
      <c r="A12" s="210" t="s">
        <v>19</v>
      </c>
      <c r="B12" s="210" t="s">
        <v>124</v>
      </c>
      <c r="C12" s="211"/>
      <c r="D12" s="211"/>
      <c r="E12" s="211"/>
      <c r="F12" s="211"/>
      <c r="G12" s="211"/>
      <c r="H12" s="211"/>
      <c r="I12" s="211"/>
      <c r="J12" s="211"/>
      <c r="K12" s="211"/>
      <c r="L12" s="211"/>
      <c r="M12" s="211"/>
      <c r="N12" s="211"/>
      <c r="O12" s="211"/>
      <c r="P12" s="211"/>
      <c r="Q12" s="211"/>
      <c r="R12" s="211"/>
      <c r="S12" s="211"/>
      <c r="T12" s="211"/>
      <c r="U12" s="211"/>
      <c r="V12" s="211"/>
      <c r="W12" s="211"/>
      <c r="X12" s="211"/>
    </row>
    <row r="13" spans="1:24">
      <c r="A13" s="210" t="s">
        <v>19</v>
      </c>
      <c r="B13" s="210" t="s">
        <v>123</v>
      </c>
      <c r="C13" s="211"/>
      <c r="D13" s="211"/>
      <c r="E13" s="211"/>
      <c r="F13" s="211"/>
      <c r="G13" s="211"/>
      <c r="H13" s="211"/>
      <c r="I13" s="211"/>
      <c r="J13" s="211"/>
      <c r="K13" s="211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</row>
    <row r="14" spans="1:24">
      <c r="A14" s="210" t="s">
        <v>19</v>
      </c>
      <c r="B14" s="210" t="s">
        <v>30</v>
      </c>
      <c r="C14" s="211"/>
      <c r="D14" s="211"/>
      <c r="E14" s="211"/>
      <c r="F14" s="211"/>
      <c r="G14" s="211"/>
      <c r="H14" s="211"/>
      <c r="I14" s="211"/>
      <c r="J14" s="220">
        <v>-1</v>
      </c>
      <c r="K14" s="211"/>
      <c r="L14" s="211"/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</row>
    <row r="15" spans="1:24">
      <c r="A15" s="210" t="s">
        <v>19</v>
      </c>
      <c r="B15" s="210" t="s">
        <v>215</v>
      </c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</row>
    <row r="16" spans="1:24">
      <c r="A16" s="210" t="s">
        <v>19</v>
      </c>
      <c r="B16" s="210" t="s">
        <v>216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</row>
    <row r="17" spans="1:24">
      <c r="A17" s="210" t="s">
        <v>19</v>
      </c>
      <c r="B17" s="210" t="s">
        <v>122</v>
      </c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</row>
    <row r="18" spans="1:24">
      <c r="D18" t="s">
        <v>217</v>
      </c>
      <c r="F18" s="215" t="s">
        <v>220</v>
      </c>
      <c r="G18" s="102">
        <v>1.30693861922928</v>
      </c>
      <c r="H18" s="102">
        <v>1.30693861922928</v>
      </c>
      <c r="I18" s="102">
        <v>1.30693861922928</v>
      </c>
      <c r="J18" s="102">
        <v>1.30693861922928</v>
      </c>
      <c r="K18" s="102">
        <v>1.30693861922928</v>
      </c>
      <c r="L18" s="102">
        <v>1.30693861922928</v>
      </c>
      <c r="M18" s="102">
        <v>1.30693861922928</v>
      </c>
      <c r="N18" s="102">
        <v>1.30693861922928</v>
      </c>
      <c r="O18" s="102">
        <v>1.30693861922928</v>
      </c>
      <c r="P18" s="102">
        <v>1.30693861922928</v>
      </c>
      <c r="Q18" s="102">
        <v>1.30693861922928</v>
      </c>
      <c r="R18" s="102">
        <v>1.30693861922928</v>
      </c>
      <c r="S18" s="102">
        <v>1.30693861922928</v>
      </c>
      <c r="T18" s="102">
        <v>1.30693861922928</v>
      </c>
      <c r="U18" s="102">
        <v>1.30693861922928</v>
      </c>
      <c r="V18" s="102">
        <v>1.30693861922928</v>
      </c>
      <c r="W18" s="102">
        <v>1.30693861922928</v>
      </c>
      <c r="X18" s="102">
        <v>1.30693861922928</v>
      </c>
    </row>
    <row r="19" spans="1:24">
      <c r="D19" t="str">
        <f>D18</f>
        <v>Simulation</v>
      </c>
      <c r="F19" s="215" t="s">
        <v>221</v>
      </c>
      <c r="G19" s="102">
        <v>0.105279764016959</v>
      </c>
      <c r="H19" s="102">
        <v>0.105279764016959</v>
      </c>
      <c r="I19" s="102">
        <v>0.105279764016959</v>
      </c>
      <c r="J19" s="102">
        <v>0.105279764016959</v>
      </c>
      <c r="K19" s="102">
        <v>0.105279764016959</v>
      </c>
      <c r="L19" s="102">
        <v>0.105279764016959</v>
      </c>
      <c r="M19" s="102">
        <v>0.105279764016959</v>
      </c>
      <c r="N19" s="102">
        <v>0.105279764016959</v>
      </c>
      <c r="O19" s="102">
        <v>0.105279764016959</v>
      </c>
      <c r="P19" s="102">
        <v>0.105279764016959</v>
      </c>
      <c r="Q19" s="102">
        <v>0.105279764016959</v>
      </c>
      <c r="R19" s="102">
        <v>0.105279764016959</v>
      </c>
      <c r="S19" s="102">
        <v>0.105279764016959</v>
      </c>
      <c r="T19" s="102">
        <v>0.105279764016959</v>
      </c>
      <c r="U19" s="102">
        <v>0.105279764016959</v>
      </c>
      <c r="V19" s="102">
        <v>0.105279764016959</v>
      </c>
      <c r="W19" s="102">
        <v>0.105279764016959</v>
      </c>
      <c r="X19" s="102">
        <v>0.105279764016959</v>
      </c>
    </row>
    <row r="20" spans="1:24">
      <c r="D20" t="str">
        <f t="shared" ref="D20:D23" si="0">D19</f>
        <v>Simulation</v>
      </c>
      <c r="F20" s="215" t="s">
        <v>225</v>
      </c>
      <c r="G20" s="102">
        <v>41.1676868610338</v>
      </c>
      <c r="H20" s="102">
        <v>41.1676868610338</v>
      </c>
      <c r="I20" s="102">
        <v>41.1676868610338</v>
      </c>
      <c r="J20" s="102">
        <v>41.1676868610338</v>
      </c>
      <c r="K20" s="102">
        <v>41.1676868610338</v>
      </c>
      <c r="L20" s="102">
        <v>41.1676868610338</v>
      </c>
      <c r="M20" s="102">
        <v>41.1676868610338</v>
      </c>
      <c r="N20" s="102">
        <v>41.1676868610338</v>
      </c>
      <c r="O20" s="102">
        <v>41.1676868610338</v>
      </c>
      <c r="P20" s="102">
        <v>41.1676868610338</v>
      </c>
      <c r="Q20" s="102">
        <v>41.1676868610338</v>
      </c>
      <c r="R20" s="102">
        <v>41.1676868610338</v>
      </c>
      <c r="S20" s="102">
        <v>41.1676868610338</v>
      </c>
      <c r="T20" s="102">
        <v>41.1676868610338</v>
      </c>
      <c r="U20" s="102">
        <v>41.1676868610338</v>
      </c>
      <c r="V20" s="102">
        <v>41.1676868610338</v>
      </c>
      <c r="W20" s="102">
        <v>41.1676868610338</v>
      </c>
      <c r="X20" s="102">
        <v>41.1676868610338</v>
      </c>
    </row>
    <row r="21" spans="1:24">
      <c r="D21" t="str">
        <f t="shared" si="0"/>
        <v>Simulation</v>
      </c>
      <c r="F21" s="215" t="s">
        <v>222</v>
      </c>
      <c r="G21" s="102">
        <v>4.9620750482336602</v>
      </c>
      <c r="H21" s="102">
        <v>4.9620750482336602</v>
      </c>
      <c r="I21" s="102">
        <v>4.9620750482336602</v>
      </c>
      <c r="J21" s="102">
        <v>4.9620750482336602</v>
      </c>
      <c r="K21" s="102">
        <v>4.9620750482336602</v>
      </c>
      <c r="L21" s="102">
        <v>4.9620750482336602</v>
      </c>
      <c r="M21" s="102">
        <v>4.9620750482336602</v>
      </c>
      <c r="N21" s="102">
        <v>4.9620750482336602</v>
      </c>
      <c r="O21" s="102">
        <v>4.9620750482336602</v>
      </c>
      <c r="P21" s="102">
        <v>4.9620750482336602</v>
      </c>
      <c r="Q21" s="102">
        <v>4.9620750482336602</v>
      </c>
      <c r="R21" s="102">
        <v>4.9620750482336602</v>
      </c>
      <c r="S21" s="102">
        <v>4.9620750482336602</v>
      </c>
      <c r="T21" s="102">
        <v>4.9620750482336602</v>
      </c>
      <c r="U21" s="102">
        <v>4.9620750482336602</v>
      </c>
      <c r="V21" s="102">
        <v>4.9620750482336602</v>
      </c>
      <c r="W21" s="102">
        <v>4.9620750482336602</v>
      </c>
      <c r="X21" s="102">
        <v>4.9620750482336602</v>
      </c>
    </row>
    <row r="22" spans="1:24">
      <c r="D22" t="str">
        <f t="shared" si="0"/>
        <v>Simulation</v>
      </c>
      <c r="F22" s="215" t="s">
        <v>223</v>
      </c>
      <c r="G22" s="102">
        <v>87.129920347210401</v>
      </c>
      <c r="H22" s="102">
        <v>87.129920347210401</v>
      </c>
      <c r="I22" s="102">
        <v>87.129920347210401</v>
      </c>
      <c r="J22" s="102">
        <v>87.129920347210401</v>
      </c>
      <c r="K22" s="102">
        <v>87.129920347210401</v>
      </c>
      <c r="L22" s="102">
        <v>87.129920347210401</v>
      </c>
      <c r="M22" s="102">
        <v>87.129920347210401</v>
      </c>
      <c r="N22" s="102">
        <v>87.129920347210401</v>
      </c>
      <c r="O22" s="102">
        <v>87.129920347210401</v>
      </c>
      <c r="P22" s="102">
        <v>87.129920347210401</v>
      </c>
      <c r="Q22" s="102">
        <v>87.129920347210401</v>
      </c>
      <c r="R22" s="102">
        <v>87.129920347210401</v>
      </c>
      <c r="S22" s="102">
        <v>87.129920347210401</v>
      </c>
      <c r="T22" s="102">
        <v>87.129920347210401</v>
      </c>
      <c r="U22" s="102">
        <v>87.129920347210401</v>
      </c>
      <c r="V22" s="102">
        <v>87.129920347210401</v>
      </c>
      <c r="W22" s="102">
        <v>87.129920347210401</v>
      </c>
      <c r="X22" s="102">
        <v>87.129920347210401</v>
      </c>
    </row>
    <row r="23" spans="1:24" s="137" customFormat="1">
      <c r="D23" s="137" t="str">
        <f t="shared" si="0"/>
        <v>Simulation</v>
      </c>
      <c r="F23" s="216" t="s">
        <v>224</v>
      </c>
      <c r="G23" s="151">
        <v>329.96959987764802</v>
      </c>
      <c r="H23" s="151">
        <v>329.96959987764802</v>
      </c>
      <c r="I23" s="151">
        <v>329.96959987764802</v>
      </c>
      <c r="J23" s="151">
        <v>329.96959987764802</v>
      </c>
      <c r="K23" s="151">
        <v>329.96959987764802</v>
      </c>
      <c r="L23" s="151">
        <v>329.96959987764802</v>
      </c>
      <c r="M23" s="151">
        <v>329.96959987764802</v>
      </c>
      <c r="N23" s="151">
        <v>329.96959987764802</v>
      </c>
      <c r="O23" s="151">
        <v>329.96959987764802</v>
      </c>
      <c r="P23" s="151">
        <v>329.96959987764802</v>
      </c>
      <c r="Q23" s="151">
        <v>329.96959987764802</v>
      </c>
      <c r="R23" s="151">
        <v>329.96959987764802</v>
      </c>
      <c r="S23" s="151">
        <v>329.96959987764802</v>
      </c>
      <c r="T23" s="151">
        <v>329.96959987764802</v>
      </c>
      <c r="U23" s="151">
        <v>329.96959987764802</v>
      </c>
      <c r="V23" s="151">
        <v>329.96959987764802</v>
      </c>
      <c r="W23" s="151">
        <v>329.96959987764802</v>
      </c>
      <c r="X23" s="151">
        <v>329.96959987764802</v>
      </c>
    </row>
    <row r="24" spans="1:24">
      <c r="D24" t="s">
        <v>217</v>
      </c>
      <c r="F24" s="215" t="s">
        <v>229</v>
      </c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>
      <c r="D25" t="str">
        <f>D24</f>
        <v>Simulation</v>
      </c>
      <c r="F25" s="215" t="s">
        <v>230</v>
      </c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</row>
    <row r="26" spans="1:24">
      <c r="D26" t="str">
        <f t="shared" ref="D26:D29" si="1">D25</f>
        <v>Simulation</v>
      </c>
      <c r="F26" s="215" t="s">
        <v>231</v>
      </c>
      <c r="G26" s="102"/>
      <c r="H26" s="102"/>
      <c r="I26" s="102"/>
      <c r="J26" s="102">
        <v>83.283768916410494</v>
      </c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</row>
    <row r="27" spans="1:24">
      <c r="D27" t="str">
        <f t="shared" si="1"/>
        <v>Simulation</v>
      </c>
      <c r="F27" s="215" t="s">
        <v>232</v>
      </c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>
      <c r="D28" t="str">
        <f t="shared" si="1"/>
        <v>Simulation</v>
      </c>
      <c r="F28" s="215" t="s">
        <v>233</v>
      </c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</row>
    <row r="29" spans="1:24" s="172" customFormat="1" ht="15.75" thickBot="1">
      <c r="D29" s="172" t="str">
        <f t="shared" si="1"/>
        <v>Simulation</v>
      </c>
      <c r="F29" s="221" t="s">
        <v>234</v>
      </c>
      <c r="G29" s="222"/>
      <c r="H29" s="222"/>
      <c r="I29" s="222"/>
      <c r="J29" s="222"/>
      <c r="K29" s="222"/>
      <c r="L29" s="222"/>
      <c r="M29" s="222"/>
      <c r="N29" s="222"/>
      <c r="O29" s="222"/>
      <c r="P29" s="222"/>
      <c r="Q29" s="222"/>
      <c r="R29" s="222"/>
      <c r="S29" s="222"/>
      <c r="T29" s="222"/>
      <c r="U29" s="222"/>
      <c r="V29" s="222"/>
      <c r="W29" s="222"/>
      <c r="X29" s="222"/>
    </row>
    <row r="30" spans="1:24">
      <c r="D30" t="s">
        <v>218</v>
      </c>
      <c r="F30" s="215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215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215" t="str">
        <f t="shared" si="2"/>
        <v>TOI4504d.P</v>
      </c>
      <c r="G32" s="217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215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215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37" customFormat="1">
      <c r="D35" s="137" t="str">
        <f>D34</f>
        <v>Fit</v>
      </c>
      <c r="F35" s="216" t="str">
        <f t="shared" si="2"/>
        <v>TOI4504d.ma</v>
      </c>
      <c r="G35" s="137">
        <v>325.95602000000002</v>
      </c>
      <c r="H35" s="137">
        <v>311.57562999999999</v>
      </c>
      <c r="I35" s="137">
        <v>322.45071000000002</v>
      </c>
    </row>
    <row r="36" spans="4:24">
      <c r="D36" t="s">
        <v>218</v>
      </c>
      <c r="F36" s="215" t="str">
        <f t="shared" si="2"/>
        <v>TOI4504c.mass</v>
      </c>
    </row>
    <row r="37" spans="4:24">
      <c r="D37" t="str">
        <f t="shared" ref="D37:D40" si="4">D36</f>
        <v>Fit</v>
      </c>
      <c r="F37" s="215" t="str">
        <f t="shared" si="2"/>
        <v>TOI4504c.e</v>
      </c>
    </row>
    <row r="38" spans="4:24">
      <c r="D38" t="str">
        <f t="shared" si="4"/>
        <v>Fit</v>
      </c>
      <c r="F38" s="215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215" t="str">
        <f t="shared" si="2"/>
        <v>TOI4504c.Omega</v>
      </c>
    </row>
    <row r="40" spans="4:24">
      <c r="D40" t="str">
        <f t="shared" si="4"/>
        <v>Fit</v>
      </c>
      <c r="F40" s="215" t="str">
        <f t="shared" si="2"/>
        <v>TOI4504c.omega</v>
      </c>
    </row>
    <row r="41" spans="4:24" s="172" customFormat="1" ht="15.75" thickBot="1">
      <c r="D41" s="172" t="str">
        <f>D40</f>
        <v>Fit</v>
      </c>
      <c r="F41" s="221" t="str">
        <f t="shared" si="2"/>
        <v>TOI4504c.ma</v>
      </c>
      <c r="G41" s="222"/>
      <c r="H41" s="222"/>
      <c r="I41" s="222"/>
      <c r="J41" s="222"/>
      <c r="K41" s="222"/>
      <c r="L41" s="222"/>
      <c r="M41" s="222"/>
      <c r="N41" s="222"/>
      <c r="O41" s="222"/>
      <c r="P41" s="222"/>
      <c r="Q41" s="222"/>
      <c r="R41" s="222"/>
      <c r="S41" s="222"/>
      <c r="T41" s="222"/>
      <c r="U41" s="222"/>
      <c r="V41" s="222"/>
      <c r="W41" s="222"/>
      <c r="X41" s="222"/>
    </row>
    <row r="42" spans="4:24">
      <c r="D42" t="s">
        <v>219</v>
      </c>
      <c r="F42" s="215" t="str">
        <f t="shared" si="2"/>
        <v>TOI4504d.mass</v>
      </c>
      <c r="G42" s="102">
        <f>G30-G18</f>
        <v>5.3711380770719908E-2</v>
      </c>
      <c r="H42" s="217"/>
      <c r="I42" s="217"/>
      <c r="J42" s="217"/>
    </row>
    <row r="43" spans="4:24">
      <c r="D43" t="str">
        <f t="shared" ref="D43:D47" si="5">D42</f>
        <v>Fit-Fehler</v>
      </c>
      <c r="F43" s="215" t="str">
        <f t="shared" ref="F43:F45" si="6">F31</f>
        <v>TOI4504d.e</v>
      </c>
      <c r="G43" s="102">
        <f>G31-G19</f>
        <v>-8.397640169589965E-4</v>
      </c>
      <c r="H43" s="217"/>
      <c r="I43" s="217"/>
      <c r="J43" s="217"/>
    </row>
    <row r="44" spans="4:24">
      <c r="D44" t="str">
        <f t="shared" si="5"/>
        <v>Fit-Fehler</v>
      </c>
      <c r="F44" s="215" t="str">
        <f t="shared" si="6"/>
        <v>TOI4504d.P</v>
      </c>
      <c r="G44" s="217"/>
      <c r="H44" s="102">
        <f t="shared" ref="H44:I47" si="7">H32-H20</f>
        <v>-1.0256268610337997</v>
      </c>
      <c r="I44" s="102">
        <f t="shared" si="7"/>
        <v>-4.5316861033803946E-2</v>
      </c>
      <c r="J44" s="102">
        <f t="shared" ref="J44:J50" si="8">J32-J20</f>
        <v>-1.1255768610337995</v>
      </c>
    </row>
    <row r="45" spans="4:24">
      <c r="D45" t="str">
        <f t="shared" si="5"/>
        <v>Fit-Fehler</v>
      </c>
      <c r="F45" s="215" t="str">
        <f t="shared" si="6"/>
        <v>TOI4504d.Omega</v>
      </c>
      <c r="G45" s="102">
        <f>G33-G21</f>
        <v>-2.7059350482336604</v>
      </c>
      <c r="H45" s="102">
        <f t="shared" si="7"/>
        <v>-4.1672950482336599</v>
      </c>
      <c r="I45" s="102">
        <f t="shared" si="7"/>
        <v>-4.2181350482336599</v>
      </c>
      <c r="J45" s="217"/>
    </row>
    <row r="46" spans="4:24">
      <c r="D46" t="str">
        <f>D45</f>
        <v>Fit-Fehler</v>
      </c>
      <c r="F46" s="215" t="str">
        <f>F34</f>
        <v>TOI4504d.omega</v>
      </c>
      <c r="G46" s="102">
        <f>G34-G22</f>
        <v>3.1052296527896033</v>
      </c>
      <c r="H46" s="102">
        <f t="shared" si="7"/>
        <v>-21.816580347210405</v>
      </c>
      <c r="I46" s="102">
        <f t="shared" si="7"/>
        <v>4.1354396527896</v>
      </c>
      <c r="J46" s="217"/>
    </row>
    <row r="47" spans="4:24" s="137" customFormat="1">
      <c r="D47" s="137" t="str">
        <f t="shared" si="5"/>
        <v>Fit-Fehler</v>
      </c>
      <c r="F47" s="216" t="str">
        <f>F35</f>
        <v>TOI4504d.ma</v>
      </c>
      <c r="G47" s="151">
        <f>G35-G23</f>
        <v>-4.0135798776479987</v>
      </c>
      <c r="H47" s="151">
        <f t="shared" si="7"/>
        <v>-18.393969877648033</v>
      </c>
      <c r="I47" s="151">
        <f t="shared" si="7"/>
        <v>-7.5188898776480073</v>
      </c>
      <c r="J47" s="224"/>
    </row>
    <row r="48" spans="4:24">
      <c r="D48" t="s">
        <v>219</v>
      </c>
      <c r="F48" s="215" t="str">
        <f>F36</f>
        <v>TOI4504c.mass</v>
      </c>
      <c r="G48" s="102"/>
      <c r="H48" s="102"/>
      <c r="I48" s="102"/>
      <c r="J48" s="217"/>
    </row>
    <row r="49" spans="4:24">
      <c r="D49" t="str">
        <f t="shared" ref="D49:D51" si="9">D48</f>
        <v>Fit-Fehler</v>
      </c>
      <c r="F49" s="215" t="str">
        <f t="shared" ref="F49:F51" si="10">F37</f>
        <v>TOI4504c.e</v>
      </c>
      <c r="G49" s="102"/>
      <c r="H49" s="102"/>
      <c r="I49" s="102"/>
      <c r="J49" s="217"/>
    </row>
    <row r="50" spans="4:24">
      <c r="D50" t="str">
        <f t="shared" si="9"/>
        <v>Fit-Fehler</v>
      </c>
      <c r="F50" s="215" t="str">
        <f t="shared" si="10"/>
        <v>TOI4504c.P</v>
      </c>
      <c r="G50" s="102"/>
      <c r="H50" s="102"/>
      <c r="I50" s="102"/>
      <c r="J50" s="102">
        <f t="shared" si="8"/>
        <v>0.33202108358950966</v>
      </c>
    </row>
    <row r="51" spans="4:24">
      <c r="D51" t="str">
        <f t="shared" si="9"/>
        <v>Fit-Fehler</v>
      </c>
      <c r="F51" s="215" t="str">
        <f t="shared" si="10"/>
        <v>TOI4504c.Omega</v>
      </c>
      <c r="G51" s="102"/>
      <c r="H51" s="102"/>
      <c r="I51" s="102"/>
      <c r="J51" s="217"/>
    </row>
    <row r="52" spans="4:24">
      <c r="D52" t="str">
        <f>D51</f>
        <v>Fit-Fehler</v>
      </c>
      <c r="F52" s="215" t="str">
        <f>F40</f>
        <v>TOI4504c.omega</v>
      </c>
      <c r="G52" s="102"/>
      <c r="H52" s="102"/>
      <c r="I52" s="102"/>
      <c r="J52" s="217"/>
    </row>
    <row r="53" spans="4:24" s="172" customFormat="1" ht="15.75" thickBot="1">
      <c r="D53" s="172" t="str">
        <f t="shared" ref="D53" si="11">D52</f>
        <v>Fit-Fehler</v>
      </c>
      <c r="F53" s="221" t="str">
        <f>F41</f>
        <v>TOI4504c.ma</v>
      </c>
      <c r="G53" s="222"/>
      <c r="H53" s="222"/>
      <c r="I53" s="222"/>
      <c r="J53" s="223"/>
      <c r="K53" s="222"/>
      <c r="L53" s="222"/>
      <c r="M53" s="222"/>
      <c r="N53" s="222"/>
      <c r="O53" s="222"/>
      <c r="P53" s="222"/>
      <c r="Q53" s="222"/>
      <c r="R53" s="222"/>
      <c r="S53" s="222"/>
      <c r="T53" s="222"/>
      <c r="U53" s="222"/>
      <c r="V53" s="222"/>
      <c r="W53" s="222"/>
      <c r="X53" s="222"/>
    </row>
    <row r="54" spans="4:24">
      <c r="F54" s="215" t="s">
        <v>227</v>
      </c>
      <c r="G54" s="102">
        <v>4.2073</v>
      </c>
      <c r="H54" s="102">
        <v>1.6234404121470767</v>
      </c>
      <c r="I54">
        <v>6.2799999999999995E-2</v>
      </c>
      <c r="J54">
        <v>539.577</v>
      </c>
    </row>
    <row r="55" spans="4:24" s="215" customFormat="1">
      <c r="F55" s="215" t="s">
        <v>226</v>
      </c>
      <c r="G55" s="215" t="s">
        <v>211</v>
      </c>
      <c r="H55" s="215" t="s">
        <v>211</v>
      </c>
      <c r="I55" s="215" t="s">
        <v>211</v>
      </c>
      <c r="J55" s="215" t="s">
        <v>211</v>
      </c>
    </row>
    <row r="56" spans="4:24" s="215" customFormat="1">
      <c r="J56" s="215" t="s">
        <v>212</v>
      </c>
    </row>
    <row r="57" spans="4:24" s="215" customFormat="1">
      <c r="J57" s="215" t="s">
        <v>228</v>
      </c>
    </row>
    <row r="58" spans="4:24" s="215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349C-92B0-477B-8580-750840C3C987}">
  <dimension ref="A1:AE3076"/>
  <sheetViews>
    <sheetView zoomScaleNormal="100" workbookViewId="0">
      <pane ySplit="1" topLeftCell="A2" activePane="bottomLeft" state="frozen"/>
      <selection pane="bottomLeft" activeCell="D19" sqref="D19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215" customFormat="1">
      <c r="A1" s="215" t="s">
        <v>340</v>
      </c>
      <c r="B1" s="215" t="s">
        <v>341</v>
      </c>
      <c r="C1" s="143" t="s">
        <v>337</v>
      </c>
      <c r="D1" s="81" t="s">
        <v>344</v>
      </c>
      <c r="E1" s="81" t="s">
        <v>349</v>
      </c>
      <c r="F1" s="81" t="s">
        <v>339</v>
      </c>
      <c r="G1" s="81" t="s">
        <v>343</v>
      </c>
      <c r="H1" s="81" t="s">
        <v>351</v>
      </c>
      <c r="I1" s="81" t="s">
        <v>352</v>
      </c>
      <c r="J1" s="81" t="s">
        <v>353</v>
      </c>
      <c r="K1" s="265" t="s">
        <v>345</v>
      </c>
      <c r="L1" s="265" t="s">
        <v>350</v>
      </c>
      <c r="M1" s="265" t="s">
        <v>338</v>
      </c>
      <c r="N1" s="265" t="s">
        <v>342</v>
      </c>
      <c r="O1" s="265" t="s">
        <v>354</v>
      </c>
      <c r="P1" s="265" t="s">
        <v>355</v>
      </c>
      <c r="Q1" s="265" t="s">
        <v>356</v>
      </c>
      <c r="R1" s="215" t="s">
        <v>346</v>
      </c>
      <c r="S1" s="215" t="s">
        <v>347</v>
      </c>
      <c r="T1" s="215" t="s">
        <v>348</v>
      </c>
    </row>
    <row r="2" spans="1:29">
      <c r="A2" s="102">
        <v>1.47369652986526E-2</v>
      </c>
      <c r="B2" s="102">
        <v>6.9593889364863099E-3</v>
      </c>
      <c r="C2" s="2">
        <v>997.91202278378501</v>
      </c>
      <c r="D2" s="19">
        <v>2.6120724673327902</v>
      </c>
      <c r="E2" s="135">
        <v>0.23758437142390601</v>
      </c>
      <c r="F2" s="135">
        <v>89</v>
      </c>
      <c r="G2" s="135">
        <v>41.663926822904102</v>
      </c>
      <c r="H2" s="2">
        <v>4.8774811879167403</v>
      </c>
      <c r="I2" s="2">
        <v>296.26101189631402</v>
      </c>
      <c r="J2" s="2">
        <v>-67.259679205550398</v>
      </c>
      <c r="K2" s="19">
        <v>2.92635829087983</v>
      </c>
      <c r="L2" s="135">
        <v>2.6884778985825301E-2</v>
      </c>
      <c r="M2" s="135">
        <v>89.79</v>
      </c>
      <c r="N2" s="135">
        <v>81.136517545949701</v>
      </c>
      <c r="O2" s="19">
        <v>0.8</v>
      </c>
      <c r="P2" s="2">
        <v>337.15612841063802</v>
      </c>
      <c r="Q2" s="2">
        <v>103.76467471931799</v>
      </c>
      <c r="R2" s="266">
        <f t="shared" ref="R2:R135" si="0">D2+K2</f>
        <v>5.5384307582126198</v>
      </c>
      <c r="S2" s="266">
        <f t="shared" ref="S2:S135" si="1">D2/K2</f>
        <v>0.89260172805000315</v>
      </c>
      <c r="T2" s="266">
        <f t="shared" ref="T2:T135" si="2">N2/G2</f>
        <v>1.947404475118897</v>
      </c>
    </row>
    <row r="3" spans="1:29">
      <c r="A3" s="102">
        <v>1.9495982211083101E-2</v>
      </c>
      <c r="B3" s="102">
        <v>7.41878768210025E-3</v>
      </c>
      <c r="C3" s="2">
        <v>989.73074727244898</v>
      </c>
      <c r="D3" s="19">
        <v>2.6588940946608899</v>
      </c>
      <c r="E3" s="135">
        <v>0.21767358983575899</v>
      </c>
      <c r="F3" s="135">
        <v>89</v>
      </c>
      <c r="G3" s="135">
        <v>41.610573392251098</v>
      </c>
      <c r="H3" s="2">
        <v>2.1559428759812498</v>
      </c>
      <c r="I3" s="2">
        <v>307.38539029166702</v>
      </c>
      <c r="J3" s="2">
        <v>-87.417866412545806</v>
      </c>
      <c r="K3" s="19">
        <v>2.9105028024567901</v>
      </c>
      <c r="L3" s="135">
        <v>2.12895524994226E-2</v>
      </c>
      <c r="M3" s="135">
        <v>89.79</v>
      </c>
      <c r="N3" s="135">
        <v>81.338478665884097</v>
      </c>
      <c r="O3" s="19">
        <v>0.8</v>
      </c>
      <c r="P3" s="2">
        <v>338.850952044949</v>
      </c>
      <c r="Q3" s="2">
        <v>102.67075548936999</v>
      </c>
      <c r="R3" s="266">
        <f t="shared" si="0"/>
        <v>5.5693968971176799</v>
      </c>
      <c r="S3" s="266">
        <f t="shared" si="1"/>
        <v>0.91355146348475791</v>
      </c>
      <c r="T3" s="266">
        <f t="shared" si="2"/>
        <v>1.9547550546619312</v>
      </c>
    </row>
    <row r="4" spans="1:29">
      <c r="A4" s="102">
        <v>2.4900136515498099E-2</v>
      </c>
      <c r="B4" s="102">
        <v>7.6224891852368299E-3</v>
      </c>
      <c r="C4" s="2">
        <v>960.85799062226999</v>
      </c>
      <c r="D4" s="19">
        <v>2.4664530799404201</v>
      </c>
      <c r="E4" s="135">
        <v>0.209975633443507</v>
      </c>
      <c r="F4" s="135">
        <v>89</v>
      </c>
      <c r="G4" s="135">
        <v>41.647753097344399</v>
      </c>
      <c r="H4" s="2">
        <v>2.0144010240526802</v>
      </c>
      <c r="I4" s="2">
        <v>302.79041020681802</v>
      </c>
      <c r="J4" s="2">
        <v>-75.574749366832407</v>
      </c>
      <c r="K4" s="19">
        <v>2.7854423233249999</v>
      </c>
      <c r="L4" s="135">
        <v>2.8586970583907901E-2</v>
      </c>
      <c r="M4" s="135">
        <v>89.79</v>
      </c>
      <c r="N4" s="135">
        <v>81.220696824951503</v>
      </c>
      <c r="O4" s="19">
        <v>0.8</v>
      </c>
      <c r="P4" s="2">
        <v>311.00101226823699</v>
      </c>
      <c r="Q4" s="2">
        <v>130.51671465755399</v>
      </c>
      <c r="R4" s="266">
        <f t="shared" si="0"/>
        <v>5.2518954032654204</v>
      </c>
      <c r="S4" s="266">
        <f t="shared" si="1"/>
        <v>0.88547986051859784</v>
      </c>
      <c r="T4" s="266">
        <f t="shared" si="2"/>
        <v>1.9501819614400857</v>
      </c>
    </row>
    <row r="5" spans="1:29" s="3" customFormat="1">
      <c r="A5" s="278">
        <v>2.3928801994770699E-2</v>
      </c>
      <c r="B5" s="278">
        <v>8.4389491171082999E-3</v>
      </c>
      <c r="C5" s="279">
        <v>982.89134326656199</v>
      </c>
      <c r="D5" s="225">
        <v>2.66224089765866</v>
      </c>
      <c r="E5" s="160">
        <v>0.22028397761395799</v>
      </c>
      <c r="F5" s="160">
        <v>89</v>
      </c>
      <c r="G5" s="160">
        <v>41.6057580823528</v>
      </c>
      <c r="H5" s="279">
        <v>4.9383542653177903</v>
      </c>
      <c r="I5" s="279">
        <v>307.39795072662798</v>
      </c>
      <c r="J5" s="279">
        <v>-88.646608979995904</v>
      </c>
      <c r="K5" s="225">
        <v>2.90223568249966</v>
      </c>
      <c r="L5" s="160">
        <v>2.167225937516E-2</v>
      </c>
      <c r="M5" s="160">
        <v>89.79</v>
      </c>
      <c r="N5" s="160">
        <v>81.355033689676006</v>
      </c>
      <c r="O5" s="225">
        <v>0.8</v>
      </c>
      <c r="P5" s="279">
        <v>344.913450956411</v>
      </c>
      <c r="Q5" s="279">
        <v>96.444830440094606</v>
      </c>
      <c r="R5" s="280">
        <f t="shared" si="0"/>
        <v>5.5644765801583205</v>
      </c>
      <c r="S5" s="280">
        <f t="shared" si="1"/>
        <v>0.91730692779771228</v>
      </c>
      <c r="T5" s="280">
        <f t="shared" si="2"/>
        <v>1.9553791936357716</v>
      </c>
    </row>
    <row r="6" spans="1:29">
      <c r="A6" s="102">
        <v>1.73285393975675E-2</v>
      </c>
      <c r="B6" s="102">
        <v>8.6057308568235694E-3</v>
      </c>
      <c r="C6" s="2">
        <v>993.47365171916204</v>
      </c>
      <c r="D6" s="19">
        <v>2.5985292099525399</v>
      </c>
      <c r="E6" s="135">
        <v>0.24046280044898499</v>
      </c>
      <c r="F6" s="135">
        <v>89</v>
      </c>
      <c r="G6" s="135">
        <v>41.6613031675152</v>
      </c>
      <c r="H6" s="2">
        <v>-0.15720004022276399</v>
      </c>
      <c r="I6" s="2">
        <v>296.80851217328097</v>
      </c>
      <c r="J6" s="2">
        <v>-69.102061923199898</v>
      </c>
      <c r="K6" s="19">
        <v>2.9253412494870701</v>
      </c>
      <c r="L6" s="135">
        <v>2.6292127799875699E-2</v>
      </c>
      <c r="M6" s="135">
        <v>89.79</v>
      </c>
      <c r="N6" s="135">
        <v>81.162386485255695</v>
      </c>
      <c r="O6" s="19">
        <v>0.8</v>
      </c>
      <c r="P6" s="2">
        <v>344.91472712668502</v>
      </c>
      <c r="Q6" s="2">
        <v>95.926828495719505</v>
      </c>
      <c r="R6" s="266">
        <f t="shared" si="0"/>
        <v>5.5238704594396104</v>
      </c>
      <c r="S6" s="266">
        <f t="shared" si="1"/>
        <v>0.88828242189117812</v>
      </c>
      <c r="T6" s="266">
        <f t="shared" si="2"/>
        <v>1.9481480490159246</v>
      </c>
    </row>
    <row r="7" spans="1:29">
      <c r="A7" s="102">
        <v>3.2635495066642699E-2</v>
      </c>
      <c r="B7" s="102">
        <v>9.8287065184729898E-3</v>
      </c>
      <c r="C7" s="2">
        <v>893.588883752161</v>
      </c>
      <c r="D7" s="19">
        <v>2.3320422988145002</v>
      </c>
      <c r="E7" s="135">
        <v>0.25683280542117498</v>
      </c>
      <c r="F7" s="135">
        <v>89</v>
      </c>
      <c r="G7" s="135">
        <v>41.676289867094098</v>
      </c>
      <c r="H7" s="2">
        <v>5.9875161688845102</v>
      </c>
      <c r="I7" s="2">
        <v>291.595250097806</v>
      </c>
      <c r="J7" s="2">
        <v>-61.984037510032898</v>
      </c>
      <c r="K7" s="19">
        <v>2.6240034516584698</v>
      </c>
      <c r="L7" s="135">
        <v>3.0848454757178501E-2</v>
      </c>
      <c r="M7" s="135">
        <v>89.79</v>
      </c>
      <c r="N7" s="135">
        <v>81.095381485597699</v>
      </c>
      <c r="O7" s="19">
        <v>0.8</v>
      </c>
      <c r="P7" s="2">
        <v>349.879851152946</v>
      </c>
      <c r="Q7" s="2">
        <v>90.365144273285694</v>
      </c>
      <c r="R7" s="266">
        <f t="shared" si="0"/>
        <v>4.9560457504729705</v>
      </c>
      <c r="S7" s="266">
        <f t="shared" si="1"/>
        <v>0.88873446311229543</v>
      </c>
      <c r="T7" s="266">
        <f t="shared" si="2"/>
        <v>1.9458397507122462</v>
      </c>
    </row>
    <row r="8" spans="1:29">
      <c r="A8" s="102">
        <v>3.0392594169825302E-2</v>
      </c>
      <c r="B8" s="102">
        <v>1.0629950748646901E-2</v>
      </c>
      <c r="C8" s="2">
        <v>895.43068430332801</v>
      </c>
      <c r="D8" s="19">
        <v>2.3828245106426298</v>
      </c>
      <c r="E8" s="135">
        <v>0.23756784067211401</v>
      </c>
      <c r="F8" s="135">
        <v>89</v>
      </c>
      <c r="G8" s="135">
        <v>41.637567439908999</v>
      </c>
      <c r="H8" s="2">
        <v>5.9857037703829903</v>
      </c>
      <c r="I8" s="2">
        <v>300.69765377441001</v>
      </c>
      <c r="J8" s="2">
        <v>-78.305418528574293</v>
      </c>
      <c r="K8" s="19">
        <v>2.66853005032418</v>
      </c>
      <c r="L8" s="135">
        <v>2.56982273502286E-2</v>
      </c>
      <c r="M8" s="135">
        <v>89.79</v>
      </c>
      <c r="N8" s="135">
        <v>81.270719551049893</v>
      </c>
      <c r="O8" s="19">
        <v>0.8</v>
      </c>
      <c r="P8" s="2">
        <v>354.13205760180301</v>
      </c>
      <c r="Q8" s="2">
        <v>86.699807553498701</v>
      </c>
      <c r="R8" s="266">
        <f t="shared" si="0"/>
        <v>5.0513545609668098</v>
      </c>
      <c r="S8" s="266">
        <f t="shared" si="1"/>
        <v>0.89293523614364323</v>
      </c>
      <c r="T8" s="266">
        <f t="shared" si="2"/>
        <v>1.9518604123148919</v>
      </c>
    </row>
    <row r="9" spans="1:29">
      <c r="A9" s="102">
        <v>2.8432263992726799E-2</v>
      </c>
      <c r="B9" s="102">
        <v>1.11111089148942E-2</v>
      </c>
      <c r="C9" s="2">
        <v>915.93844415726301</v>
      </c>
      <c r="D9" s="19">
        <v>2.3239498288423999</v>
      </c>
      <c r="E9" s="135">
        <v>0.23812959086744501</v>
      </c>
      <c r="F9" s="135">
        <v>89</v>
      </c>
      <c r="G9" s="135">
        <v>41.690557276230201</v>
      </c>
      <c r="H9" s="2">
        <v>-0.65866214676083301</v>
      </c>
      <c r="I9" s="2">
        <v>294.98342005791301</v>
      </c>
      <c r="J9" s="2">
        <v>-62.0835000997902</v>
      </c>
      <c r="K9" s="19">
        <v>2.7038218826462299</v>
      </c>
      <c r="L9" s="135">
        <v>2.5565372162517499E-2</v>
      </c>
      <c r="M9" s="135">
        <v>89.79</v>
      </c>
      <c r="N9" s="135">
        <v>81.093859855586203</v>
      </c>
      <c r="O9" s="19">
        <v>0.8</v>
      </c>
      <c r="P9" s="2">
        <v>325.27147525410601</v>
      </c>
      <c r="Q9" s="2">
        <v>116.246933094102</v>
      </c>
      <c r="R9" s="266">
        <f t="shared" si="0"/>
        <v>5.0277717114886293</v>
      </c>
      <c r="S9" s="266">
        <f t="shared" si="1"/>
        <v>0.85950551837680622</v>
      </c>
      <c r="T9" s="266">
        <f t="shared" si="2"/>
        <v>1.9451373441300035</v>
      </c>
    </row>
    <row r="10" spans="1:29">
      <c r="A10" s="102">
        <v>3.2388246152549899E-2</v>
      </c>
      <c r="B10" s="102">
        <v>1.1648327906561199E-2</v>
      </c>
      <c r="C10" s="2">
        <v>907.991076153005</v>
      </c>
      <c r="D10" s="19">
        <v>2.6024319934309998</v>
      </c>
      <c r="E10" s="135">
        <v>0.195834923103158</v>
      </c>
      <c r="F10" s="135">
        <v>89</v>
      </c>
      <c r="G10" s="135">
        <v>41.508401843838598</v>
      </c>
      <c r="H10" s="2">
        <v>-0.397428931786936</v>
      </c>
      <c r="I10" s="2">
        <v>324.63309734239499</v>
      </c>
      <c r="J10" s="2">
        <v>-121.210554989983</v>
      </c>
      <c r="K10" s="19">
        <v>2.67108443146495</v>
      </c>
      <c r="L10" s="135">
        <v>1.4731003311207301E-2</v>
      </c>
      <c r="M10" s="135">
        <v>89.79</v>
      </c>
      <c r="N10" s="135">
        <v>81.677145477881794</v>
      </c>
      <c r="O10" s="19">
        <v>0.8</v>
      </c>
      <c r="P10" s="2">
        <v>356.35452293515101</v>
      </c>
      <c r="Q10" s="2">
        <v>85.738317063091898</v>
      </c>
      <c r="R10" s="266">
        <f t="shared" ref="R10:R15" si="3">D10+K10</f>
        <v>5.2735164248959503</v>
      </c>
      <c r="S10" s="266">
        <f t="shared" ref="S10:S15" si="4">D10/K10</f>
        <v>0.97429791539899102</v>
      </c>
      <c r="T10" s="266">
        <f t="shared" ref="T10:T15" si="5">N10/G10</f>
        <v>1.9677256133629182</v>
      </c>
    </row>
    <row r="11" spans="1:29">
      <c r="A11" s="102">
        <v>4.21015955507755E-2</v>
      </c>
      <c r="B11" s="102">
        <v>1.2974733979824699E-2</v>
      </c>
      <c r="C11" s="2">
        <v>869.14091890257896</v>
      </c>
      <c r="D11" s="19">
        <v>2.4023646701408898</v>
      </c>
      <c r="E11" s="135">
        <v>0.217019188814398</v>
      </c>
      <c r="F11" s="135">
        <v>89</v>
      </c>
      <c r="G11" s="135">
        <v>41.566313756741103</v>
      </c>
      <c r="H11" s="2">
        <v>5.2394832390256303</v>
      </c>
      <c r="I11" s="2">
        <v>314.42167460859503</v>
      </c>
      <c r="J11" s="2">
        <v>-103.927723638478</v>
      </c>
      <c r="K11" s="19">
        <v>2.60358551140046</v>
      </c>
      <c r="L11" s="135">
        <v>1.9083883633788799E-2</v>
      </c>
      <c r="M11" s="135">
        <v>89.79</v>
      </c>
      <c r="N11" s="135">
        <v>81.527123551280198</v>
      </c>
      <c r="O11" s="19">
        <v>0.8</v>
      </c>
      <c r="P11" s="2">
        <v>6.7799448077384996</v>
      </c>
      <c r="Q11" s="2">
        <v>74.854588904180702</v>
      </c>
      <c r="R11" s="266">
        <f t="shared" si="3"/>
        <v>5.0059501815413494</v>
      </c>
      <c r="S11" s="266">
        <f t="shared" si="4"/>
        <v>0.92271394952135288</v>
      </c>
      <c r="T11" s="266">
        <f t="shared" si="5"/>
        <v>1.9613748774645279</v>
      </c>
    </row>
    <row r="12" spans="1:29" s="3" customFormat="1">
      <c r="A12" s="278">
        <v>4.21015955507755E-2</v>
      </c>
      <c r="B12" s="278">
        <v>1.37736328384455E-2</v>
      </c>
      <c r="C12" s="279">
        <v>968.92658962330495</v>
      </c>
      <c r="D12" s="225">
        <v>2.7520460570632301</v>
      </c>
      <c r="E12" s="160">
        <v>0.211385793477643</v>
      </c>
      <c r="F12" s="160">
        <v>89</v>
      </c>
      <c r="G12" s="160">
        <v>41.5327301074974</v>
      </c>
      <c r="H12" s="279">
        <v>5.6280383282945801</v>
      </c>
      <c r="I12" s="279">
        <v>318.98780447080401</v>
      </c>
      <c r="J12" s="279">
        <v>-113.147797950441</v>
      </c>
      <c r="K12" s="225">
        <v>2.8741287181577699</v>
      </c>
      <c r="L12" s="160">
        <v>1.7977655029101099E-2</v>
      </c>
      <c r="M12" s="160">
        <v>89.79</v>
      </c>
      <c r="N12" s="160">
        <v>81.616185802625495</v>
      </c>
      <c r="O12" s="225">
        <v>0.8</v>
      </c>
      <c r="P12" s="279">
        <v>15.0323467333716</v>
      </c>
      <c r="Q12" s="279">
        <v>66.769837982242606</v>
      </c>
      <c r="R12" s="280">
        <f t="shared" si="3"/>
        <v>5.6261747752210001</v>
      </c>
      <c r="S12" s="280">
        <f t="shared" si="4"/>
        <v>0.95752359303768719</v>
      </c>
      <c r="T12" s="280">
        <f t="shared" si="5"/>
        <v>1.9651052457033715</v>
      </c>
    </row>
    <row r="13" spans="1:29">
      <c r="A13" s="102">
        <v>5.17972847446799E-2</v>
      </c>
      <c r="B13" s="102">
        <v>1.44140022149419E-2</v>
      </c>
      <c r="C13" s="2">
        <v>981.71464489958305</v>
      </c>
      <c r="D13" s="19">
        <v>2.6804408642347601</v>
      </c>
      <c r="E13" s="135">
        <v>0.23248073497027599</v>
      </c>
      <c r="F13" s="135">
        <v>89</v>
      </c>
      <c r="G13" s="135">
        <v>41.587873744291898</v>
      </c>
      <c r="H13" s="2">
        <v>2.5104033651879201</v>
      </c>
      <c r="I13" s="2">
        <v>308.43535134840999</v>
      </c>
      <c r="J13" s="2">
        <v>-95.072055052806803</v>
      </c>
      <c r="K13" s="19">
        <v>2.9160831373405198</v>
      </c>
      <c r="L13" s="135">
        <v>2.4582818844701801E-2</v>
      </c>
      <c r="M13" s="135">
        <v>89.79</v>
      </c>
      <c r="N13" s="135">
        <v>81.452888778492905</v>
      </c>
      <c r="O13" s="19">
        <v>0.8</v>
      </c>
      <c r="P13" s="2">
        <v>17.629243352020499</v>
      </c>
      <c r="Q13" s="2">
        <v>63.4075010071329</v>
      </c>
      <c r="R13" s="266">
        <f t="shared" si="3"/>
        <v>5.59652400157528</v>
      </c>
      <c r="S13" s="266">
        <f t="shared" si="4"/>
        <v>0.91919219651581452</v>
      </c>
      <c r="T13" s="266">
        <f t="shared" si="5"/>
        <v>1.9585730513494368</v>
      </c>
    </row>
    <row r="14" spans="1:29">
      <c r="A14" s="102">
        <v>5.3510366007685599E-2</v>
      </c>
      <c r="B14" s="102">
        <v>1.45146388505749E-2</v>
      </c>
      <c r="C14" s="2">
        <v>896.48087911858204</v>
      </c>
      <c r="D14" s="19">
        <v>2.3788515798282401</v>
      </c>
      <c r="E14" s="135">
        <v>0.24128550110654501</v>
      </c>
      <c r="F14" s="135">
        <v>89</v>
      </c>
      <c r="G14" s="135">
        <v>41.626820598678101</v>
      </c>
      <c r="H14" s="2">
        <v>3.26271209122334</v>
      </c>
      <c r="I14" s="2">
        <v>302.97419031723598</v>
      </c>
      <c r="J14" s="2">
        <v>-84.253365611968903</v>
      </c>
      <c r="K14" s="19">
        <v>2.6886761339272098</v>
      </c>
      <c r="L14" s="135">
        <v>2.5524858893958099E-2</v>
      </c>
      <c r="M14" s="135">
        <v>89.79</v>
      </c>
      <c r="N14" s="135">
        <v>81.3514936190481</v>
      </c>
      <c r="O14" s="19">
        <v>0.8</v>
      </c>
      <c r="P14" s="2">
        <v>9.0363615944158209</v>
      </c>
      <c r="Q14" s="2">
        <v>71.909185885649606</v>
      </c>
      <c r="R14" s="266">
        <f t="shared" si="3"/>
        <v>5.0675277137554495</v>
      </c>
      <c r="S14" s="266">
        <f t="shared" si="4"/>
        <v>0.8847668746006887</v>
      </c>
      <c r="T14" s="266">
        <f t="shared" si="5"/>
        <v>1.9543047595047769</v>
      </c>
    </row>
    <row r="15" spans="1:29">
      <c r="A15" s="102">
        <v>5.6088819168507997E-2</v>
      </c>
      <c r="B15" s="102">
        <v>1.5406662598252199E-2</v>
      </c>
      <c r="C15" s="2">
        <v>897.46512303270799</v>
      </c>
      <c r="D15" s="19">
        <v>2.3835485668578702</v>
      </c>
      <c r="E15" s="135">
        <v>0.19437585921949299</v>
      </c>
      <c r="F15" s="135">
        <v>89</v>
      </c>
      <c r="G15" s="135">
        <v>41.590274799981998</v>
      </c>
      <c r="H15" s="2">
        <v>1.3701282362957401</v>
      </c>
      <c r="I15" s="2">
        <v>313.28072246206102</v>
      </c>
      <c r="J15" s="2">
        <v>-95.493609723708701</v>
      </c>
      <c r="K15" s="19">
        <v>2.5795388191719102</v>
      </c>
      <c r="L15" s="135">
        <v>2.6208944729704701E-2</v>
      </c>
      <c r="M15" s="135">
        <v>89.79</v>
      </c>
      <c r="N15" s="135">
        <v>81.402864234402401</v>
      </c>
      <c r="O15" s="19">
        <v>0.8</v>
      </c>
      <c r="P15" s="2">
        <v>309.500773498581</v>
      </c>
      <c r="Q15" s="2">
        <v>132.39146979420599</v>
      </c>
      <c r="R15" s="266">
        <f t="shared" si="3"/>
        <v>4.9630873860297804</v>
      </c>
      <c r="S15" s="266">
        <f t="shared" si="4"/>
        <v>0.92402120454347059</v>
      </c>
      <c r="T15" s="266">
        <f t="shared" si="5"/>
        <v>1.957257186346786</v>
      </c>
    </row>
    <row r="16" spans="1:29">
      <c r="A16" s="102">
        <v>5.1183977629989302E-2</v>
      </c>
      <c r="B16" s="102">
        <v>1.6139746397076202E-2</v>
      </c>
      <c r="C16" s="2">
        <v>893.17616007240804</v>
      </c>
      <c r="D16" s="19">
        <v>2.4655720618541999</v>
      </c>
      <c r="E16" s="135">
        <v>0.23343505329404801</v>
      </c>
      <c r="F16" s="135">
        <v>89</v>
      </c>
      <c r="G16" s="135">
        <v>41.583411730471802</v>
      </c>
      <c r="H16" s="2">
        <v>5.7402946086383499</v>
      </c>
      <c r="I16" s="2">
        <v>308.03690089614298</v>
      </c>
      <c r="J16" s="2">
        <v>-95.009462931145194</v>
      </c>
      <c r="K16" s="19">
        <v>2.6399580892264898</v>
      </c>
      <c r="L16" s="135">
        <v>2.5593600690342101E-2</v>
      </c>
      <c r="M16" s="135">
        <v>89.79</v>
      </c>
      <c r="N16" s="135">
        <v>81.449294086397899</v>
      </c>
      <c r="O16" s="19">
        <v>0.8</v>
      </c>
      <c r="P16" s="2">
        <v>16.901048197052098</v>
      </c>
      <c r="Q16" s="2">
        <v>63.991115176383303</v>
      </c>
      <c r="R16" s="266">
        <f t="shared" si="0"/>
        <v>5.1055301510806892</v>
      </c>
      <c r="S16" s="266">
        <f t="shared" si="1"/>
        <v>0.93394363793730328</v>
      </c>
      <c r="T16" s="266">
        <f t="shared" si="2"/>
        <v>1.9586967662567445</v>
      </c>
      <c r="AC16" s="264"/>
    </row>
    <row r="17" spans="1:29">
      <c r="A17" s="102">
        <v>4.6599475666880601E-2</v>
      </c>
      <c r="B17" s="102">
        <v>1.6270530327935399E-2</v>
      </c>
      <c r="C17" s="2">
        <v>978.26206279933604</v>
      </c>
      <c r="D17" s="19">
        <v>2.5551945267210998</v>
      </c>
      <c r="E17" s="135">
        <v>0.222872481657166</v>
      </c>
      <c r="F17" s="135">
        <v>89</v>
      </c>
      <c r="G17" s="135">
        <v>41.646532913657602</v>
      </c>
      <c r="H17" s="2">
        <v>5.9261254501549701</v>
      </c>
      <c r="I17" s="2">
        <v>302.56200735171399</v>
      </c>
      <c r="J17" s="2">
        <v>-75.969497495030595</v>
      </c>
      <c r="K17" s="19">
        <v>2.8562791127656801</v>
      </c>
      <c r="L17" s="135">
        <v>2.3795078155421999E-2</v>
      </c>
      <c r="M17" s="135">
        <v>89.79</v>
      </c>
      <c r="N17" s="135">
        <v>81.223719608114607</v>
      </c>
      <c r="O17" s="19">
        <v>0.8</v>
      </c>
      <c r="P17" s="2">
        <v>317.93050759389803</v>
      </c>
      <c r="Q17" s="2">
        <v>124.060146454033</v>
      </c>
      <c r="R17" s="266">
        <f t="shared" si="0"/>
        <v>5.41147363948678</v>
      </c>
      <c r="S17" s="266">
        <f t="shared" si="1"/>
        <v>0.89458852788618204</v>
      </c>
      <c r="T17" s="266">
        <f t="shared" si="2"/>
        <v>1.9503116808428973</v>
      </c>
      <c r="AC17" s="264"/>
    </row>
    <row r="18" spans="1:29">
      <c r="A18" s="102">
        <v>4.9990953877568203E-2</v>
      </c>
      <c r="B18" s="102">
        <v>1.6707289635258499E-2</v>
      </c>
      <c r="C18" s="2">
        <v>982.760051216482</v>
      </c>
      <c r="D18" s="19">
        <v>2.3736952557127098</v>
      </c>
      <c r="E18" s="135">
        <v>0.23359766008185101</v>
      </c>
      <c r="F18" s="135">
        <v>89</v>
      </c>
      <c r="G18" s="135">
        <v>41.731319477946599</v>
      </c>
      <c r="H18" s="2">
        <v>4.4720127007626997</v>
      </c>
      <c r="I18" s="2">
        <v>288.502103751368</v>
      </c>
      <c r="J18" s="2">
        <v>-48.9115850369583</v>
      </c>
      <c r="K18" s="19">
        <v>2.9160827029388199</v>
      </c>
      <c r="L18" s="135">
        <v>3.4033283219632803E-2</v>
      </c>
      <c r="M18" s="135">
        <v>89.79</v>
      </c>
      <c r="N18" s="135">
        <v>81.001221998667305</v>
      </c>
      <c r="O18" s="19">
        <v>0.8</v>
      </c>
      <c r="P18" s="2">
        <v>310.77738582987001</v>
      </c>
      <c r="Q18" s="2">
        <v>130.39145752350899</v>
      </c>
      <c r="R18" s="266">
        <f t="shared" si="0"/>
        <v>5.2897779586515297</v>
      </c>
      <c r="S18" s="266">
        <f t="shared" si="1"/>
        <v>0.81400134959152781</v>
      </c>
      <c r="T18" s="266">
        <f t="shared" si="2"/>
        <v>1.9410175142310884</v>
      </c>
      <c r="AC18" s="264"/>
    </row>
    <row r="19" spans="1:29">
      <c r="A19" s="102">
        <v>7.1983390953391693E-2</v>
      </c>
      <c r="B19" s="102">
        <v>1.73297948477899E-2</v>
      </c>
      <c r="C19" s="2">
        <v>998.99999115981097</v>
      </c>
      <c r="D19" s="19">
        <v>2.7313560968528301</v>
      </c>
      <c r="E19" s="135">
        <v>0.23257097157989701</v>
      </c>
      <c r="F19" s="135">
        <v>89</v>
      </c>
      <c r="G19" s="135">
        <v>41.5772859333605</v>
      </c>
      <c r="H19" s="2">
        <v>0.37755517508452202</v>
      </c>
      <c r="I19" s="2">
        <v>310.79451082200097</v>
      </c>
      <c r="J19" s="2">
        <v>-100.232493388246</v>
      </c>
      <c r="K19" s="19">
        <v>2.9848264474202799</v>
      </c>
      <c r="L19" s="135">
        <v>2.4736701131418602E-2</v>
      </c>
      <c r="M19" s="135">
        <v>89.79</v>
      </c>
      <c r="N19" s="135">
        <v>81.517386635419001</v>
      </c>
      <c r="O19" s="19">
        <v>0.8</v>
      </c>
      <c r="P19" s="2">
        <v>26.282386168295901</v>
      </c>
      <c r="Q19" s="2">
        <v>54.997421826538996</v>
      </c>
      <c r="R19" s="266">
        <f t="shared" si="0"/>
        <v>5.71618254427311</v>
      </c>
      <c r="S19" s="266">
        <f t="shared" si="1"/>
        <v>0.91508037233236172</v>
      </c>
      <c r="T19" s="266">
        <f t="shared" si="2"/>
        <v>1.960623085549017</v>
      </c>
      <c r="AC19" s="264"/>
    </row>
    <row r="20" spans="1:29">
      <c r="A20" s="102">
        <v>4.9470895901322302E-2</v>
      </c>
      <c r="B20" s="102">
        <v>1.8948200076599302E-2</v>
      </c>
      <c r="C20" s="2">
        <v>863.468514021489</v>
      </c>
      <c r="D20" s="19">
        <v>2.08261227690712</v>
      </c>
      <c r="E20" s="135">
        <v>0.18841391562971099</v>
      </c>
      <c r="F20" s="135">
        <v>89</v>
      </c>
      <c r="G20" s="135">
        <v>41.643728235274402</v>
      </c>
      <c r="H20" s="2">
        <v>2.1621315365884999</v>
      </c>
      <c r="I20" s="2">
        <v>302.62334602134302</v>
      </c>
      <c r="J20" s="2">
        <v>-76.269503701193401</v>
      </c>
      <c r="K20" s="19">
        <v>2.40733047241253</v>
      </c>
      <c r="L20" s="135">
        <v>4.3369942553104598E-2</v>
      </c>
      <c r="M20" s="135">
        <v>89.79</v>
      </c>
      <c r="N20" s="135">
        <v>81.2829232996054</v>
      </c>
      <c r="O20" s="19">
        <v>0.8</v>
      </c>
      <c r="P20" s="2">
        <v>304.95498541802999</v>
      </c>
      <c r="Q20" s="2">
        <v>135.711222320416</v>
      </c>
      <c r="R20" s="266">
        <f t="shared" si="0"/>
        <v>4.48994274931965</v>
      </c>
      <c r="S20" s="266">
        <f t="shared" si="1"/>
        <v>0.86511274657692083</v>
      </c>
      <c r="T20" s="266">
        <f t="shared" si="2"/>
        <v>1.9518647043411099</v>
      </c>
      <c r="AC20" s="264"/>
    </row>
    <row r="21" spans="1:29" s="3" customFormat="1">
      <c r="A21" s="278">
        <v>4.2093424126505803E-2</v>
      </c>
      <c r="B21" s="278">
        <v>1.9127635148298999E-2</v>
      </c>
      <c r="C21" s="279">
        <v>868.17842300257496</v>
      </c>
      <c r="D21" s="225">
        <v>1.3493780783226801</v>
      </c>
      <c r="E21" s="160">
        <v>0.26565849369811501</v>
      </c>
      <c r="F21" s="160">
        <v>89</v>
      </c>
      <c r="G21" s="160">
        <v>41.869025436866202</v>
      </c>
      <c r="H21" s="279">
        <v>1.3211764238572099</v>
      </c>
      <c r="I21" s="279">
        <v>234.700673502086</v>
      </c>
      <c r="J21" s="279">
        <v>61.133786842647098</v>
      </c>
      <c r="K21" s="225">
        <v>2.0233805456138199</v>
      </c>
      <c r="L21" s="160">
        <v>9.1671804736473003E-2</v>
      </c>
      <c r="M21" s="160">
        <v>89.79</v>
      </c>
      <c r="N21" s="160">
        <v>81.454188710605706</v>
      </c>
      <c r="O21" s="225">
        <v>0.8</v>
      </c>
      <c r="P21" s="279">
        <v>275.41194375729799</v>
      </c>
      <c r="Q21" s="279">
        <v>167.228459962008</v>
      </c>
      <c r="R21" s="280">
        <f t="shared" si="0"/>
        <v>3.3727586239364999</v>
      </c>
      <c r="S21" s="280">
        <f t="shared" si="1"/>
        <v>0.66689287946738063</v>
      </c>
      <c r="T21" s="280">
        <f t="shared" si="2"/>
        <v>1.9454522253791049</v>
      </c>
      <c r="AC21" s="29"/>
    </row>
    <row r="22" spans="1:29">
      <c r="A22" s="102">
        <v>7.1334762964397599E-2</v>
      </c>
      <c r="B22" s="102">
        <v>1.9449108636335401E-2</v>
      </c>
      <c r="C22" s="2">
        <v>991.79301491532703</v>
      </c>
      <c r="D22" s="19">
        <v>2.3674054937062499</v>
      </c>
      <c r="E22" s="135">
        <v>0.18552467513767401</v>
      </c>
      <c r="F22" s="135">
        <v>89</v>
      </c>
      <c r="G22" s="135">
        <v>41.641154669747699</v>
      </c>
      <c r="H22" s="2">
        <v>-0.36061432710687102</v>
      </c>
      <c r="I22" s="2">
        <v>301.45806846899598</v>
      </c>
      <c r="J22" s="2">
        <v>-74.620332940516803</v>
      </c>
      <c r="K22" s="19">
        <v>2.7184623234548102</v>
      </c>
      <c r="L22" s="135">
        <v>4.6727987023495801E-2</v>
      </c>
      <c r="M22" s="135">
        <v>89.79</v>
      </c>
      <c r="N22" s="135">
        <v>81.278484271136193</v>
      </c>
      <c r="O22" s="19">
        <v>0.8</v>
      </c>
      <c r="P22" s="2">
        <v>305.51668516895</v>
      </c>
      <c r="Q22" s="2">
        <v>134.76940410311499</v>
      </c>
      <c r="R22" s="266">
        <f t="shared" si="0"/>
        <v>5.0858678171610601</v>
      </c>
      <c r="S22" s="266">
        <f t="shared" si="1"/>
        <v>0.87086198446833241</v>
      </c>
      <c r="T22" s="266">
        <f t="shared" si="2"/>
        <v>1.951878734289398</v>
      </c>
    </row>
    <row r="23" spans="1:29">
      <c r="A23" s="102">
        <v>5.18855876289308E-2</v>
      </c>
      <c r="B23" s="102">
        <v>2.01540751766194E-2</v>
      </c>
      <c r="C23" s="2">
        <v>903.68824269125196</v>
      </c>
      <c r="D23" s="19">
        <v>2.3795178534434198</v>
      </c>
      <c r="E23" s="135">
        <v>0.23915685503550399</v>
      </c>
      <c r="F23" s="135">
        <v>89</v>
      </c>
      <c r="G23" s="135">
        <v>41.625764324894703</v>
      </c>
      <c r="H23" s="2">
        <v>-0.246402824592657</v>
      </c>
      <c r="I23" s="2">
        <v>304.05319393335901</v>
      </c>
      <c r="J23" s="2">
        <v>-85.939126909171094</v>
      </c>
      <c r="K23" s="19">
        <v>2.7314109188856399</v>
      </c>
      <c r="L23" s="135">
        <v>2.4238226422883102E-2</v>
      </c>
      <c r="M23" s="135">
        <v>89.79</v>
      </c>
      <c r="N23" s="135">
        <v>81.381325724462201</v>
      </c>
      <c r="O23" s="19">
        <v>0.8</v>
      </c>
      <c r="P23" s="2">
        <v>9.6029090982999605</v>
      </c>
      <c r="Q23" s="2">
        <v>71.579728212369702</v>
      </c>
      <c r="R23" s="266">
        <f t="shared" si="0"/>
        <v>5.1109287723290597</v>
      </c>
      <c r="S23" s="266">
        <f t="shared" si="1"/>
        <v>0.87116802418517636</v>
      </c>
      <c r="T23" s="266">
        <f t="shared" si="2"/>
        <v>1.9550710249851506</v>
      </c>
      <c r="AC23" t="s">
        <v>357</v>
      </c>
    </row>
    <row r="24" spans="1:29">
      <c r="A24" s="102">
        <v>5.94266792759299E-2</v>
      </c>
      <c r="B24" s="102">
        <v>2.0180624416645799E-2</v>
      </c>
      <c r="C24" s="2">
        <v>868.27729025823999</v>
      </c>
      <c r="D24" s="19">
        <v>2.09293397606206</v>
      </c>
      <c r="E24" s="135">
        <v>0.20292219999620201</v>
      </c>
      <c r="F24" s="135">
        <v>89</v>
      </c>
      <c r="G24" s="135">
        <v>41.679402580029098</v>
      </c>
      <c r="H24" s="2">
        <v>0.41690704798206601</v>
      </c>
      <c r="I24" s="2">
        <v>299.51233734304901</v>
      </c>
      <c r="J24" s="2">
        <v>-67.056058714383994</v>
      </c>
      <c r="K24" s="19">
        <v>2.4538086661840102</v>
      </c>
      <c r="L24" s="135">
        <v>3.77981580906551E-2</v>
      </c>
      <c r="M24" s="135">
        <v>89.79</v>
      </c>
      <c r="N24" s="135">
        <v>81.173158786301002</v>
      </c>
      <c r="O24" s="19">
        <v>0.8</v>
      </c>
      <c r="P24" s="2">
        <v>294.95050607947798</v>
      </c>
      <c r="Q24" s="2">
        <v>147.08236763436901</v>
      </c>
      <c r="R24" s="266">
        <f t="shared" si="0"/>
        <v>4.5467426422460697</v>
      </c>
      <c r="S24" s="266">
        <f t="shared" si="1"/>
        <v>0.85293283250027929</v>
      </c>
      <c r="T24" s="266">
        <f t="shared" si="2"/>
        <v>1.9475605157832934</v>
      </c>
      <c r="AC24" t="s">
        <v>362</v>
      </c>
    </row>
    <row r="25" spans="1:29">
      <c r="A25" s="102">
        <v>6.6062132362276302E-2</v>
      </c>
      <c r="B25" s="102">
        <v>2.0489157752736499E-2</v>
      </c>
      <c r="C25" s="2">
        <v>872.58303039657505</v>
      </c>
      <c r="D25" s="19">
        <v>2.3504856014603499</v>
      </c>
      <c r="E25" s="135">
        <v>0.22523198766654901</v>
      </c>
      <c r="F25" s="135">
        <v>89</v>
      </c>
      <c r="G25" s="135">
        <v>41.581013066737697</v>
      </c>
      <c r="H25" s="2">
        <v>0.19491259432900401</v>
      </c>
      <c r="I25" s="2">
        <v>311.54932431267002</v>
      </c>
      <c r="J25" s="2">
        <v>-99.373739283988698</v>
      </c>
      <c r="K25" s="19">
        <v>2.6188607150570902</v>
      </c>
      <c r="L25" s="135">
        <v>2.0096378547370002E-2</v>
      </c>
      <c r="M25" s="135">
        <v>89.79</v>
      </c>
      <c r="N25" s="135">
        <v>81.514603643527394</v>
      </c>
      <c r="O25" s="19">
        <v>0.8</v>
      </c>
      <c r="P25" s="2">
        <v>12.544557852403701</v>
      </c>
      <c r="Q25" s="2">
        <v>69.183528465810099</v>
      </c>
      <c r="R25" s="266">
        <f t="shared" si="0"/>
        <v>4.9693463165174396</v>
      </c>
      <c r="S25" s="266">
        <f t="shared" si="1"/>
        <v>0.89752218892218183</v>
      </c>
      <c r="T25" s="266">
        <f t="shared" si="2"/>
        <v>1.960380414798844</v>
      </c>
      <c r="AC25" t="s">
        <v>358</v>
      </c>
    </row>
    <row r="26" spans="1:29">
      <c r="A26" s="102">
        <v>9.9856689106673002E-2</v>
      </c>
      <c r="B26" s="102">
        <v>2.0575004711966299E-2</v>
      </c>
      <c r="C26" s="2">
        <v>876.8001526429</v>
      </c>
      <c r="D26" s="19">
        <v>1.96987422086389</v>
      </c>
      <c r="E26" s="135">
        <v>0.18866106282432801</v>
      </c>
      <c r="F26" s="135">
        <v>89</v>
      </c>
      <c r="G26" s="135">
        <v>41.677864238516896</v>
      </c>
      <c r="H26" s="2">
        <v>0.91326291087831402</v>
      </c>
      <c r="I26" s="2">
        <v>292.743732185694</v>
      </c>
      <c r="J26" s="2">
        <v>-58.554342444763002</v>
      </c>
      <c r="K26" s="19">
        <v>2.3408713409517401</v>
      </c>
      <c r="L26" s="135">
        <v>5.5008639677972301E-2</v>
      </c>
      <c r="M26" s="135">
        <v>89.79</v>
      </c>
      <c r="N26" s="135">
        <v>81.1818873692457</v>
      </c>
      <c r="O26" s="19">
        <v>0.8</v>
      </c>
      <c r="P26" s="2">
        <v>303.770680056922</v>
      </c>
      <c r="Q26" s="2">
        <v>135.953519724366</v>
      </c>
      <c r="R26" s="266">
        <f t="shared" si="0"/>
        <v>4.3107455618156303</v>
      </c>
      <c r="S26" s="266">
        <f t="shared" si="1"/>
        <v>0.84151323757203511</v>
      </c>
      <c r="T26" s="266">
        <f t="shared" si="2"/>
        <v>1.9478418304895018</v>
      </c>
      <c r="AC26" t="s">
        <v>361</v>
      </c>
    </row>
    <row r="27" spans="1:29">
      <c r="A27" s="102">
        <v>4.2825681623071397E-2</v>
      </c>
      <c r="B27" s="102">
        <v>2.1219040458912299E-2</v>
      </c>
      <c r="C27" s="2">
        <v>998.99489247095505</v>
      </c>
      <c r="D27" s="19">
        <v>2.5952260791327602</v>
      </c>
      <c r="E27" s="135">
        <v>0.24209557884011801</v>
      </c>
      <c r="F27" s="135">
        <v>89</v>
      </c>
      <c r="G27" s="135">
        <v>41.657988830155197</v>
      </c>
      <c r="H27" s="2">
        <v>5.9894203121652003</v>
      </c>
      <c r="I27" s="2">
        <v>299.500556695184</v>
      </c>
      <c r="J27" s="2">
        <v>-76.169885651968698</v>
      </c>
      <c r="K27" s="19">
        <v>3.0463349408204201</v>
      </c>
      <c r="L27" s="135">
        <v>2.54818517076358E-2</v>
      </c>
      <c r="M27" s="135">
        <v>89.79</v>
      </c>
      <c r="N27" s="135">
        <v>81.274687101398001</v>
      </c>
      <c r="O27" s="19">
        <v>0.8</v>
      </c>
      <c r="P27" s="2">
        <v>355.52507866983302</v>
      </c>
      <c r="Q27" s="2">
        <v>85.526045692384102</v>
      </c>
      <c r="R27" s="266">
        <f t="shared" si="0"/>
        <v>5.6415610199531798</v>
      </c>
      <c r="S27" s="266">
        <f t="shared" si="1"/>
        <v>0.85191751056560772</v>
      </c>
      <c r="T27" s="266">
        <f t="shared" si="2"/>
        <v>1.9509988212048597</v>
      </c>
      <c r="AC27" t="s">
        <v>363</v>
      </c>
    </row>
    <row r="28" spans="1:29">
      <c r="A28" s="102">
        <v>5.7731258217245299E-2</v>
      </c>
      <c r="B28" s="102">
        <v>2.1275034585200601E-2</v>
      </c>
      <c r="C28" s="2">
        <v>992.16264141743204</v>
      </c>
      <c r="D28" s="19">
        <v>2.53608247767718</v>
      </c>
      <c r="E28" s="135">
        <v>0.29100758916618402</v>
      </c>
      <c r="F28" s="135">
        <v>89</v>
      </c>
      <c r="G28" s="135">
        <v>41.704089033808501</v>
      </c>
      <c r="H28" s="2">
        <v>1.4121911696071601</v>
      </c>
      <c r="I28" s="2">
        <v>282.33613530722698</v>
      </c>
      <c r="J28" s="2">
        <v>-50.041599425952199</v>
      </c>
      <c r="K28" s="19">
        <v>2.91144273709868</v>
      </c>
      <c r="L28" s="135">
        <v>4.1586618374463903E-2</v>
      </c>
      <c r="M28" s="135">
        <v>89.79</v>
      </c>
      <c r="N28" s="135">
        <v>81.000059002291806</v>
      </c>
      <c r="O28" s="19">
        <v>0.8</v>
      </c>
      <c r="P28" s="2">
        <v>4.2453605367266903E-2</v>
      </c>
      <c r="Q28" s="2">
        <v>78.9578452201836</v>
      </c>
      <c r="R28" s="266">
        <f t="shared" si="0"/>
        <v>5.4475252147758599</v>
      </c>
      <c r="S28" s="266">
        <f t="shared" si="1"/>
        <v>0.87107413975946679</v>
      </c>
      <c r="T28" s="266">
        <f t="shared" si="2"/>
        <v>1.9422570035429143</v>
      </c>
      <c r="AC28" t="s">
        <v>364</v>
      </c>
    </row>
    <row r="29" spans="1:29">
      <c r="A29" s="102">
        <v>6.5930608194321394E-2</v>
      </c>
      <c r="B29" s="102">
        <v>2.13737546411507E-2</v>
      </c>
      <c r="C29" s="2">
        <v>868.16471365706695</v>
      </c>
      <c r="D29" s="19">
        <v>2.6704420315595798</v>
      </c>
      <c r="E29" s="135">
        <v>0.185551402728339</v>
      </c>
      <c r="F29" s="135">
        <v>89</v>
      </c>
      <c r="G29" s="135">
        <v>41.446468409564197</v>
      </c>
      <c r="H29" s="2">
        <v>1.49393523770884</v>
      </c>
      <c r="I29" s="2">
        <v>332.55895581157603</v>
      </c>
      <c r="J29" s="2">
        <v>-136.615755864351</v>
      </c>
      <c r="K29" s="19">
        <v>2.4619087567997702</v>
      </c>
      <c r="L29" s="135">
        <v>1.25065313288225E-2</v>
      </c>
      <c r="M29" s="135">
        <v>89.79</v>
      </c>
      <c r="N29" s="135">
        <v>81.812379858035598</v>
      </c>
      <c r="O29" s="19">
        <v>0.8</v>
      </c>
      <c r="P29" s="2">
        <v>7.2778785710668696</v>
      </c>
      <c r="Q29" s="2">
        <v>74.929846036852297</v>
      </c>
      <c r="R29" s="266">
        <f t="shared" si="0"/>
        <v>5.13235078835935</v>
      </c>
      <c r="S29" s="266">
        <f t="shared" si="1"/>
        <v>1.0847039006558803</v>
      </c>
      <c r="T29" s="266">
        <f t="shared" si="2"/>
        <v>1.9739288532278556</v>
      </c>
    </row>
    <row r="30" spans="1:29">
      <c r="A30" s="102">
        <v>4.9248291645198998E-2</v>
      </c>
      <c r="B30" s="102">
        <v>2.1692398305544001E-2</v>
      </c>
      <c r="C30" s="2">
        <v>895.20510398392696</v>
      </c>
      <c r="D30" s="19">
        <v>1.36686367520816</v>
      </c>
      <c r="E30" s="135">
        <v>0.25678519529621702</v>
      </c>
      <c r="F30" s="135">
        <v>89</v>
      </c>
      <c r="G30" s="135">
        <v>41.8722633753246</v>
      </c>
      <c r="H30" s="2">
        <v>1.4891764614724901</v>
      </c>
      <c r="I30" s="2">
        <v>237.545933427275</v>
      </c>
      <c r="J30" s="2">
        <v>55.352178032447597</v>
      </c>
      <c r="K30" s="19">
        <v>2.0608724957454401</v>
      </c>
      <c r="L30" s="135">
        <v>9.2829416547170293E-2</v>
      </c>
      <c r="M30" s="135">
        <v>89.79</v>
      </c>
      <c r="N30" s="135">
        <v>81.417513788667705</v>
      </c>
      <c r="O30" s="19">
        <v>0.8</v>
      </c>
      <c r="P30" s="2">
        <v>275.53499407260801</v>
      </c>
      <c r="Q30" s="2">
        <v>167.17119583963199</v>
      </c>
      <c r="R30" s="266">
        <f t="shared" ref="R30:R88" si="6">D30+K30</f>
        <v>3.4277361709536001</v>
      </c>
      <c r="S30" s="266">
        <f t="shared" ref="S30:S88" si="7">D30/K30</f>
        <v>0.66324514400089096</v>
      </c>
      <c r="T30" s="266">
        <f t="shared" ref="T30:T88" si="8">N30/G30</f>
        <v>1.9444259093155971</v>
      </c>
    </row>
    <row r="31" spans="1:29">
      <c r="A31" s="102">
        <v>0.100192241370677</v>
      </c>
      <c r="B31" s="102">
        <v>2.1718790535541099E-2</v>
      </c>
      <c r="C31" s="2">
        <v>948.63889284702498</v>
      </c>
      <c r="D31" s="19">
        <v>2.14851402207904</v>
      </c>
      <c r="E31" s="135">
        <v>0.18194621715005299</v>
      </c>
      <c r="F31" s="135">
        <v>89</v>
      </c>
      <c r="G31" s="135">
        <v>41.652400981094203</v>
      </c>
      <c r="H31" s="2">
        <v>2.0583791472978401</v>
      </c>
      <c r="I31" s="2">
        <v>296.52648401180602</v>
      </c>
      <c r="J31" s="2">
        <v>-66.729142202901599</v>
      </c>
      <c r="K31" s="19">
        <v>2.523689061277</v>
      </c>
      <c r="L31" s="135">
        <v>5.5605431765932099E-2</v>
      </c>
      <c r="M31" s="135">
        <v>89.79</v>
      </c>
      <c r="N31" s="135">
        <v>81.262848797701196</v>
      </c>
      <c r="O31" s="19">
        <v>0.8</v>
      </c>
      <c r="P31" s="2">
        <v>306.75087645218701</v>
      </c>
      <c r="Q31" s="2">
        <v>132.655629195297</v>
      </c>
      <c r="R31" s="266">
        <f t="shared" si="6"/>
        <v>4.67220308335604</v>
      </c>
      <c r="S31" s="266">
        <f t="shared" si="7"/>
        <v>0.85133864351414212</v>
      </c>
      <c r="T31" s="266">
        <f t="shared" si="8"/>
        <v>1.9509763395052775</v>
      </c>
    </row>
    <row r="32" spans="1:29">
      <c r="A32" s="102">
        <v>6.09278329648077E-2</v>
      </c>
      <c r="B32" s="102">
        <v>2.1768597940749899E-2</v>
      </c>
      <c r="C32" s="2">
        <v>863.14147682731698</v>
      </c>
      <c r="D32" s="19">
        <v>2.1732990427932402</v>
      </c>
      <c r="E32" s="135">
        <v>0.280831743649399</v>
      </c>
      <c r="F32" s="135">
        <v>89</v>
      </c>
      <c r="G32" s="135">
        <v>41.723994654976103</v>
      </c>
      <c r="H32" s="2">
        <v>5.4063524532259599</v>
      </c>
      <c r="I32" s="2">
        <v>284.47459878634999</v>
      </c>
      <c r="J32" s="2">
        <v>-50.540293284226202</v>
      </c>
      <c r="K32" s="19">
        <v>2.5931331717114698</v>
      </c>
      <c r="L32" s="135">
        <v>3.5414820356052298E-2</v>
      </c>
      <c r="M32" s="135">
        <v>89.79</v>
      </c>
      <c r="N32" s="135">
        <v>81.002807713157694</v>
      </c>
      <c r="O32" s="19">
        <v>0.8</v>
      </c>
      <c r="P32" s="2">
        <v>353.15474939657099</v>
      </c>
      <c r="Q32" s="2">
        <v>86.822261424840505</v>
      </c>
      <c r="R32" s="266">
        <f t="shared" si="6"/>
        <v>4.76643221450471</v>
      </c>
      <c r="S32" s="266">
        <f t="shared" si="7"/>
        <v>0.83809773693915657</v>
      </c>
      <c r="T32" s="266">
        <f t="shared" si="8"/>
        <v>1.9413962728877185</v>
      </c>
    </row>
    <row r="33" spans="1:20">
      <c r="A33" s="102">
        <v>6.7159940488636494E-2</v>
      </c>
      <c r="B33" s="102">
        <v>2.23637252552982E-2</v>
      </c>
      <c r="C33" s="2">
        <v>915.61589978096004</v>
      </c>
      <c r="D33" s="19">
        <v>2.25660831471167</v>
      </c>
      <c r="E33" s="135">
        <v>0.21584590114792701</v>
      </c>
      <c r="F33" s="135">
        <v>89</v>
      </c>
      <c r="G33" s="135">
        <v>41.682290596085998</v>
      </c>
      <c r="H33" s="2">
        <v>0.20243817081604301</v>
      </c>
      <c r="I33" s="2">
        <v>300.73934196433999</v>
      </c>
      <c r="J33" s="2">
        <v>-69.875304979457198</v>
      </c>
      <c r="K33" s="19">
        <v>2.69259375760786</v>
      </c>
      <c r="L33" s="135">
        <v>2.79376584164206E-2</v>
      </c>
      <c r="M33" s="135">
        <v>89.79</v>
      </c>
      <c r="N33" s="135">
        <v>81.192175623295299</v>
      </c>
      <c r="O33" s="19">
        <v>0.8</v>
      </c>
      <c r="P33" s="2">
        <v>301.79815729132503</v>
      </c>
      <c r="Q33" s="2">
        <v>140.57495171681001</v>
      </c>
      <c r="R33" s="266">
        <f t="shared" si="6"/>
        <v>4.9492020723195296</v>
      </c>
      <c r="S33" s="266">
        <f t="shared" si="7"/>
        <v>0.83807975426507486</v>
      </c>
      <c r="T33" s="266">
        <f t="shared" si="8"/>
        <v>1.9478818093293393</v>
      </c>
    </row>
    <row r="34" spans="1:20">
      <c r="A34" s="102">
        <v>4.98571037314832E-2</v>
      </c>
      <c r="B34" s="102">
        <v>2.2368290132897699E-2</v>
      </c>
      <c r="C34" s="2">
        <v>973.63608362564401</v>
      </c>
      <c r="D34" s="19">
        <v>1.97063214878834</v>
      </c>
      <c r="E34" s="135">
        <v>0.20420727365001101</v>
      </c>
      <c r="F34" s="135">
        <v>89</v>
      </c>
      <c r="G34" s="135">
        <v>41.762697787704603</v>
      </c>
      <c r="H34" s="2">
        <v>5.8876847308375098</v>
      </c>
      <c r="I34" s="2">
        <v>277.360550602035</v>
      </c>
      <c r="J34" s="2">
        <v>-27.8031706337269</v>
      </c>
      <c r="K34" s="19">
        <v>2.5527019656097099</v>
      </c>
      <c r="L34" s="135">
        <v>6.5536392078163502E-2</v>
      </c>
      <c r="M34" s="135">
        <v>89.79</v>
      </c>
      <c r="N34" s="135">
        <v>81.025911684625498</v>
      </c>
      <c r="O34" s="19">
        <v>0.8</v>
      </c>
      <c r="P34" s="2">
        <v>295.067872788302</v>
      </c>
      <c r="Q34" s="2">
        <v>145.208115710421</v>
      </c>
      <c r="R34" s="266">
        <f t="shared" si="6"/>
        <v>4.5233341143980503</v>
      </c>
      <c r="S34" s="266">
        <f t="shared" si="7"/>
        <v>0.77197893656874939</v>
      </c>
      <c r="T34" s="266">
        <f t="shared" si="8"/>
        <v>1.940150324974466</v>
      </c>
    </row>
    <row r="35" spans="1:20">
      <c r="A35" s="102">
        <v>5.8608707506209598E-2</v>
      </c>
      <c r="B35" s="102">
        <v>2.2694124867591699E-2</v>
      </c>
      <c r="C35" s="2">
        <v>904.42243977875398</v>
      </c>
      <c r="D35" s="19">
        <v>2.46290842224266</v>
      </c>
      <c r="E35" s="135">
        <v>0.22015131652484801</v>
      </c>
      <c r="F35" s="135">
        <v>89</v>
      </c>
      <c r="G35" s="135">
        <v>41.568911758547998</v>
      </c>
      <c r="H35" s="2">
        <v>5.6429812521258302</v>
      </c>
      <c r="I35" s="2">
        <v>314.98377484878398</v>
      </c>
      <c r="J35" s="2">
        <v>-105.04923403261699</v>
      </c>
      <c r="K35" s="19">
        <v>2.72729421530358</v>
      </c>
      <c r="L35" s="135">
        <v>1.73608354423954E-2</v>
      </c>
      <c r="M35" s="135">
        <v>89.79</v>
      </c>
      <c r="N35" s="135">
        <v>81.560955684837694</v>
      </c>
      <c r="O35" s="19">
        <v>0.8</v>
      </c>
      <c r="P35" s="2">
        <v>9.3329134048236497</v>
      </c>
      <c r="Q35" s="2">
        <v>72.805467583942701</v>
      </c>
      <c r="R35" s="266">
        <f t="shared" si="6"/>
        <v>5.19020263754624</v>
      </c>
      <c r="S35" s="266">
        <f t="shared" si="7"/>
        <v>0.90305930633468867</v>
      </c>
      <c r="T35" s="266">
        <f t="shared" si="8"/>
        <v>1.9620661748034807</v>
      </c>
    </row>
    <row r="36" spans="1:20">
      <c r="A36" s="102">
        <v>6.3745229039341197E-2</v>
      </c>
      <c r="B36" s="102">
        <v>2.2697608808384201E-2</v>
      </c>
      <c r="C36" s="2">
        <v>962.60723858374001</v>
      </c>
      <c r="D36" s="19">
        <v>2.6647425335691199</v>
      </c>
      <c r="E36" s="135">
        <v>0.21471481944439699</v>
      </c>
      <c r="F36" s="135">
        <v>89</v>
      </c>
      <c r="G36" s="135">
        <v>41.594136640592303</v>
      </c>
      <c r="H36" s="2">
        <v>5.9757839691004397</v>
      </c>
      <c r="I36" s="2">
        <v>306.98756715308298</v>
      </c>
      <c r="J36" s="2">
        <v>-85.078717665364394</v>
      </c>
      <c r="K36" s="19">
        <v>2.7019508158684502</v>
      </c>
      <c r="L36" s="135">
        <v>2.26497438976219E-2</v>
      </c>
      <c r="M36" s="135">
        <v>89.79</v>
      </c>
      <c r="N36" s="135">
        <v>81.277536563339893</v>
      </c>
      <c r="O36" s="19">
        <v>0.8</v>
      </c>
      <c r="P36" s="2">
        <v>322.04121066713702</v>
      </c>
      <c r="Q36" s="2">
        <v>119.69115497084699</v>
      </c>
      <c r="R36" s="266">
        <f t="shared" si="6"/>
        <v>5.3666933494375701</v>
      </c>
      <c r="S36" s="266">
        <f t="shared" si="7"/>
        <v>0.98622910451189283</v>
      </c>
      <c r="T36" s="266">
        <f t="shared" si="8"/>
        <v>1.9540623541641204</v>
      </c>
    </row>
    <row r="37" spans="1:20">
      <c r="A37" s="102">
        <v>7.2906559333205195E-2</v>
      </c>
      <c r="B37" s="102">
        <v>2.3077626383918099E-2</v>
      </c>
      <c r="C37" s="2">
        <v>913.31590619919996</v>
      </c>
      <c r="D37" s="19">
        <v>2.3802535041734001</v>
      </c>
      <c r="E37" s="135">
        <v>0.28707673689946001</v>
      </c>
      <c r="F37" s="135">
        <v>89</v>
      </c>
      <c r="G37" s="135">
        <v>41.682539030780902</v>
      </c>
      <c r="H37" s="2">
        <v>0.952539807539033</v>
      </c>
      <c r="I37" s="2">
        <v>284.56824924070202</v>
      </c>
      <c r="J37" s="2">
        <v>-54.311831054253098</v>
      </c>
      <c r="K37" s="19">
        <v>2.6183279431728601</v>
      </c>
      <c r="L37" s="135">
        <v>4.1040974295098502E-2</v>
      </c>
      <c r="M37" s="135">
        <v>89.79</v>
      </c>
      <c r="N37" s="135">
        <v>81.021348188669805</v>
      </c>
      <c r="O37" s="19">
        <v>0.8</v>
      </c>
      <c r="P37" s="2">
        <v>1.88376507130166</v>
      </c>
      <c r="Q37" s="2">
        <v>76.944632827434006</v>
      </c>
      <c r="R37" s="266">
        <f t="shared" si="6"/>
        <v>4.9985814473462602</v>
      </c>
      <c r="S37" s="266">
        <f t="shared" si="7"/>
        <v>0.909073865395576</v>
      </c>
      <c r="T37" s="266">
        <f t="shared" si="8"/>
        <v>1.9437719023987179</v>
      </c>
    </row>
    <row r="38" spans="1:20">
      <c r="A38" s="102">
        <v>9.7931679803878E-2</v>
      </c>
      <c r="B38" s="102">
        <v>2.3165562765344101E-2</v>
      </c>
      <c r="C38" s="2">
        <v>889.47682200725899</v>
      </c>
      <c r="D38" s="19">
        <v>2.6289582940194101</v>
      </c>
      <c r="E38" s="135">
        <v>0.205600034105753</v>
      </c>
      <c r="F38" s="135">
        <v>89</v>
      </c>
      <c r="G38" s="135">
        <v>41.471439061619598</v>
      </c>
      <c r="H38" s="2">
        <v>0.29591319547342099</v>
      </c>
      <c r="I38" s="2">
        <v>327.35307620058302</v>
      </c>
      <c r="J38" s="2">
        <v>-132.05980866217399</v>
      </c>
      <c r="K38" s="19">
        <v>2.6255707259382</v>
      </c>
      <c r="L38" s="135">
        <v>2.17871155953357E-2</v>
      </c>
      <c r="M38" s="135">
        <v>89.79</v>
      </c>
      <c r="N38" s="135">
        <v>81.828019445262896</v>
      </c>
      <c r="O38" s="19">
        <v>0.8</v>
      </c>
      <c r="P38" s="2">
        <v>48.606501009730898</v>
      </c>
      <c r="Q38" s="2">
        <v>33.266085797337396</v>
      </c>
      <c r="R38" s="266">
        <f t="shared" si="6"/>
        <v>5.2545290199576105</v>
      </c>
      <c r="S38" s="266">
        <f t="shared" si="7"/>
        <v>1.0012902216069612</v>
      </c>
      <c r="T38" s="266">
        <f t="shared" si="8"/>
        <v>1.9731174344753311</v>
      </c>
    </row>
    <row r="39" spans="1:20">
      <c r="A39" s="102">
        <v>5.9270222671329899E-2</v>
      </c>
      <c r="B39" s="102">
        <v>2.3307260509361199E-2</v>
      </c>
      <c r="C39" s="2">
        <v>860.00164391222597</v>
      </c>
      <c r="D39" s="19">
        <v>2.0221169792728499</v>
      </c>
      <c r="E39" s="135">
        <v>0.183083048755738</v>
      </c>
      <c r="F39" s="135">
        <v>89</v>
      </c>
      <c r="G39" s="135">
        <v>41.6400852749086</v>
      </c>
      <c r="H39" s="2">
        <v>0.44764301688759101</v>
      </c>
      <c r="I39" s="2">
        <v>303.79749713111698</v>
      </c>
      <c r="J39" s="2">
        <v>-78.838678855804204</v>
      </c>
      <c r="K39" s="19">
        <v>2.3857930351160301</v>
      </c>
      <c r="L39" s="135">
        <v>4.6988189115404498E-2</v>
      </c>
      <c r="M39" s="135">
        <v>89.79</v>
      </c>
      <c r="N39" s="135">
        <v>81.335941815123604</v>
      </c>
      <c r="O39" s="19">
        <v>0.8</v>
      </c>
      <c r="P39" s="2">
        <v>304.45790277954302</v>
      </c>
      <c r="Q39" s="2">
        <v>136.05474715811201</v>
      </c>
      <c r="R39" s="266">
        <f t="shared" si="6"/>
        <v>4.4079100143888805</v>
      </c>
      <c r="S39" s="266">
        <f t="shared" si="7"/>
        <v>0.84756596633056513</v>
      </c>
      <c r="T39" s="266">
        <f t="shared" si="8"/>
        <v>1.9533087235086632</v>
      </c>
    </row>
    <row r="40" spans="1:20">
      <c r="A40" s="102">
        <v>0.115486351773142</v>
      </c>
      <c r="B40" s="102">
        <v>2.3430855533875E-2</v>
      </c>
      <c r="C40" s="2">
        <v>886.57636342774595</v>
      </c>
      <c r="D40" s="19">
        <v>2.59091276178393</v>
      </c>
      <c r="E40" s="135">
        <v>0.20753804792618599</v>
      </c>
      <c r="F40" s="135">
        <v>89</v>
      </c>
      <c r="G40" s="135">
        <v>41.5214874026004</v>
      </c>
      <c r="H40" s="2">
        <v>1.4506615224389401</v>
      </c>
      <c r="I40" s="2">
        <v>318.95349216703102</v>
      </c>
      <c r="J40" s="2">
        <v>-112.55051803046101</v>
      </c>
      <c r="K40" s="19">
        <v>2.55714920522892</v>
      </c>
      <c r="L40" s="135">
        <v>1.9200801440630699E-2</v>
      </c>
      <c r="M40" s="135">
        <v>89.79</v>
      </c>
      <c r="N40" s="135">
        <v>81.570661393318503</v>
      </c>
      <c r="O40" s="19">
        <v>0.8</v>
      </c>
      <c r="P40" s="2">
        <v>15.2114941024758</v>
      </c>
      <c r="Q40" s="2">
        <v>66.0722656276442</v>
      </c>
      <c r="R40" s="266">
        <f t="shared" si="6"/>
        <v>5.1480619670128505</v>
      </c>
      <c r="S40" s="266">
        <f t="shared" si="7"/>
        <v>1.0132035926906298</v>
      </c>
      <c r="T40" s="266">
        <f t="shared" si="8"/>
        <v>1.9645409279873223</v>
      </c>
    </row>
    <row r="41" spans="1:20">
      <c r="A41" s="102">
        <v>7.8928836155682802E-2</v>
      </c>
      <c r="B41" s="102">
        <v>2.44958208435598E-2</v>
      </c>
      <c r="C41" s="2">
        <v>984.35703304789899</v>
      </c>
      <c r="D41" s="19">
        <v>2.7771082914585001</v>
      </c>
      <c r="E41" s="135">
        <v>0.229859309800066</v>
      </c>
      <c r="F41" s="135">
        <v>89</v>
      </c>
      <c r="G41" s="135">
        <v>41.564792483820099</v>
      </c>
      <c r="H41" s="2">
        <v>1.02174733118427</v>
      </c>
      <c r="I41" s="2">
        <v>308.63894070835801</v>
      </c>
      <c r="J41" s="2">
        <v>-95.150794879923197</v>
      </c>
      <c r="K41" s="19">
        <v>2.7861127364838998</v>
      </c>
      <c r="L41" s="135">
        <v>2.4459468436778899E-2</v>
      </c>
      <c r="M41" s="135">
        <v>89.79</v>
      </c>
      <c r="N41" s="135">
        <v>81.421243552211493</v>
      </c>
      <c r="O41" s="19">
        <v>0.8</v>
      </c>
      <c r="P41" s="2">
        <v>15.0049172562486</v>
      </c>
      <c r="Q41" s="2">
        <v>65.886670271203101</v>
      </c>
      <c r="R41" s="266">
        <f t="shared" si="6"/>
        <v>5.5632210279423999</v>
      </c>
      <c r="S41" s="266">
        <f t="shared" si="7"/>
        <v>0.99676809738978356</v>
      </c>
      <c r="T41" s="266">
        <f t="shared" si="8"/>
        <v>1.9588993156625596</v>
      </c>
    </row>
    <row r="42" spans="1:20">
      <c r="A42" s="102">
        <v>5.9182115364819703E-2</v>
      </c>
      <c r="B42" s="102">
        <v>2.53283661954543E-2</v>
      </c>
      <c r="C42" s="2">
        <v>926.48378062310201</v>
      </c>
      <c r="D42" s="19">
        <v>1.6681036932164599</v>
      </c>
      <c r="E42" s="135">
        <v>0.21745889836730301</v>
      </c>
      <c r="F42" s="135">
        <v>89</v>
      </c>
      <c r="G42" s="135">
        <v>41.799369432355697</v>
      </c>
      <c r="H42" s="2">
        <v>5.9161002689473703</v>
      </c>
      <c r="I42" s="2">
        <v>260.17553359102197</v>
      </c>
      <c r="J42" s="2">
        <v>5.7104840591628703</v>
      </c>
      <c r="K42" s="19">
        <v>2.1936173958757998</v>
      </c>
      <c r="L42" s="135">
        <v>8.0389451645070803E-2</v>
      </c>
      <c r="M42" s="135">
        <v>89.79</v>
      </c>
      <c r="N42" s="135">
        <v>81.028408891921202</v>
      </c>
      <c r="O42" s="19">
        <v>0.8</v>
      </c>
      <c r="P42" s="2">
        <v>288.32656384822701</v>
      </c>
      <c r="Q42" s="2">
        <v>152.29425753657401</v>
      </c>
      <c r="R42" s="266">
        <f t="shared" si="6"/>
        <v>3.86172108909226</v>
      </c>
      <c r="S42" s="266">
        <f t="shared" si="7"/>
        <v>0.76043511341250603</v>
      </c>
      <c r="T42" s="266">
        <f t="shared" si="8"/>
        <v>1.9385079246960943</v>
      </c>
    </row>
    <row r="43" spans="1:20">
      <c r="A43" s="102">
        <v>6.0957572422921602E-2</v>
      </c>
      <c r="B43" s="102">
        <v>2.5359417366630801E-2</v>
      </c>
      <c r="C43" s="2">
        <v>991.53160879366396</v>
      </c>
      <c r="D43" s="19">
        <v>1.8256766320197</v>
      </c>
      <c r="E43" s="135">
        <v>0.22514928952538399</v>
      </c>
      <c r="F43" s="135">
        <v>89</v>
      </c>
      <c r="G43" s="135">
        <v>41.8282998071737</v>
      </c>
      <c r="H43" s="2">
        <v>2.4020214063123202</v>
      </c>
      <c r="I43" s="2">
        <v>264.83392552587998</v>
      </c>
      <c r="J43" s="2">
        <v>1.17546326824355</v>
      </c>
      <c r="K43" s="19">
        <v>2.5212492446635202</v>
      </c>
      <c r="L43" s="135">
        <v>7.0861819696137099E-2</v>
      </c>
      <c r="M43" s="135">
        <v>89.79</v>
      </c>
      <c r="N43" s="135">
        <v>81.000256489243995</v>
      </c>
      <c r="O43" s="19">
        <v>0.8</v>
      </c>
      <c r="P43" s="2">
        <v>281.55481780189501</v>
      </c>
      <c r="Q43" s="2">
        <v>160.58723250056499</v>
      </c>
      <c r="R43" s="266">
        <f t="shared" si="6"/>
        <v>4.3469258766832199</v>
      </c>
      <c r="S43" s="266">
        <f t="shared" si="7"/>
        <v>0.72411588655264048</v>
      </c>
      <c r="T43" s="266">
        <f t="shared" si="8"/>
        <v>1.9364941167260201</v>
      </c>
    </row>
    <row r="44" spans="1:20">
      <c r="A44" s="102">
        <v>5.9164454694837297E-2</v>
      </c>
      <c r="B44" s="102">
        <v>2.54622392137261E-2</v>
      </c>
      <c r="C44" s="2">
        <v>998.69901482082196</v>
      </c>
      <c r="D44" s="19">
        <v>2.2292891018819101</v>
      </c>
      <c r="E44" s="135">
        <v>0.192850320487192</v>
      </c>
      <c r="F44" s="135">
        <v>89</v>
      </c>
      <c r="G44" s="135">
        <v>41.684929001665999</v>
      </c>
      <c r="H44" s="2">
        <v>-0.99502140585930998</v>
      </c>
      <c r="I44" s="2">
        <v>291.86751841536397</v>
      </c>
      <c r="J44" s="2">
        <v>-55.516367302359903</v>
      </c>
      <c r="K44" s="19">
        <v>2.6337258105385501</v>
      </c>
      <c r="L44" s="135">
        <v>5.4256828523844197E-2</v>
      </c>
      <c r="M44" s="135">
        <v>89.79</v>
      </c>
      <c r="N44" s="135">
        <v>81.155998234971804</v>
      </c>
      <c r="O44" s="19">
        <v>0.8</v>
      </c>
      <c r="P44" s="2">
        <v>296.56247641691903</v>
      </c>
      <c r="Q44" s="2">
        <v>144.12338955759699</v>
      </c>
      <c r="R44" s="266">
        <f t="shared" si="6"/>
        <v>4.8630149124204607</v>
      </c>
      <c r="S44" s="266">
        <f t="shared" si="7"/>
        <v>0.84643932673692412</v>
      </c>
      <c r="T44" s="266">
        <f t="shared" si="8"/>
        <v>1.9468906431801356</v>
      </c>
    </row>
    <row r="45" spans="1:20">
      <c r="A45" s="102">
        <v>5.4733765311539097E-2</v>
      </c>
      <c r="B45" s="102">
        <v>2.5513960925095201E-2</v>
      </c>
      <c r="C45" s="2">
        <v>860.01518564139894</v>
      </c>
      <c r="D45" s="19">
        <v>1.9622348140864401</v>
      </c>
      <c r="E45" s="135">
        <v>0.174021032718015</v>
      </c>
      <c r="F45" s="135">
        <v>89</v>
      </c>
      <c r="G45" s="135">
        <v>41.618181226710398</v>
      </c>
      <c r="H45" s="2">
        <v>1.70670871621125</v>
      </c>
      <c r="I45" s="2">
        <v>305.36930329914901</v>
      </c>
      <c r="J45" s="2">
        <v>-83.846698351746397</v>
      </c>
      <c r="K45" s="19">
        <v>2.3541024963245198</v>
      </c>
      <c r="L45" s="135">
        <v>5.3932942275349303E-2</v>
      </c>
      <c r="M45" s="135">
        <v>89.79</v>
      </c>
      <c r="N45" s="135">
        <v>81.436312797412597</v>
      </c>
      <c r="O45" s="19">
        <v>0.8</v>
      </c>
      <c r="P45" s="2">
        <v>309.13076606281498</v>
      </c>
      <c r="Q45" s="2">
        <v>130.41005591402299</v>
      </c>
      <c r="R45" s="266">
        <f t="shared" si="6"/>
        <v>4.3163373104109599</v>
      </c>
      <c r="S45" s="266">
        <f t="shared" si="7"/>
        <v>0.83353839399520369</v>
      </c>
      <c r="T45" s="266">
        <f t="shared" si="8"/>
        <v>1.9567484785987492</v>
      </c>
    </row>
    <row r="46" spans="1:20">
      <c r="A46" s="102">
        <v>5.7980996090918703E-2</v>
      </c>
      <c r="B46" s="102">
        <v>2.5740432607776899E-2</v>
      </c>
      <c r="C46" s="2">
        <v>860.00804158207802</v>
      </c>
      <c r="D46" s="19">
        <v>1.6996542389176501</v>
      </c>
      <c r="E46" s="135">
        <v>0.196946055107802</v>
      </c>
      <c r="F46" s="135">
        <v>89</v>
      </c>
      <c r="G46" s="135">
        <v>41.752174844267799</v>
      </c>
      <c r="H46" s="2">
        <v>2.4799074419516098</v>
      </c>
      <c r="I46" s="2">
        <v>279.311054321874</v>
      </c>
      <c r="J46" s="2">
        <v>-31.759789662428101</v>
      </c>
      <c r="K46" s="19">
        <v>2.2136085673924502</v>
      </c>
      <c r="L46" s="135">
        <v>6.8054799330634699E-2</v>
      </c>
      <c r="M46" s="135">
        <v>89.79</v>
      </c>
      <c r="N46" s="135">
        <v>81.084221135863402</v>
      </c>
      <c r="O46" s="19">
        <v>0.8</v>
      </c>
      <c r="P46" s="2">
        <v>295.45957854734797</v>
      </c>
      <c r="Q46" s="2">
        <v>144.606275946518</v>
      </c>
      <c r="R46" s="266">
        <f t="shared" si="6"/>
        <v>3.9132628063101</v>
      </c>
      <c r="S46" s="266">
        <f t="shared" si="7"/>
        <v>0.76782059120767709</v>
      </c>
      <c r="T46" s="266">
        <f t="shared" si="8"/>
        <v>1.9420358685098662</v>
      </c>
    </row>
    <row r="47" spans="1:20">
      <c r="A47" s="102">
        <v>8.1290545873343903E-2</v>
      </c>
      <c r="B47" s="102">
        <v>2.6919394704129702E-2</v>
      </c>
      <c r="C47" s="2">
        <v>875.58012372327698</v>
      </c>
      <c r="D47" s="19">
        <v>2.9721989328731202</v>
      </c>
      <c r="E47" s="135">
        <v>0.155375228812382</v>
      </c>
      <c r="F47" s="135">
        <v>89</v>
      </c>
      <c r="G47" s="135">
        <v>41.3002272413855</v>
      </c>
      <c r="H47" s="2">
        <v>1.95303919189849</v>
      </c>
      <c r="I47" s="2">
        <v>358.17978278112798</v>
      </c>
      <c r="J47" s="2">
        <v>173.22555158019699</v>
      </c>
      <c r="K47" s="19">
        <v>2.44041216717868</v>
      </c>
      <c r="L47" s="135">
        <v>7.5448467987904999E-3</v>
      </c>
      <c r="M47" s="135">
        <v>89.79</v>
      </c>
      <c r="N47" s="135">
        <v>82.441512940668602</v>
      </c>
      <c r="O47" s="19">
        <v>0.8</v>
      </c>
      <c r="P47" s="2">
        <v>19.710819198529801</v>
      </c>
      <c r="Q47" s="2">
        <v>63.416296245742402</v>
      </c>
      <c r="R47" s="266">
        <f t="shared" si="6"/>
        <v>5.4126111000517998</v>
      </c>
      <c r="S47" s="266">
        <f t="shared" si="7"/>
        <v>1.2179085864455552</v>
      </c>
      <c r="T47" s="266">
        <f t="shared" si="8"/>
        <v>1.996151557685786</v>
      </c>
    </row>
    <row r="48" spans="1:20">
      <c r="A48" s="102">
        <v>6.9646604824811206E-2</v>
      </c>
      <c r="B48" s="102">
        <v>2.7085142922313701E-2</v>
      </c>
      <c r="C48" s="2">
        <v>990.60495388523395</v>
      </c>
      <c r="D48" s="19">
        <v>1.85045684442699</v>
      </c>
      <c r="E48" s="135">
        <v>0.21595858881496799</v>
      </c>
      <c r="F48" s="135">
        <v>89</v>
      </c>
      <c r="G48" s="135">
        <v>41.799849102180801</v>
      </c>
      <c r="H48" s="2">
        <v>0.77713948966955204</v>
      </c>
      <c r="I48" s="2">
        <v>268.09611319326802</v>
      </c>
      <c r="J48" s="2">
        <v>-6.9572643383497397</v>
      </c>
      <c r="K48" s="19">
        <v>2.4592274126018001</v>
      </c>
      <c r="L48" s="135">
        <v>7.1802029934222703E-2</v>
      </c>
      <c r="M48" s="135">
        <v>89.79</v>
      </c>
      <c r="N48" s="135">
        <v>81.000000156457901</v>
      </c>
      <c r="O48" s="19">
        <v>0.8</v>
      </c>
      <c r="P48" s="2">
        <v>284.45419281266601</v>
      </c>
      <c r="Q48" s="2">
        <v>157.21348910895401</v>
      </c>
      <c r="R48" s="266">
        <f t="shared" si="6"/>
        <v>4.3096842570287901</v>
      </c>
      <c r="S48" s="266">
        <f t="shared" si="7"/>
        <v>0.75245454525462274</v>
      </c>
      <c r="T48" s="266">
        <f t="shared" si="8"/>
        <v>1.9378060422766439</v>
      </c>
    </row>
    <row r="49" spans="1:20">
      <c r="A49" s="102">
        <v>5.9925992507487501E-2</v>
      </c>
      <c r="B49" s="102">
        <v>2.80513900660854E-2</v>
      </c>
      <c r="C49" s="2">
        <v>986.58047016503599</v>
      </c>
      <c r="D49" s="19">
        <v>1.5735080537145301</v>
      </c>
      <c r="E49" s="135">
        <v>0.22232301988395201</v>
      </c>
      <c r="F49" s="135">
        <v>89</v>
      </c>
      <c r="G49" s="135">
        <v>41.823887886183698</v>
      </c>
      <c r="H49" s="2">
        <v>-1.9035690352013499</v>
      </c>
      <c r="I49" s="2">
        <v>245.46002020041101</v>
      </c>
      <c r="J49" s="2">
        <v>32.718876301761298</v>
      </c>
      <c r="K49" s="19">
        <v>2.1530022386618399</v>
      </c>
      <c r="L49" s="135">
        <v>9.8296218096510193E-2</v>
      </c>
      <c r="M49" s="135">
        <v>89.79</v>
      </c>
      <c r="N49" s="135">
        <v>81.209727505289493</v>
      </c>
      <c r="O49" s="19">
        <v>0.8</v>
      </c>
      <c r="P49" s="2">
        <v>289.106559195805</v>
      </c>
      <c r="Q49" s="2">
        <v>150.41600321320999</v>
      </c>
      <c r="R49" s="266">
        <f t="shared" si="6"/>
        <v>3.72651029237637</v>
      </c>
      <c r="S49" s="266">
        <f t="shared" si="7"/>
        <v>0.73084366818518309</v>
      </c>
      <c r="T49" s="266">
        <f t="shared" si="8"/>
        <v>1.9417067998624944</v>
      </c>
    </row>
    <row r="50" spans="1:20">
      <c r="A50" s="102">
        <v>5.0568327307701097E-2</v>
      </c>
      <c r="B50" s="102">
        <v>2.8346965911195499E-2</v>
      </c>
      <c r="C50" s="2">
        <v>996.88608535639298</v>
      </c>
      <c r="D50" s="19">
        <v>1.8959658653342499</v>
      </c>
      <c r="E50" s="135">
        <v>0.281200290320885</v>
      </c>
      <c r="F50" s="135">
        <v>89</v>
      </c>
      <c r="G50" s="135">
        <v>41.863238195575398</v>
      </c>
      <c r="H50" s="2">
        <v>4.1836526399758203</v>
      </c>
      <c r="I50" s="2">
        <v>249.20498522407701</v>
      </c>
      <c r="J50" s="2">
        <v>37.065674238567901</v>
      </c>
      <c r="K50" s="19">
        <v>2.7543920972300402</v>
      </c>
      <c r="L50" s="135">
        <v>6.0244222004521203E-2</v>
      </c>
      <c r="M50" s="135">
        <v>89.79</v>
      </c>
      <c r="N50" s="135">
        <v>81.187936770931799</v>
      </c>
      <c r="O50" s="19">
        <v>0.8</v>
      </c>
      <c r="P50" s="2">
        <v>275.90605877580998</v>
      </c>
      <c r="Q50" s="2">
        <v>167.02560215983499</v>
      </c>
      <c r="R50" s="266">
        <f t="shared" si="6"/>
        <v>4.6503579625642901</v>
      </c>
      <c r="S50" s="266">
        <f t="shared" si="7"/>
        <v>0.68834276254311499</v>
      </c>
      <c r="T50" s="266">
        <f t="shared" si="8"/>
        <v>1.9393611261422365</v>
      </c>
    </row>
    <row r="51" spans="1:20">
      <c r="A51" s="102">
        <v>5.4202408529818003E-2</v>
      </c>
      <c r="B51" s="102">
        <v>2.8587576494935599E-2</v>
      </c>
      <c r="C51" s="2">
        <v>861.73576411413706</v>
      </c>
      <c r="D51" s="19">
        <v>2.3554867250599898</v>
      </c>
      <c r="E51" s="135">
        <v>0.21605804918537</v>
      </c>
      <c r="F51" s="135">
        <v>89</v>
      </c>
      <c r="G51" s="135">
        <v>41.572166205123601</v>
      </c>
      <c r="H51" s="2">
        <v>5.9917663532612</v>
      </c>
      <c r="I51" s="2">
        <v>314.835625890085</v>
      </c>
      <c r="J51" s="2">
        <v>-106.10458839257799</v>
      </c>
      <c r="K51" s="19">
        <v>2.6758828825827599</v>
      </c>
      <c r="L51" s="135">
        <v>2.1519365072288899E-2</v>
      </c>
      <c r="M51" s="135">
        <v>89.79</v>
      </c>
      <c r="N51" s="135">
        <v>81.568417640313797</v>
      </c>
      <c r="O51" s="19">
        <v>0.8</v>
      </c>
      <c r="P51" s="2">
        <v>13.489776751324699</v>
      </c>
      <c r="Q51" s="2">
        <v>67.755989841084201</v>
      </c>
      <c r="R51" s="266">
        <f t="shared" si="6"/>
        <v>5.0313696076427501</v>
      </c>
      <c r="S51" s="266">
        <f t="shared" si="7"/>
        <v>0.88026525390620836</v>
      </c>
      <c r="T51" s="266">
        <f t="shared" si="8"/>
        <v>1.962092069916261</v>
      </c>
    </row>
    <row r="52" spans="1:20">
      <c r="A52" s="102">
        <v>0.102858996950089</v>
      </c>
      <c r="B52" s="102">
        <v>2.8975901522618801E-2</v>
      </c>
      <c r="C52" s="2">
        <v>970.98154483684004</v>
      </c>
      <c r="D52" s="19">
        <v>1.8768046656233499</v>
      </c>
      <c r="E52" s="135">
        <v>0.17773270429177401</v>
      </c>
      <c r="F52" s="135">
        <v>89</v>
      </c>
      <c r="G52" s="135">
        <v>41.689697524367801</v>
      </c>
      <c r="H52" s="2">
        <v>5.3874654770779102</v>
      </c>
      <c r="I52" s="2">
        <v>281.09062018136001</v>
      </c>
      <c r="J52" s="2">
        <v>-40.332215294628803</v>
      </c>
      <c r="K52" s="19">
        <v>2.3202258680290599</v>
      </c>
      <c r="L52" s="135">
        <v>7.8981642368634003E-2</v>
      </c>
      <c r="M52" s="135">
        <v>89.79</v>
      </c>
      <c r="N52" s="135">
        <v>81.209671764342602</v>
      </c>
      <c r="O52" s="19">
        <v>0.8</v>
      </c>
      <c r="P52" s="2">
        <v>306.02962033685901</v>
      </c>
      <c r="Q52" s="2">
        <v>131.70789806271301</v>
      </c>
      <c r="R52" s="266">
        <f t="shared" si="6"/>
        <v>4.1970305336524101</v>
      </c>
      <c r="S52" s="266">
        <f t="shared" si="7"/>
        <v>0.80888877737477394</v>
      </c>
      <c r="T52" s="266">
        <f t="shared" si="8"/>
        <v>1.9479554083326034</v>
      </c>
    </row>
    <row r="53" spans="1:20">
      <c r="A53" s="102">
        <v>0.11275685252621701</v>
      </c>
      <c r="B53" s="102">
        <v>2.9132341829073701E-2</v>
      </c>
      <c r="C53" s="2">
        <v>864.725269532737</v>
      </c>
      <c r="D53" s="19">
        <v>2.36627435511843</v>
      </c>
      <c r="E53" s="135">
        <v>0.19651215035141301</v>
      </c>
      <c r="F53" s="135">
        <v>89</v>
      </c>
      <c r="G53" s="135">
        <v>41.548952262746802</v>
      </c>
      <c r="H53" s="2">
        <v>5.9998399897920001</v>
      </c>
      <c r="I53" s="2">
        <v>316.92102781135901</v>
      </c>
      <c r="J53" s="2">
        <v>-105.10729039970499</v>
      </c>
      <c r="K53" s="19">
        <v>2.5024088874980901</v>
      </c>
      <c r="L53" s="135">
        <v>2.2119820828702098E-2</v>
      </c>
      <c r="M53" s="135">
        <v>89.79</v>
      </c>
      <c r="N53" s="135">
        <v>81.536721291667504</v>
      </c>
      <c r="O53" s="19">
        <v>0.8</v>
      </c>
      <c r="P53" s="2">
        <v>318.84102560871702</v>
      </c>
      <c r="Q53" s="2">
        <v>123.112996436541</v>
      </c>
      <c r="R53" s="266">
        <f t="shared" si="6"/>
        <v>4.8686832426165196</v>
      </c>
      <c r="S53" s="266">
        <f t="shared" si="7"/>
        <v>0.94559860578349864</v>
      </c>
      <c r="T53" s="266">
        <f t="shared" si="8"/>
        <v>1.9624254488066628</v>
      </c>
    </row>
    <row r="54" spans="1:20">
      <c r="A54" s="102">
        <v>5.2197896875440998E-2</v>
      </c>
      <c r="B54" s="102">
        <v>3.0143757405526401E-2</v>
      </c>
      <c r="C54" s="2">
        <v>924.55273628721</v>
      </c>
      <c r="D54" s="19">
        <v>1.42174595642854</v>
      </c>
      <c r="E54" s="135">
        <v>0.269990666279532</v>
      </c>
      <c r="F54" s="135">
        <v>89</v>
      </c>
      <c r="G54" s="135">
        <v>41.893010835531697</v>
      </c>
      <c r="H54" s="2">
        <v>-0.70176995027614497</v>
      </c>
      <c r="I54" s="2">
        <v>235.69992994108699</v>
      </c>
      <c r="J54" s="2">
        <v>61.420662166634798</v>
      </c>
      <c r="K54" s="19">
        <v>2.2152138595837099</v>
      </c>
      <c r="L54" s="135">
        <v>8.8230603981060196E-2</v>
      </c>
      <c r="M54" s="135">
        <v>89.79</v>
      </c>
      <c r="N54" s="135">
        <v>81.4661715114961</v>
      </c>
      <c r="O54" s="19">
        <v>0.8</v>
      </c>
      <c r="P54" s="2">
        <v>271.65668498437498</v>
      </c>
      <c r="Q54" s="2">
        <v>171.98167924752499</v>
      </c>
      <c r="R54" s="266">
        <f t="shared" si="6"/>
        <v>3.6369598160122498</v>
      </c>
      <c r="S54" s="266">
        <f t="shared" si="7"/>
        <v>0.64180979650232006</v>
      </c>
      <c r="T54" s="266">
        <f t="shared" si="8"/>
        <v>1.9446244107716482</v>
      </c>
    </row>
    <row r="55" spans="1:20">
      <c r="A55" s="102">
        <v>9.8053766414523097E-2</v>
      </c>
      <c r="B55" s="102">
        <v>3.0173256390673201E-2</v>
      </c>
      <c r="C55" s="2">
        <v>995.91170473540501</v>
      </c>
      <c r="D55" s="19">
        <v>2.69679106287894</v>
      </c>
      <c r="E55" s="135">
        <v>0.20054778202697299</v>
      </c>
      <c r="F55" s="135">
        <v>89</v>
      </c>
      <c r="G55" s="135">
        <v>41.558913049565703</v>
      </c>
      <c r="H55" s="2">
        <v>5.11403213146657</v>
      </c>
      <c r="I55" s="2">
        <v>322.30586767835899</v>
      </c>
      <c r="J55" s="2">
        <v>-117.20332211643</v>
      </c>
      <c r="K55" s="19">
        <v>3.1372805867934201</v>
      </c>
      <c r="L55" s="135">
        <v>1.6660146704548E-2</v>
      </c>
      <c r="M55" s="135">
        <v>89.79</v>
      </c>
      <c r="N55" s="135">
        <v>81.652513441568701</v>
      </c>
      <c r="O55" s="19">
        <v>0.8</v>
      </c>
      <c r="P55" s="2">
        <v>356.70540250908601</v>
      </c>
      <c r="Q55" s="2">
        <v>85.174323734075898</v>
      </c>
      <c r="R55" s="266">
        <f t="shared" si="6"/>
        <v>5.8340716496723601</v>
      </c>
      <c r="S55" s="266">
        <f t="shared" si="7"/>
        <v>0.8595951137527359</v>
      </c>
      <c r="T55" s="266">
        <f t="shared" si="8"/>
        <v>1.9647413141961849</v>
      </c>
    </row>
    <row r="56" spans="1:20">
      <c r="A56" s="102">
        <v>0.108026651199907</v>
      </c>
      <c r="B56" s="102">
        <v>3.02419180653112E-2</v>
      </c>
      <c r="C56" s="2">
        <v>920.67162492866998</v>
      </c>
      <c r="D56" s="19">
        <v>2.2319201706006502</v>
      </c>
      <c r="E56" s="135">
        <v>0.225042480664011</v>
      </c>
      <c r="F56" s="135">
        <v>89</v>
      </c>
      <c r="G56" s="135">
        <v>41.707661214852997</v>
      </c>
      <c r="H56" s="2">
        <v>-0.178261785349242</v>
      </c>
      <c r="I56" s="2">
        <v>296.47743440694302</v>
      </c>
      <c r="J56" s="2">
        <v>-59.197193691679502</v>
      </c>
      <c r="K56" s="19">
        <v>2.6463083141841102</v>
      </c>
      <c r="L56" s="135">
        <v>2.9468210150202699E-2</v>
      </c>
      <c r="M56" s="135">
        <v>89.79</v>
      </c>
      <c r="N56" s="135">
        <v>81.080229424768802</v>
      </c>
      <c r="O56" s="19">
        <v>0.8</v>
      </c>
      <c r="P56" s="2">
        <v>289.94836223658098</v>
      </c>
      <c r="Q56" s="2">
        <v>153.15755053228</v>
      </c>
      <c r="R56" s="266">
        <f t="shared" si="6"/>
        <v>4.8782284847847599</v>
      </c>
      <c r="S56" s="266">
        <f t="shared" si="7"/>
        <v>0.84340897039005036</v>
      </c>
      <c r="T56" s="266">
        <f t="shared" si="8"/>
        <v>1.9440128519096722</v>
      </c>
    </row>
    <row r="57" spans="1:20">
      <c r="A57" s="102">
        <v>8.7688511237502098E-2</v>
      </c>
      <c r="B57" s="102">
        <v>3.05445135899764E-2</v>
      </c>
      <c r="C57" s="2">
        <v>884.95405634430199</v>
      </c>
      <c r="D57" s="19">
        <v>2.28532227247132</v>
      </c>
      <c r="E57" s="135">
        <v>0.29232211204312403</v>
      </c>
      <c r="F57" s="135">
        <v>89</v>
      </c>
      <c r="G57" s="135">
        <v>41.687744739817497</v>
      </c>
      <c r="H57" s="2">
        <v>-0.16684209984149001</v>
      </c>
      <c r="I57" s="2">
        <v>282.14935467524799</v>
      </c>
      <c r="J57" s="2">
        <v>-50.997068433379802</v>
      </c>
      <c r="K57" s="19">
        <v>2.5541655296655899</v>
      </c>
      <c r="L57" s="135">
        <v>4.3670954144995201E-2</v>
      </c>
      <c r="M57" s="135">
        <v>89.79</v>
      </c>
      <c r="N57" s="135">
        <v>81.010880705442702</v>
      </c>
      <c r="O57" s="19">
        <v>0.8</v>
      </c>
      <c r="P57" s="2">
        <v>0.623895238444927</v>
      </c>
      <c r="Q57" s="2">
        <v>77.869307368022902</v>
      </c>
      <c r="R57" s="266">
        <f t="shared" si="6"/>
        <v>4.8394878021369099</v>
      </c>
      <c r="S57" s="266">
        <f t="shared" si="7"/>
        <v>0.89474321297043391</v>
      </c>
      <c r="T57" s="266">
        <f t="shared" si="8"/>
        <v>1.9432780835482864</v>
      </c>
    </row>
    <row r="58" spans="1:20">
      <c r="A58" s="102">
        <v>5.6895626243203802E-2</v>
      </c>
      <c r="B58" s="102">
        <v>3.0912358587717299E-2</v>
      </c>
      <c r="C58" s="2">
        <v>913.14618084329095</v>
      </c>
      <c r="D58" s="19">
        <v>1.6417483690232999</v>
      </c>
      <c r="E58" s="135">
        <v>0.26998351754119798</v>
      </c>
      <c r="F58" s="135">
        <v>89</v>
      </c>
      <c r="G58" s="135">
        <v>41.891482009291899</v>
      </c>
      <c r="H58" s="2">
        <v>5.82018813468859</v>
      </c>
      <c r="I58" s="2">
        <v>247.456160668857</v>
      </c>
      <c r="J58" s="2">
        <v>38.673608949710498</v>
      </c>
      <c r="K58" s="19">
        <v>2.4602028525291799</v>
      </c>
      <c r="L58" s="135">
        <v>6.7241329079880299E-2</v>
      </c>
      <c r="M58" s="135">
        <v>89.79</v>
      </c>
      <c r="N58" s="135">
        <v>81.199051964194197</v>
      </c>
      <c r="O58" s="19">
        <v>0.8</v>
      </c>
      <c r="P58" s="2">
        <v>275.80993604422099</v>
      </c>
      <c r="Q58" s="2">
        <v>167.31678409016601</v>
      </c>
      <c r="R58" s="266">
        <f t="shared" si="6"/>
        <v>4.10195122155248</v>
      </c>
      <c r="S58" s="266">
        <f t="shared" si="7"/>
        <v>0.66732235812812002</v>
      </c>
      <c r="T58" s="266">
        <f t="shared" si="8"/>
        <v>1.9383189151957798</v>
      </c>
    </row>
    <row r="59" spans="1:20">
      <c r="A59" s="102">
        <v>0.10163350123912</v>
      </c>
      <c r="B59" s="102">
        <v>3.1557272955336897E-2</v>
      </c>
      <c r="C59" s="2">
        <v>968.67074159646597</v>
      </c>
      <c r="D59" s="19">
        <v>2.3713857682639299</v>
      </c>
      <c r="E59" s="135">
        <v>0.226735107644779</v>
      </c>
      <c r="F59" s="135">
        <v>89</v>
      </c>
      <c r="G59" s="135">
        <v>41.699092716516603</v>
      </c>
      <c r="H59" s="2">
        <v>-0.50131178395168696</v>
      </c>
      <c r="I59" s="2">
        <v>299.554839321195</v>
      </c>
      <c r="J59" s="2">
        <v>-67.397367281290698</v>
      </c>
      <c r="K59" s="19">
        <v>2.89302041318687</v>
      </c>
      <c r="L59" s="135">
        <v>2.40427742737215E-2</v>
      </c>
      <c r="M59" s="135">
        <v>89.79</v>
      </c>
      <c r="N59" s="135">
        <v>81.172708615276207</v>
      </c>
      <c r="O59" s="19">
        <v>0.8</v>
      </c>
      <c r="P59" s="2">
        <v>303.887429898687</v>
      </c>
      <c r="Q59" s="2">
        <v>138.81229897159599</v>
      </c>
      <c r="R59" s="266">
        <f t="shared" si="6"/>
        <v>5.2644061814508003</v>
      </c>
      <c r="S59" s="266">
        <f t="shared" si="7"/>
        <v>0.81969202756218296</v>
      </c>
      <c r="T59" s="266">
        <f t="shared" si="8"/>
        <v>1.9466300901823816</v>
      </c>
    </row>
    <row r="60" spans="1:20">
      <c r="A60" s="102">
        <v>8.0147420056164195E-2</v>
      </c>
      <c r="B60" s="102">
        <v>3.1910647090305298E-2</v>
      </c>
      <c r="C60" s="2">
        <v>987.25741933079303</v>
      </c>
      <c r="D60" s="19">
        <v>2.03654137697202</v>
      </c>
      <c r="E60" s="135">
        <v>0.29988213681987202</v>
      </c>
      <c r="F60" s="135">
        <v>89</v>
      </c>
      <c r="G60" s="135">
        <v>41.7984121984775</v>
      </c>
      <c r="H60" s="2">
        <v>1.07810968234844</v>
      </c>
      <c r="I60" s="2">
        <v>246.447398252596</v>
      </c>
      <c r="J60" s="2">
        <v>41.096086222359801</v>
      </c>
      <c r="K60" s="19">
        <v>2.5450442295639899</v>
      </c>
      <c r="L60" s="135">
        <v>5.9845558915414099E-2</v>
      </c>
      <c r="M60" s="135">
        <v>89.79</v>
      </c>
      <c r="N60" s="135">
        <v>81.149704050220393</v>
      </c>
      <c r="O60" s="19">
        <v>0.8</v>
      </c>
      <c r="P60" s="2">
        <v>278.26736220612202</v>
      </c>
      <c r="Q60" s="2">
        <v>164.26204008849299</v>
      </c>
      <c r="R60" s="266">
        <f t="shared" si="6"/>
        <v>4.5815856065360094</v>
      </c>
      <c r="S60" s="266">
        <f t="shared" si="7"/>
        <v>0.8001988151384366</v>
      </c>
      <c r="T60" s="266">
        <f t="shared" si="8"/>
        <v>1.9414542271339259</v>
      </c>
    </row>
    <row r="61" spans="1:20">
      <c r="A61" s="102">
        <v>9.3152910936623798E-2</v>
      </c>
      <c r="B61" s="102">
        <v>3.2073444632046297E-2</v>
      </c>
      <c r="C61" s="2">
        <v>883.233608240384</v>
      </c>
      <c r="D61" s="19">
        <v>2.8710665477977702</v>
      </c>
      <c r="E61" s="135">
        <v>0.16823788465951001</v>
      </c>
      <c r="F61" s="135">
        <v>89</v>
      </c>
      <c r="G61" s="135">
        <v>41.319467157453197</v>
      </c>
      <c r="H61" s="2">
        <v>-0.18520049513167999</v>
      </c>
      <c r="I61" s="2">
        <v>356.05372546958</v>
      </c>
      <c r="J61" s="2">
        <v>177.27810662757901</v>
      </c>
      <c r="K61" s="19">
        <v>2.51771609221352</v>
      </c>
      <c r="L61" s="135">
        <v>5.3737760991670099E-3</v>
      </c>
      <c r="M61" s="135">
        <v>89.79</v>
      </c>
      <c r="N61" s="135">
        <v>82.397280883583804</v>
      </c>
      <c r="O61" s="19">
        <v>0.8</v>
      </c>
      <c r="P61" s="2">
        <v>83.930550247880106</v>
      </c>
      <c r="Q61" s="2">
        <v>0.21689362302161999</v>
      </c>
      <c r="R61" s="266">
        <f t="shared" si="6"/>
        <v>5.3887826400112901</v>
      </c>
      <c r="S61" s="266">
        <f t="shared" si="7"/>
        <v>1.1403456317720051</v>
      </c>
      <c r="T61" s="266">
        <f t="shared" si="8"/>
        <v>1.9941515840366058</v>
      </c>
    </row>
    <row r="62" spans="1:20">
      <c r="A62" s="102">
        <v>0.116556738037616</v>
      </c>
      <c r="B62" s="102">
        <v>3.2228220144615398E-2</v>
      </c>
      <c r="C62" s="2">
        <v>998.94701003295302</v>
      </c>
      <c r="D62" s="19">
        <v>2.5548019763293799</v>
      </c>
      <c r="E62" s="135">
        <v>0.21255612974188601</v>
      </c>
      <c r="F62" s="135">
        <v>89</v>
      </c>
      <c r="G62" s="135">
        <v>41.642724011592001</v>
      </c>
      <c r="H62" s="2">
        <v>-0.178166787012356</v>
      </c>
      <c r="I62" s="2">
        <v>307.400128770175</v>
      </c>
      <c r="J62" s="2">
        <v>-81.453068438237906</v>
      </c>
      <c r="K62" s="19">
        <v>2.8877786962360998</v>
      </c>
      <c r="L62" s="135">
        <v>2.29135352207421E-2</v>
      </c>
      <c r="M62" s="135">
        <v>89.79</v>
      </c>
      <c r="N62" s="135">
        <v>81.276376900088096</v>
      </c>
      <c r="O62" s="19">
        <v>0.8</v>
      </c>
      <c r="P62" s="2">
        <v>296.71590086007302</v>
      </c>
      <c r="Q62" s="2">
        <v>146.45752358772799</v>
      </c>
      <c r="R62" s="266">
        <f t="shared" si="6"/>
        <v>5.4425806725654802</v>
      </c>
      <c r="S62" s="266">
        <f t="shared" si="7"/>
        <v>0.8846945161203944</v>
      </c>
      <c r="T62" s="266">
        <f t="shared" si="8"/>
        <v>1.9517545700771965</v>
      </c>
    </row>
    <row r="63" spans="1:20">
      <c r="A63" s="102">
        <v>7.1712619625031906E-2</v>
      </c>
      <c r="B63" s="102">
        <v>3.2413176041753797E-2</v>
      </c>
      <c r="C63" s="2">
        <v>959.62287900199101</v>
      </c>
      <c r="D63" s="19">
        <v>1.52330100366319</v>
      </c>
      <c r="E63" s="135">
        <v>0.21224988335220299</v>
      </c>
      <c r="F63" s="135">
        <v>89</v>
      </c>
      <c r="G63" s="135">
        <v>41.7997845830171</v>
      </c>
      <c r="H63" s="2">
        <v>-0.297826939982337</v>
      </c>
      <c r="I63" s="2">
        <v>248.844531591677</v>
      </c>
      <c r="J63" s="2">
        <v>25.009916027513999</v>
      </c>
      <c r="K63" s="19">
        <v>2.0057271832774202</v>
      </c>
      <c r="L63" s="135">
        <v>9.9858377703836099E-2</v>
      </c>
      <c r="M63" s="135">
        <v>89.79</v>
      </c>
      <c r="N63" s="135">
        <v>81.177524991783301</v>
      </c>
      <c r="O63" s="19">
        <v>0.8</v>
      </c>
      <c r="P63" s="2">
        <v>290.42938637223102</v>
      </c>
      <c r="Q63" s="2">
        <v>148.80311781230799</v>
      </c>
      <c r="R63" s="266">
        <f t="shared" si="6"/>
        <v>3.5290281869406099</v>
      </c>
      <c r="S63" s="266">
        <f t="shared" si="7"/>
        <v>0.75947567364274793</v>
      </c>
      <c r="T63" s="266">
        <f t="shared" si="8"/>
        <v>1.9420560608526447</v>
      </c>
    </row>
    <row r="64" spans="1:20">
      <c r="A64" s="102">
        <v>0.12643594574183201</v>
      </c>
      <c r="B64" s="102">
        <v>3.25075470404151E-2</v>
      </c>
      <c r="C64" s="2">
        <v>940.67444532052696</v>
      </c>
      <c r="D64" s="19">
        <v>1.66631738566915</v>
      </c>
      <c r="E64" s="135">
        <v>0.29599090811506901</v>
      </c>
      <c r="F64" s="135">
        <v>89</v>
      </c>
      <c r="G64" s="135">
        <v>41.823017306132598</v>
      </c>
      <c r="H64" s="2">
        <v>5.9512989592370902</v>
      </c>
      <c r="I64" s="2">
        <v>232.60063266981399</v>
      </c>
      <c r="J64" s="2">
        <v>66.897238754296893</v>
      </c>
      <c r="K64" s="19">
        <v>2.2845722362579499</v>
      </c>
      <c r="L64" s="135">
        <v>8.0686153278372003E-2</v>
      </c>
      <c r="M64" s="135">
        <v>89.79</v>
      </c>
      <c r="N64" s="135">
        <v>81.4790662549253</v>
      </c>
      <c r="O64" s="19">
        <v>0.8</v>
      </c>
      <c r="P64" s="2">
        <v>274.30752558542298</v>
      </c>
      <c r="Q64" s="2">
        <v>168.17432801644401</v>
      </c>
      <c r="R64" s="266">
        <f t="shared" si="6"/>
        <v>3.9508896219271001</v>
      </c>
      <c r="S64" s="266">
        <f t="shared" si="7"/>
        <v>0.72937828763887991</v>
      </c>
      <c r="T64" s="266">
        <f t="shared" si="8"/>
        <v>1.948187182634904</v>
      </c>
    </row>
    <row r="65" spans="1:20">
      <c r="A65" s="102">
        <v>0.143158470746129</v>
      </c>
      <c r="B65" s="102">
        <v>3.25565190492745E-2</v>
      </c>
      <c r="C65" s="2">
        <v>954.86310803641095</v>
      </c>
      <c r="D65" s="19">
        <v>1.79984778063323</v>
      </c>
      <c r="E65" s="135">
        <v>0.14358099647059</v>
      </c>
      <c r="F65" s="135">
        <v>89</v>
      </c>
      <c r="G65" s="135">
        <v>41.519882929291299</v>
      </c>
      <c r="H65" s="2">
        <v>3.52854176362117</v>
      </c>
      <c r="I65" s="2">
        <v>302.73291038963498</v>
      </c>
      <c r="J65" s="2">
        <v>-82.647596253548997</v>
      </c>
      <c r="K65" s="19">
        <v>2.06814182959693</v>
      </c>
      <c r="L65" s="135">
        <v>9.3231016561733104E-2</v>
      </c>
      <c r="M65" s="135">
        <v>89.79</v>
      </c>
      <c r="N65" s="135">
        <v>81.699112470393601</v>
      </c>
      <c r="O65" s="19">
        <v>0.8</v>
      </c>
      <c r="P65" s="2">
        <v>317.62963463048999</v>
      </c>
      <c r="Q65" s="2">
        <v>117.652591065824</v>
      </c>
      <c r="R65" s="266">
        <f t="shared" si="6"/>
        <v>3.8679896102301603</v>
      </c>
      <c r="S65" s="266">
        <f t="shared" si="7"/>
        <v>0.87027289660497364</v>
      </c>
      <c r="T65" s="266">
        <f t="shared" si="8"/>
        <v>1.967710569163402</v>
      </c>
    </row>
    <row r="66" spans="1:20">
      <c r="A66" s="102">
        <v>8.6573564913123804E-2</v>
      </c>
      <c r="B66" s="102">
        <v>3.2750294735545603E-2</v>
      </c>
      <c r="C66" s="2">
        <v>879.98692640993602</v>
      </c>
      <c r="D66" s="19">
        <v>1.95825682662161</v>
      </c>
      <c r="E66" s="135">
        <v>0.16522656926033499</v>
      </c>
      <c r="F66" s="135">
        <v>89</v>
      </c>
      <c r="G66" s="135">
        <v>41.592066242572301</v>
      </c>
      <c r="H66" s="2">
        <v>-1.2613884674461799</v>
      </c>
      <c r="I66" s="2">
        <v>307.91845264089199</v>
      </c>
      <c r="J66" s="2">
        <v>-89.452737996575095</v>
      </c>
      <c r="K66" s="19">
        <v>2.35592932932629</v>
      </c>
      <c r="L66" s="135">
        <v>6.0920477505621802E-2</v>
      </c>
      <c r="M66" s="135">
        <v>89.79</v>
      </c>
      <c r="N66" s="135">
        <v>81.533258837974998</v>
      </c>
      <c r="O66" s="19">
        <v>0.8</v>
      </c>
      <c r="P66" s="2">
        <v>310.62837271882898</v>
      </c>
      <c r="Q66" s="2">
        <v>128.38563891150301</v>
      </c>
      <c r="R66" s="266">
        <f t="shared" si="6"/>
        <v>4.3141861559479002</v>
      </c>
      <c r="S66" s="266">
        <f t="shared" si="7"/>
        <v>0.83120355192555806</v>
      </c>
      <c r="T66" s="266">
        <f t="shared" si="8"/>
        <v>1.9603079674488539</v>
      </c>
    </row>
    <row r="67" spans="1:20">
      <c r="A67" s="102">
        <v>8.3046613261103602E-2</v>
      </c>
      <c r="B67" s="102">
        <v>3.2816915361977603E-2</v>
      </c>
      <c r="C67" s="2">
        <v>981.83134072945199</v>
      </c>
      <c r="D67" s="19">
        <v>1.78974079805413</v>
      </c>
      <c r="E67" s="135">
        <v>0.19314138398326999</v>
      </c>
      <c r="F67" s="135">
        <v>89</v>
      </c>
      <c r="G67" s="135">
        <v>41.7682349594686</v>
      </c>
      <c r="H67" s="2">
        <v>4.77210628875737</v>
      </c>
      <c r="I67" s="2">
        <v>270.77974440737597</v>
      </c>
      <c r="J67" s="2">
        <v>-17.2079813666933</v>
      </c>
      <c r="K67" s="19">
        <v>2.3718136443620499</v>
      </c>
      <c r="L67" s="135">
        <v>8.1905593805839505E-2</v>
      </c>
      <c r="M67" s="135">
        <v>89.79</v>
      </c>
      <c r="N67" s="135">
        <v>81.087184467332705</v>
      </c>
      <c r="O67" s="19">
        <v>0.8</v>
      </c>
      <c r="P67" s="2">
        <v>297.886230851184</v>
      </c>
      <c r="Q67" s="2">
        <v>140.91845794269599</v>
      </c>
      <c r="R67" s="266">
        <f t="shared" si="6"/>
        <v>4.1615544424161799</v>
      </c>
      <c r="S67" s="266">
        <f t="shared" si="7"/>
        <v>0.75458744505853415</v>
      </c>
      <c r="T67" s="266">
        <f t="shared" si="8"/>
        <v>1.9413600920895686</v>
      </c>
    </row>
    <row r="68" spans="1:20">
      <c r="A68" s="102">
        <v>0.120095777325332</v>
      </c>
      <c r="B68" s="102">
        <v>3.31154656322563E-2</v>
      </c>
      <c r="C68" s="2">
        <v>914.50339629073505</v>
      </c>
      <c r="D68" s="19">
        <v>1.6003208113848699</v>
      </c>
      <c r="E68" s="135">
        <v>0.18218641385814499</v>
      </c>
      <c r="F68" s="135">
        <v>89</v>
      </c>
      <c r="G68" s="135">
        <v>41.738167855235197</v>
      </c>
      <c r="H68" s="2">
        <v>5.6513262204161903</v>
      </c>
      <c r="I68" s="2">
        <v>268.18611286234898</v>
      </c>
      <c r="J68" s="2">
        <v>-15.8107525718573</v>
      </c>
      <c r="K68" s="19">
        <v>2.0342470640514798</v>
      </c>
      <c r="L68" s="135">
        <v>9.1987295359918897E-2</v>
      </c>
      <c r="M68" s="135">
        <v>89.79</v>
      </c>
      <c r="N68" s="135">
        <v>81.130649619760405</v>
      </c>
      <c r="O68" s="19">
        <v>0.8</v>
      </c>
      <c r="P68" s="2">
        <v>302.957568879554</v>
      </c>
      <c r="Q68" s="2">
        <v>134.19599368542799</v>
      </c>
      <c r="R68" s="266">
        <f t="shared" si="6"/>
        <v>3.6345678754363497</v>
      </c>
      <c r="S68" s="266">
        <f t="shared" si="7"/>
        <v>0.78668950279697747</v>
      </c>
      <c r="T68" s="266">
        <f t="shared" si="8"/>
        <v>1.9437999746695693</v>
      </c>
    </row>
    <row r="69" spans="1:20">
      <c r="A69" s="102">
        <v>0.10926980804651901</v>
      </c>
      <c r="B69" s="102">
        <v>3.3288955496733601E-2</v>
      </c>
      <c r="C69" s="2">
        <v>998.57871783303699</v>
      </c>
      <c r="D69" s="19">
        <v>1.6620075993237799</v>
      </c>
      <c r="E69" s="135">
        <v>0.190286031332875</v>
      </c>
      <c r="F69" s="135">
        <v>89</v>
      </c>
      <c r="G69" s="135">
        <v>41.769543582627698</v>
      </c>
      <c r="H69" s="2">
        <v>5.6312718237851103</v>
      </c>
      <c r="I69" s="2">
        <v>259.361028940312</v>
      </c>
      <c r="J69" s="2">
        <v>1.38536974733826</v>
      </c>
      <c r="K69" s="19">
        <v>2.14975249100711</v>
      </c>
      <c r="L69" s="135">
        <v>9.7834301745356206E-2</v>
      </c>
      <c r="M69" s="135">
        <v>89.79</v>
      </c>
      <c r="N69" s="135">
        <v>81.112943984390498</v>
      </c>
      <c r="O69" s="19">
        <v>0.8</v>
      </c>
      <c r="P69" s="2">
        <v>299.68284613983201</v>
      </c>
      <c r="Q69" s="2">
        <v>137.66749310433701</v>
      </c>
      <c r="R69" s="266">
        <f t="shared" si="6"/>
        <v>3.8117600903308899</v>
      </c>
      <c r="S69" s="266">
        <f t="shared" si="7"/>
        <v>0.77311579183014101</v>
      </c>
      <c r="T69" s="266">
        <f t="shared" si="8"/>
        <v>1.9419159757859086</v>
      </c>
    </row>
    <row r="70" spans="1:20">
      <c r="A70" s="102">
        <v>7.7326592989265905E-2</v>
      </c>
      <c r="B70" s="102">
        <v>3.3394562354420898E-2</v>
      </c>
      <c r="C70" s="2">
        <v>998.89422320321501</v>
      </c>
      <c r="D70" s="19">
        <v>2.6020880123654999</v>
      </c>
      <c r="E70" s="135">
        <v>0.23147474408730301</v>
      </c>
      <c r="F70" s="135">
        <v>89</v>
      </c>
      <c r="G70" s="135">
        <v>41.655512120146</v>
      </c>
      <c r="H70" s="2">
        <v>5.99705489584505</v>
      </c>
      <c r="I70" s="2">
        <v>302.50988916969499</v>
      </c>
      <c r="J70" s="2">
        <v>-74.167903713303403</v>
      </c>
      <c r="K70" s="19">
        <v>2.8582408899841898</v>
      </c>
      <c r="L70" s="135">
        <v>2.1904382204062999E-2</v>
      </c>
      <c r="M70" s="135">
        <v>89.79</v>
      </c>
      <c r="N70" s="135">
        <v>81.177548275970494</v>
      </c>
      <c r="O70" s="19">
        <v>0.8</v>
      </c>
      <c r="P70" s="2">
        <v>308.25793414111598</v>
      </c>
      <c r="Q70" s="2">
        <v>134.24951925626499</v>
      </c>
      <c r="R70" s="266">
        <f t="shared" si="6"/>
        <v>5.4603289023496897</v>
      </c>
      <c r="S70" s="266">
        <f t="shared" si="7"/>
        <v>0.91038093447046486</v>
      </c>
      <c r="T70" s="266">
        <f t="shared" si="8"/>
        <v>1.9487828655624742</v>
      </c>
    </row>
    <row r="71" spans="1:20">
      <c r="A71" s="102">
        <v>0.102964960969984</v>
      </c>
      <c r="B71" s="102">
        <v>3.3662043703610402E-2</v>
      </c>
      <c r="C71" s="2">
        <v>998.95029033993205</v>
      </c>
      <c r="D71" s="19">
        <v>2.0832591442238702</v>
      </c>
      <c r="E71" s="135">
        <v>0.29999989639298802</v>
      </c>
      <c r="F71" s="135">
        <v>89</v>
      </c>
      <c r="G71" s="135">
        <v>41.797745161383197</v>
      </c>
      <c r="H71" s="2">
        <v>3.5972867547482399</v>
      </c>
      <c r="I71" s="2">
        <v>245.58169421033799</v>
      </c>
      <c r="J71" s="2">
        <v>40.774454804226501</v>
      </c>
      <c r="K71" s="19">
        <v>2.6030359297331498</v>
      </c>
      <c r="L71" s="135">
        <v>6.1299801004979497E-2</v>
      </c>
      <c r="M71" s="135">
        <v>89.79</v>
      </c>
      <c r="N71" s="135">
        <v>81.1295772439411</v>
      </c>
      <c r="O71" s="19">
        <v>0.8</v>
      </c>
      <c r="P71" s="2">
        <v>282.81067845100102</v>
      </c>
      <c r="Q71" s="2">
        <v>159.00243722592899</v>
      </c>
      <c r="R71" s="266">
        <f t="shared" si="6"/>
        <v>4.6862950739570195</v>
      </c>
      <c r="S71" s="266">
        <f t="shared" si="7"/>
        <v>0.80031901228402769</v>
      </c>
      <c r="T71" s="266">
        <f t="shared" si="8"/>
        <v>1.9410036816745908</v>
      </c>
    </row>
    <row r="72" spans="1:20">
      <c r="A72" s="102">
        <v>0.10647942731156899</v>
      </c>
      <c r="B72" s="102">
        <v>3.3741120002506397E-2</v>
      </c>
      <c r="C72" s="2">
        <v>869.59864762315499</v>
      </c>
      <c r="D72" s="19">
        <v>1.7765654307679799</v>
      </c>
      <c r="E72" s="135">
        <v>0.27940757765780599</v>
      </c>
      <c r="F72" s="135">
        <v>89</v>
      </c>
      <c r="G72" s="135">
        <v>41.799996354531601</v>
      </c>
      <c r="H72" s="2">
        <v>5.4282157163569797</v>
      </c>
      <c r="I72" s="2">
        <v>249.83002438345201</v>
      </c>
      <c r="J72" s="2">
        <v>33.293037963459703</v>
      </c>
      <c r="K72" s="19">
        <v>2.2019268703982799</v>
      </c>
      <c r="L72" s="135">
        <v>6.38378817971791E-2</v>
      </c>
      <c r="M72" s="135">
        <v>89.79</v>
      </c>
      <c r="N72" s="135">
        <v>81.055260098007807</v>
      </c>
      <c r="O72" s="19">
        <v>0.8</v>
      </c>
      <c r="P72" s="2">
        <v>279.07241922665997</v>
      </c>
      <c r="Q72" s="2">
        <v>163.06812288327501</v>
      </c>
      <c r="R72" s="266">
        <f t="shared" si="6"/>
        <v>3.9784923011662601</v>
      </c>
      <c r="S72" s="266">
        <f t="shared" si="7"/>
        <v>0.80682308511301215</v>
      </c>
      <c r="T72" s="266">
        <f t="shared" si="8"/>
        <v>1.939121224091219</v>
      </c>
    </row>
    <row r="73" spans="1:20">
      <c r="A73" s="102">
        <v>7.0635600481182295E-2</v>
      </c>
      <c r="B73" s="102">
        <v>3.4057146513505797E-2</v>
      </c>
      <c r="C73" s="2">
        <v>998.68562690178396</v>
      </c>
      <c r="D73" s="19">
        <v>1.8603439422019401</v>
      </c>
      <c r="E73" s="135">
        <v>0.19484627908261301</v>
      </c>
      <c r="F73" s="135">
        <v>89</v>
      </c>
      <c r="G73" s="135">
        <v>41.7680787434319</v>
      </c>
      <c r="H73" s="2">
        <v>5.98028200519955</v>
      </c>
      <c r="I73" s="2">
        <v>277.42871951072698</v>
      </c>
      <c r="J73" s="2">
        <v>-28.629611446723999</v>
      </c>
      <c r="K73" s="19">
        <v>2.57502919477218</v>
      </c>
      <c r="L73" s="135">
        <v>7.4090131744165399E-2</v>
      </c>
      <c r="M73" s="135">
        <v>89.79</v>
      </c>
      <c r="N73" s="135">
        <v>81.150002208402398</v>
      </c>
      <c r="O73" s="19">
        <v>0.8</v>
      </c>
      <c r="P73" s="2">
        <v>294.68255416956998</v>
      </c>
      <c r="Q73" s="2">
        <v>145.45829320380599</v>
      </c>
      <c r="R73" s="266">
        <f t="shared" si="6"/>
        <v>4.4353731369741203</v>
      </c>
      <c r="S73" s="266">
        <f t="shared" si="7"/>
        <v>0.72245547583647107</v>
      </c>
      <c r="T73" s="266">
        <f t="shared" si="8"/>
        <v>1.9428713182351816</v>
      </c>
    </row>
    <row r="74" spans="1:20">
      <c r="A74" s="102">
        <v>9.1951987706124699E-2</v>
      </c>
      <c r="B74" s="102">
        <v>3.49990077974165E-2</v>
      </c>
      <c r="C74" s="2">
        <v>926.29105784597095</v>
      </c>
      <c r="D74" s="19">
        <v>1.4270567546019</v>
      </c>
      <c r="E74" s="135">
        <v>0.26997338370686802</v>
      </c>
      <c r="F74" s="135">
        <v>89</v>
      </c>
      <c r="G74" s="135">
        <v>41.890709687801902</v>
      </c>
      <c r="H74" s="2">
        <v>1.59500096895134</v>
      </c>
      <c r="I74" s="2">
        <v>239.81026556661999</v>
      </c>
      <c r="J74" s="2">
        <v>56.322460586896099</v>
      </c>
      <c r="K74" s="19">
        <v>2.20678254116828</v>
      </c>
      <c r="L74" s="135">
        <v>8.4622341941009593E-2</v>
      </c>
      <c r="M74" s="135">
        <v>89.79</v>
      </c>
      <c r="N74" s="135">
        <v>81.442873057986702</v>
      </c>
      <c r="O74" s="19">
        <v>0.8</v>
      </c>
      <c r="P74" s="2">
        <v>265.44289685322798</v>
      </c>
      <c r="Q74" s="2">
        <v>179.46436041637301</v>
      </c>
      <c r="R74" s="266">
        <f t="shared" si="6"/>
        <v>3.6338392957701799</v>
      </c>
      <c r="S74" s="266">
        <f t="shared" si="7"/>
        <v>0.64666849949175786</v>
      </c>
      <c r="T74" s="266">
        <f t="shared" si="8"/>
        <v>1.9441750608895016</v>
      </c>
    </row>
    <row r="75" spans="1:20">
      <c r="A75" s="102">
        <v>0.18369172560051</v>
      </c>
      <c r="B75" s="102">
        <v>3.5199231851626801E-2</v>
      </c>
      <c r="C75" s="2">
        <v>874.859432734802</v>
      </c>
      <c r="D75" s="19">
        <v>2.3352490489263298</v>
      </c>
      <c r="E75" s="135">
        <v>0.200033997820734</v>
      </c>
      <c r="F75" s="135">
        <v>89</v>
      </c>
      <c r="G75" s="135">
        <v>41.613945632285201</v>
      </c>
      <c r="H75" s="2">
        <v>5.9925744558784997</v>
      </c>
      <c r="I75" s="2">
        <v>300.78919301557102</v>
      </c>
      <c r="J75" s="2">
        <v>-75.931083930147494</v>
      </c>
      <c r="K75" s="19">
        <v>2.45601225584161</v>
      </c>
      <c r="L75" s="135">
        <v>3.6897501862317203E-2</v>
      </c>
      <c r="M75" s="135">
        <v>89.79</v>
      </c>
      <c r="N75" s="135">
        <v>81.207176498423493</v>
      </c>
      <c r="O75" s="19">
        <v>0.8</v>
      </c>
      <c r="P75" s="2">
        <v>322.61939334820403</v>
      </c>
      <c r="Q75" s="2">
        <v>116.94396527057501</v>
      </c>
      <c r="R75" s="266">
        <f t="shared" si="6"/>
        <v>4.7912613047679393</v>
      </c>
      <c r="S75" s="266">
        <f t="shared" si="7"/>
        <v>0.9508295585137877</v>
      </c>
      <c r="T75" s="266">
        <f t="shared" si="8"/>
        <v>1.9514414041868891</v>
      </c>
    </row>
    <row r="76" spans="1:20">
      <c r="A76" s="102">
        <v>6.3942219596356098E-2</v>
      </c>
      <c r="B76" s="102">
        <v>3.5583233186865501E-2</v>
      </c>
      <c r="C76" s="2">
        <v>938.78994663593096</v>
      </c>
      <c r="D76" s="19">
        <v>1.47266585977358</v>
      </c>
      <c r="E76" s="135">
        <v>0.24941931618899299</v>
      </c>
      <c r="F76" s="135">
        <v>89</v>
      </c>
      <c r="G76" s="135">
        <v>41.892506582032503</v>
      </c>
      <c r="H76" s="2">
        <v>5.82199768777995</v>
      </c>
      <c r="I76" s="2">
        <v>242.70786174844201</v>
      </c>
      <c r="J76" s="2">
        <v>44.939470222156203</v>
      </c>
      <c r="K76" s="19">
        <v>2.2853336131742399</v>
      </c>
      <c r="L76" s="135">
        <v>8.7278633163976896E-2</v>
      </c>
      <c r="M76" s="135">
        <v>89.79</v>
      </c>
      <c r="N76" s="135">
        <v>81.328871783287099</v>
      </c>
      <c r="O76" s="19">
        <v>0.8</v>
      </c>
      <c r="P76" s="2">
        <v>277.52753511482803</v>
      </c>
      <c r="Q76" s="2">
        <v>165.01688878937</v>
      </c>
      <c r="R76" s="266">
        <f t="shared" si="6"/>
        <v>3.7579994729478199</v>
      </c>
      <c r="S76" s="266">
        <f t="shared" si="7"/>
        <v>0.6443986345293824</v>
      </c>
      <c r="T76" s="266">
        <f t="shared" si="8"/>
        <v>1.941370388616676</v>
      </c>
    </row>
    <row r="77" spans="1:20">
      <c r="A77" s="102">
        <v>0.10141367418691501</v>
      </c>
      <c r="B77" s="102">
        <v>3.5666462746174799E-2</v>
      </c>
      <c r="C77" s="2">
        <v>890.55390650623997</v>
      </c>
      <c r="D77" s="19">
        <v>1.58874543123219</v>
      </c>
      <c r="E77" s="135">
        <v>0.20070140408619</v>
      </c>
      <c r="F77" s="135">
        <v>89</v>
      </c>
      <c r="G77" s="135">
        <v>41.777231163586698</v>
      </c>
      <c r="H77" s="2">
        <v>-1.2965524430336699</v>
      </c>
      <c r="I77" s="2">
        <v>261.99496664492602</v>
      </c>
      <c r="J77" s="2">
        <v>-1.1657458558804099</v>
      </c>
      <c r="K77" s="19">
        <v>2.0245936008795602</v>
      </c>
      <c r="L77" s="135">
        <v>8.6794582730551198E-2</v>
      </c>
      <c r="M77" s="135">
        <v>89.79</v>
      </c>
      <c r="N77" s="135">
        <v>81.030928024423702</v>
      </c>
      <c r="O77" s="19">
        <v>0.8</v>
      </c>
      <c r="P77" s="2">
        <v>296.43134321444501</v>
      </c>
      <c r="Q77" s="2">
        <v>142.27094841991499</v>
      </c>
      <c r="R77" s="266">
        <f t="shared" si="6"/>
        <v>3.6133390321117504</v>
      </c>
      <c r="S77" s="266">
        <f t="shared" si="7"/>
        <v>0.78472313186309528</v>
      </c>
      <c r="T77" s="266">
        <f t="shared" si="8"/>
        <v>1.9395954630677099</v>
      </c>
    </row>
    <row r="78" spans="1:20">
      <c r="A78" s="102">
        <v>0.12087284540757499</v>
      </c>
      <c r="B78" s="102">
        <v>3.5672020495814402E-2</v>
      </c>
      <c r="C78" s="2">
        <v>908.39493570782201</v>
      </c>
      <c r="D78" s="19">
        <v>1.6643204437885499</v>
      </c>
      <c r="E78" s="135">
        <v>0.21888371638978399</v>
      </c>
      <c r="F78" s="135">
        <v>89</v>
      </c>
      <c r="G78" s="135">
        <v>41.7836738630741</v>
      </c>
      <c r="H78" s="2">
        <v>5.6692560329716803</v>
      </c>
      <c r="I78" s="2">
        <v>254.94187398664701</v>
      </c>
      <c r="J78" s="2">
        <v>13.358481158474399</v>
      </c>
      <c r="K78" s="19">
        <v>2.0699221859943502</v>
      </c>
      <c r="L78" s="135">
        <v>8.4628128131300398E-2</v>
      </c>
      <c r="M78" s="135">
        <v>89.79</v>
      </c>
      <c r="N78" s="135">
        <v>81.003196854290394</v>
      </c>
      <c r="O78" s="19">
        <v>0.8</v>
      </c>
      <c r="P78" s="2">
        <v>293.31350258505</v>
      </c>
      <c r="Q78" s="2">
        <v>145.82768036303401</v>
      </c>
      <c r="R78" s="266">
        <f t="shared" si="6"/>
        <v>3.7342426297829001</v>
      </c>
      <c r="S78" s="266">
        <f t="shared" si="7"/>
        <v>0.80404976334366063</v>
      </c>
      <c r="T78" s="266">
        <f t="shared" si="8"/>
        <v>1.9386327090274402</v>
      </c>
    </row>
    <row r="79" spans="1:20">
      <c r="A79" s="102">
        <v>0.110539939254522</v>
      </c>
      <c r="B79" s="102">
        <v>3.7140625474207503E-2</v>
      </c>
      <c r="C79" s="2">
        <v>990.945750993557</v>
      </c>
      <c r="D79" s="19">
        <v>2.9599452229490599</v>
      </c>
      <c r="E79" s="135">
        <v>0.146761198301359</v>
      </c>
      <c r="F79" s="135">
        <v>89</v>
      </c>
      <c r="G79" s="135">
        <v>41.342343453623997</v>
      </c>
      <c r="H79" s="2">
        <v>0.45746641504205698</v>
      </c>
      <c r="I79" s="2">
        <v>359.83213286262298</v>
      </c>
      <c r="J79" s="2">
        <v>169.17093282386301</v>
      </c>
      <c r="K79" s="19">
        <v>3.02579881839528</v>
      </c>
      <c r="L79" s="135">
        <v>2.5474780846635198E-2</v>
      </c>
      <c r="M79" s="135">
        <v>89.79</v>
      </c>
      <c r="N79" s="135">
        <v>82.406106504910895</v>
      </c>
      <c r="O79" s="19">
        <v>0.8</v>
      </c>
      <c r="P79" s="2">
        <v>356.13041085378399</v>
      </c>
      <c r="Q79" s="2">
        <v>84.710863224905296</v>
      </c>
      <c r="R79" s="266">
        <f t="shared" si="6"/>
        <v>5.9857440413443399</v>
      </c>
      <c r="S79" s="266">
        <f t="shared" si="7"/>
        <v>0.97823596365830257</v>
      </c>
      <c r="T79" s="266">
        <f t="shared" si="8"/>
        <v>1.9932616204340328</v>
      </c>
    </row>
    <row r="80" spans="1:20">
      <c r="A80" s="102">
        <v>0.109870269428938</v>
      </c>
      <c r="B80" s="102">
        <v>3.73281507533701E-2</v>
      </c>
      <c r="C80" s="2">
        <v>987.29685104987698</v>
      </c>
      <c r="D80" s="19">
        <v>2.0950076177853498</v>
      </c>
      <c r="E80" s="135">
        <v>0.29772694820040801</v>
      </c>
      <c r="F80" s="135">
        <v>89</v>
      </c>
      <c r="G80" s="135">
        <v>41.791253117495899</v>
      </c>
      <c r="H80" s="2">
        <v>-2.1014639385357801</v>
      </c>
      <c r="I80" s="2">
        <v>247.38424972078599</v>
      </c>
      <c r="J80" s="2">
        <v>37.265571720555599</v>
      </c>
      <c r="K80" s="19">
        <v>2.5585007925116798</v>
      </c>
      <c r="L80" s="135">
        <v>6.0486140404832703E-2</v>
      </c>
      <c r="M80" s="135">
        <v>89.79</v>
      </c>
      <c r="N80" s="135">
        <v>81.069076670452006</v>
      </c>
      <c r="O80" s="19">
        <v>0.8</v>
      </c>
      <c r="P80" s="2">
        <v>283.445999159324</v>
      </c>
      <c r="Q80" s="2">
        <v>158.26300447307099</v>
      </c>
      <c r="R80" s="266">
        <f t="shared" si="6"/>
        <v>4.6535084102970297</v>
      </c>
      <c r="S80" s="266">
        <f t="shared" si="7"/>
        <v>0.81884188737290997</v>
      </c>
      <c r="T80" s="266">
        <f t="shared" si="8"/>
        <v>1.9398575209632194</v>
      </c>
    </row>
    <row r="81" spans="1:20">
      <c r="A81" s="102">
        <v>0.122420069295912</v>
      </c>
      <c r="B81" s="102">
        <v>3.7532792262294702E-2</v>
      </c>
      <c r="C81" s="2">
        <v>908.86853367286199</v>
      </c>
      <c r="D81" s="19">
        <v>2.3418768930396698</v>
      </c>
      <c r="E81" s="135">
        <v>0.201667956487799</v>
      </c>
      <c r="F81" s="135">
        <v>89</v>
      </c>
      <c r="G81" s="135">
        <v>41.591311413683798</v>
      </c>
      <c r="H81" s="2">
        <v>-0.61389568818955698</v>
      </c>
      <c r="I81" s="2">
        <v>316.33475439729898</v>
      </c>
      <c r="J81" s="2">
        <v>-101.60977610908</v>
      </c>
      <c r="K81" s="19">
        <v>2.7279256399413301</v>
      </c>
      <c r="L81" s="135">
        <v>1.85484921832536E-2</v>
      </c>
      <c r="M81" s="135">
        <v>89.79</v>
      </c>
      <c r="N81" s="135">
        <v>81.525915547472295</v>
      </c>
      <c r="O81" s="19">
        <v>0.8</v>
      </c>
      <c r="P81" s="2">
        <v>310.76976429063802</v>
      </c>
      <c r="Q81" s="2">
        <v>132.232795199956</v>
      </c>
      <c r="R81" s="266">
        <f t="shared" si="6"/>
        <v>5.0698025329809999</v>
      </c>
      <c r="S81" s="266">
        <f t="shared" si="7"/>
        <v>0.85848267223663655</v>
      </c>
      <c r="T81" s="266">
        <f t="shared" si="8"/>
        <v>1.9601669862386153</v>
      </c>
    </row>
    <row r="82" spans="1:20">
      <c r="A82" s="102">
        <v>0.145721359644085</v>
      </c>
      <c r="B82" s="102">
        <v>3.7543090909500303E-2</v>
      </c>
      <c r="C82" s="2">
        <v>914.94664093478696</v>
      </c>
      <c r="D82" s="19">
        <v>1.5672929072169099</v>
      </c>
      <c r="E82" s="135">
        <v>0.17446451146126299</v>
      </c>
      <c r="F82" s="135">
        <v>89</v>
      </c>
      <c r="G82" s="135">
        <v>41.727534361615703</v>
      </c>
      <c r="H82" s="2">
        <v>5.4317614139427901</v>
      </c>
      <c r="I82" s="2">
        <v>270.376469368183</v>
      </c>
      <c r="J82" s="2">
        <v>-20.105713648296302</v>
      </c>
      <c r="K82" s="19">
        <v>2.0021934671226602</v>
      </c>
      <c r="L82" s="135">
        <v>9.6188688082674695E-2</v>
      </c>
      <c r="M82" s="135">
        <v>89.79</v>
      </c>
      <c r="N82" s="135">
        <v>81.1787250191569</v>
      </c>
      <c r="O82" s="19">
        <v>0.8</v>
      </c>
      <c r="P82" s="2">
        <v>305.08097571480698</v>
      </c>
      <c r="Q82" s="2">
        <v>131.31810597989201</v>
      </c>
      <c r="R82" s="266">
        <f t="shared" si="6"/>
        <v>3.5694863743395704</v>
      </c>
      <c r="S82" s="266">
        <f t="shared" si="7"/>
        <v>0.78278794379908589</v>
      </c>
      <c r="T82" s="266">
        <f t="shared" si="8"/>
        <v>1.9454474428240249</v>
      </c>
    </row>
    <row r="83" spans="1:20">
      <c r="A83" s="102">
        <v>0.11698750546202</v>
      </c>
      <c r="B83" s="102">
        <v>3.7570542847628098E-2</v>
      </c>
      <c r="C83" s="2">
        <v>932.03290280741805</v>
      </c>
      <c r="D83" s="19">
        <v>1.76829472166336</v>
      </c>
      <c r="E83" s="135">
        <v>0.26387403033595402</v>
      </c>
      <c r="F83" s="135">
        <v>89</v>
      </c>
      <c r="G83" s="135">
        <v>41.797340405431001</v>
      </c>
      <c r="H83" s="2">
        <v>-2.27880644822012</v>
      </c>
      <c r="I83" s="2">
        <v>246.98192588686001</v>
      </c>
      <c r="J83" s="2">
        <v>37.181362950100699</v>
      </c>
      <c r="K83" s="19">
        <v>2.1954333705615001</v>
      </c>
      <c r="L83" s="135">
        <v>7.5095307783287199E-2</v>
      </c>
      <c r="M83" s="135">
        <v>89.79</v>
      </c>
      <c r="N83" s="135">
        <v>81.133856802614005</v>
      </c>
      <c r="O83" s="19">
        <v>0.8</v>
      </c>
      <c r="P83" s="2">
        <v>278.12964885333298</v>
      </c>
      <c r="Q83" s="2">
        <v>163.830945734415</v>
      </c>
      <c r="R83" s="266">
        <f t="shared" si="6"/>
        <v>3.9637280922248603</v>
      </c>
      <c r="S83" s="266">
        <f t="shared" si="7"/>
        <v>0.80544221718334552</v>
      </c>
      <c r="T83" s="266">
        <f t="shared" si="8"/>
        <v>1.9411248662144962</v>
      </c>
    </row>
    <row r="84" spans="1:20">
      <c r="A84" s="102">
        <v>0.11038969084620399</v>
      </c>
      <c r="B84" s="102">
        <v>3.8063516648595801E-2</v>
      </c>
      <c r="C84" s="2">
        <v>870.065402735053</v>
      </c>
      <c r="D84" s="19">
        <v>2.8398471927397799</v>
      </c>
      <c r="E84" s="135">
        <v>0.162139891872427</v>
      </c>
      <c r="F84" s="135">
        <v>89</v>
      </c>
      <c r="G84" s="135">
        <v>41.321086000554999</v>
      </c>
      <c r="H84" s="2">
        <v>3.7455888026861199</v>
      </c>
      <c r="I84" s="2">
        <v>357.63748523280401</v>
      </c>
      <c r="J84" s="2">
        <v>176.438764956624</v>
      </c>
      <c r="K84" s="19">
        <v>2.4433329536567099</v>
      </c>
      <c r="L84" s="135">
        <v>3.1071838725332101E-3</v>
      </c>
      <c r="M84" s="135">
        <v>89.79</v>
      </c>
      <c r="N84" s="135">
        <v>82.368819768036204</v>
      </c>
      <c r="O84" s="19">
        <v>0.8</v>
      </c>
      <c r="P84" s="2">
        <v>307.156858788916</v>
      </c>
      <c r="Q84" s="2">
        <v>136.967918901085</v>
      </c>
      <c r="R84" s="266">
        <f t="shared" si="6"/>
        <v>5.2831801463964894</v>
      </c>
      <c r="S84" s="266">
        <f t="shared" si="7"/>
        <v>1.1622841612681742</v>
      </c>
      <c r="T84" s="266">
        <f t="shared" si="8"/>
        <v>1.9933846793603121</v>
      </c>
    </row>
    <row r="85" spans="1:20">
      <c r="A85" s="102">
        <v>9.2767862137406995E-2</v>
      </c>
      <c r="B85" s="102">
        <v>3.83454044075573E-2</v>
      </c>
      <c r="C85" s="2">
        <v>948.96123296894098</v>
      </c>
      <c r="D85" s="19">
        <v>2.3197242368273101</v>
      </c>
      <c r="E85" s="135">
        <v>0.26663467910841199</v>
      </c>
      <c r="F85" s="135">
        <v>89</v>
      </c>
      <c r="G85" s="135">
        <v>41.754376305656798</v>
      </c>
      <c r="H85" s="2">
        <v>2.69251575170802</v>
      </c>
      <c r="I85" s="2">
        <v>287.16844474402899</v>
      </c>
      <c r="J85" s="2">
        <v>-51.270344731675102</v>
      </c>
      <c r="K85" s="19">
        <v>2.95104215550441</v>
      </c>
      <c r="L85" s="135">
        <v>2.9056869079707899E-2</v>
      </c>
      <c r="M85" s="135">
        <v>89.79</v>
      </c>
      <c r="N85" s="135">
        <v>81.015020301032607</v>
      </c>
      <c r="O85" s="19">
        <v>0.8</v>
      </c>
      <c r="P85" s="2">
        <v>344.85640399531002</v>
      </c>
      <c r="Q85" s="2">
        <v>96.161296733096904</v>
      </c>
      <c r="R85" s="266">
        <f t="shared" si="6"/>
        <v>5.2707663923317201</v>
      </c>
      <c r="S85" s="266">
        <f t="shared" si="7"/>
        <v>0.78606950175227464</v>
      </c>
      <c r="T85" s="266">
        <f t="shared" si="8"/>
        <v>1.9402761451392307</v>
      </c>
    </row>
    <row r="86" spans="1:20">
      <c r="A86" s="102">
        <v>0.137102969456464</v>
      </c>
      <c r="B86" s="102">
        <v>3.8442501579137402E-2</v>
      </c>
      <c r="C86" s="2">
        <v>998.90596327081801</v>
      </c>
      <c r="D86" s="19">
        <v>2.7450562837918202</v>
      </c>
      <c r="E86" s="135">
        <v>0.25671733258277002</v>
      </c>
      <c r="F86" s="135">
        <v>89</v>
      </c>
      <c r="G86" s="135">
        <v>41.594157712044399</v>
      </c>
      <c r="H86" s="2">
        <v>0.82806257002270001</v>
      </c>
      <c r="I86" s="2">
        <v>303.71201113011102</v>
      </c>
      <c r="J86" s="2">
        <v>-92.388442225403907</v>
      </c>
      <c r="K86" s="19">
        <v>2.9156921827428599</v>
      </c>
      <c r="L86" s="135">
        <v>3.7229976536092203E-2</v>
      </c>
      <c r="M86" s="135">
        <v>89.79</v>
      </c>
      <c r="N86" s="135">
        <v>81.434536890098698</v>
      </c>
      <c r="O86" s="19">
        <v>0.8</v>
      </c>
      <c r="P86" s="2">
        <v>32.631117176392301</v>
      </c>
      <c r="Q86" s="2">
        <v>47.127564915937498</v>
      </c>
      <c r="R86" s="266">
        <f t="shared" si="6"/>
        <v>5.6607484665346801</v>
      </c>
      <c r="S86" s="266">
        <f t="shared" si="7"/>
        <v>0.9414767100721454</v>
      </c>
      <c r="T86" s="266">
        <f t="shared" si="8"/>
        <v>1.9578359406594676</v>
      </c>
    </row>
    <row r="87" spans="1:20">
      <c r="A87" s="102">
        <v>7.8386231325566699E-2</v>
      </c>
      <c r="B87" s="102">
        <v>3.850214205244E-2</v>
      </c>
      <c r="C87" s="2">
        <v>995.63334936492402</v>
      </c>
      <c r="D87" s="19">
        <v>2.0671912626021198</v>
      </c>
      <c r="E87" s="135">
        <v>0.28962014933588098</v>
      </c>
      <c r="F87" s="135">
        <v>89</v>
      </c>
      <c r="G87" s="135">
        <v>41.794351021735103</v>
      </c>
      <c r="H87" s="2">
        <v>4.6113133144785099</v>
      </c>
      <c r="I87" s="2">
        <v>250.98154889364901</v>
      </c>
      <c r="J87" s="2">
        <v>33.938298668309699</v>
      </c>
      <c r="K87" s="19">
        <v>2.4928376983017002</v>
      </c>
      <c r="L87" s="135">
        <v>5.9317232742203199E-2</v>
      </c>
      <c r="M87" s="135">
        <v>89.79</v>
      </c>
      <c r="N87" s="135">
        <v>81.049368449139607</v>
      </c>
      <c r="O87" s="19">
        <v>0.8</v>
      </c>
      <c r="P87" s="2">
        <v>272.91614178783402</v>
      </c>
      <c r="Q87" s="2">
        <v>170.22110420373801</v>
      </c>
      <c r="R87" s="266">
        <f t="shared" si="6"/>
        <v>4.5600289609038196</v>
      </c>
      <c r="S87" s="266">
        <f t="shared" si="7"/>
        <v>0.82925224695151178</v>
      </c>
      <c r="T87" s="266">
        <f t="shared" si="8"/>
        <v>1.9392421814850045</v>
      </c>
    </row>
    <row r="88" spans="1:20">
      <c r="A88" s="102">
        <v>0.101347445510327</v>
      </c>
      <c r="B88" s="102">
        <v>3.8768220829832202E-2</v>
      </c>
      <c r="C88" s="2">
        <v>902.96993779046795</v>
      </c>
      <c r="D88" s="19">
        <v>1.9176071699594801</v>
      </c>
      <c r="E88" s="135">
        <v>0.19260547321520299</v>
      </c>
      <c r="F88" s="135">
        <v>89</v>
      </c>
      <c r="G88" s="135">
        <v>41.7193807010933</v>
      </c>
      <c r="H88" s="2">
        <v>-0.43519735765669998</v>
      </c>
      <c r="I88" s="2">
        <v>294.72389582920698</v>
      </c>
      <c r="J88" s="2">
        <v>-59.103284990827298</v>
      </c>
      <c r="K88" s="19">
        <v>2.5158968186786099</v>
      </c>
      <c r="L88" s="135">
        <v>5.3447178328193901E-2</v>
      </c>
      <c r="M88" s="135">
        <v>89.79</v>
      </c>
      <c r="N88" s="135">
        <v>81.235067678132907</v>
      </c>
      <c r="O88" s="19">
        <v>0.8</v>
      </c>
      <c r="P88" s="2">
        <v>292.94283600918601</v>
      </c>
      <c r="Q88" s="2">
        <v>148.64640594883099</v>
      </c>
      <c r="R88" s="266">
        <f t="shared" si="6"/>
        <v>4.4335039886380905</v>
      </c>
      <c r="S88" s="266">
        <f t="shared" si="7"/>
        <v>0.76219626962549236</v>
      </c>
      <c r="T88" s="266">
        <f t="shared" si="8"/>
        <v>1.9471781774556414</v>
      </c>
    </row>
    <row r="89" spans="1:20">
      <c r="A89" s="102">
        <v>0.10323713347315699</v>
      </c>
      <c r="B89" s="102">
        <v>3.8934082066749802E-2</v>
      </c>
      <c r="C89" s="2">
        <v>892.84156790461202</v>
      </c>
      <c r="D89" s="19">
        <v>2.5588851788743399</v>
      </c>
      <c r="E89" s="135">
        <v>0.18692871938258501</v>
      </c>
      <c r="F89" s="135">
        <v>89</v>
      </c>
      <c r="G89" s="135">
        <v>41.504518211106898</v>
      </c>
      <c r="H89" s="2">
        <v>5.6133776514730096</v>
      </c>
      <c r="I89" s="2">
        <v>328.28266647158699</v>
      </c>
      <c r="J89" s="2">
        <v>-123.233600210161</v>
      </c>
      <c r="K89" s="19">
        <v>2.5244621104957998</v>
      </c>
      <c r="L89" s="135">
        <v>1.7500340088567899E-2</v>
      </c>
      <c r="M89" s="135">
        <v>89.79</v>
      </c>
      <c r="N89" s="135">
        <v>81.650050170202803</v>
      </c>
      <c r="O89" s="19">
        <v>0.8</v>
      </c>
      <c r="P89" s="2">
        <v>297.580454754247</v>
      </c>
      <c r="Q89" s="2">
        <v>145.747009451905</v>
      </c>
      <c r="R89" s="266">
        <f t="shared" si="0"/>
        <v>5.0833472893701401</v>
      </c>
      <c r="S89" s="266">
        <f t="shared" si="1"/>
        <v>1.0136358031421511</v>
      </c>
      <c r="T89" s="266">
        <f t="shared" si="2"/>
        <v>1.9672569081491633</v>
      </c>
    </row>
    <row r="90" spans="1:20">
      <c r="A90" s="102">
        <v>9.6388292498886502E-2</v>
      </c>
      <c r="B90" s="102">
        <v>3.9222500150037101E-2</v>
      </c>
      <c r="C90" s="2">
        <v>910.83433699933005</v>
      </c>
      <c r="D90" s="19">
        <v>2.34455493794023</v>
      </c>
      <c r="E90" s="135">
        <v>0.23780697408215901</v>
      </c>
      <c r="F90" s="135">
        <v>89</v>
      </c>
      <c r="G90" s="135">
        <v>41.636041549888702</v>
      </c>
      <c r="H90" s="2">
        <v>1.7648127190515801</v>
      </c>
      <c r="I90" s="2">
        <v>305.42357445279998</v>
      </c>
      <c r="J90" s="2">
        <v>-87.641760906722794</v>
      </c>
      <c r="K90" s="19">
        <v>2.8192852393785199</v>
      </c>
      <c r="L90" s="135">
        <v>2.1532543025160601E-2</v>
      </c>
      <c r="M90" s="135">
        <v>89.79</v>
      </c>
      <c r="N90" s="135">
        <v>81.423759705247505</v>
      </c>
      <c r="O90" s="19">
        <v>0.8</v>
      </c>
      <c r="P90" s="2">
        <v>9.9648013806770095</v>
      </c>
      <c r="Q90" s="2">
        <v>71.865859380440497</v>
      </c>
      <c r="R90" s="266">
        <f t="shared" si="0"/>
        <v>5.1638401773187503</v>
      </c>
      <c r="S90" s="266">
        <f t="shared" si="1"/>
        <v>0.83161324196378972</v>
      </c>
      <c r="T90" s="266">
        <f t="shared" si="2"/>
        <v>1.9556076100002153</v>
      </c>
    </row>
    <row r="91" spans="1:20">
      <c r="A91" s="102">
        <v>0.12638296373188401</v>
      </c>
      <c r="B91" s="102">
        <v>4.0202137411517201E-2</v>
      </c>
      <c r="C91" s="2">
        <v>926.73915332298395</v>
      </c>
      <c r="D91" s="19">
        <v>1.7270196328849601</v>
      </c>
      <c r="E91" s="135">
        <v>0.269564761182504</v>
      </c>
      <c r="F91" s="135">
        <v>89</v>
      </c>
      <c r="G91" s="135">
        <v>41.794904981209001</v>
      </c>
      <c r="H91" s="2">
        <v>1.2490230323488301</v>
      </c>
      <c r="I91" s="2">
        <v>242.82587872479601</v>
      </c>
      <c r="J91" s="2">
        <v>45.348259510203398</v>
      </c>
      <c r="K91" s="19">
        <v>2.1425316295003398</v>
      </c>
      <c r="L91" s="135">
        <v>7.7677393875267897E-2</v>
      </c>
      <c r="M91" s="135">
        <v>89.79</v>
      </c>
      <c r="N91" s="135">
        <v>81.219813568682497</v>
      </c>
      <c r="O91" s="19">
        <v>0.8</v>
      </c>
      <c r="P91" s="2">
        <v>277.29375828082499</v>
      </c>
      <c r="Q91" s="2">
        <v>164.65619785611801</v>
      </c>
      <c r="R91" s="266">
        <f t="shared" si="0"/>
        <v>3.8695512623852997</v>
      </c>
      <c r="S91" s="266">
        <f t="shared" si="1"/>
        <v>0.80606494163529274</v>
      </c>
      <c r="T91" s="266">
        <f t="shared" si="2"/>
        <v>1.9432946098381836</v>
      </c>
    </row>
    <row r="92" spans="1:20">
      <c r="A92" s="102">
        <v>0.13881605118513099</v>
      </c>
      <c r="B92" s="102">
        <v>4.0476363234441003E-2</v>
      </c>
      <c r="C92" s="2">
        <v>914.85663915024202</v>
      </c>
      <c r="D92" s="19">
        <v>1.7350948274235001</v>
      </c>
      <c r="E92" s="135">
        <v>0.29999922152841502</v>
      </c>
      <c r="F92" s="135">
        <v>89</v>
      </c>
      <c r="G92" s="135">
        <v>41.799648522245498</v>
      </c>
      <c r="H92" s="2">
        <v>0.69248387116529797</v>
      </c>
      <c r="I92" s="2">
        <v>236.71349676597799</v>
      </c>
      <c r="J92" s="2">
        <v>59.565034885022897</v>
      </c>
      <c r="K92" s="19">
        <v>2.23518372722123</v>
      </c>
      <c r="L92" s="135">
        <v>7.2905660778434703E-2</v>
      </c>
      <c r="M92" s="135">
        <v>89.79</v>
      </c>
      <c r="N92" s="135">
        <v>81.387734696908097</v>
      </c>
      <c r="O92" s="19">
        <v>0.8</v>
      </c>
      <c r="P92" s="2">
        <v>274.32213625890199</v>
      </c>
      <c r="Q92" s="2">
        <v>167.99877609329999</v>
      </c>
      <c r="R92" s="266">
        <f t="shared" si="0"/>
        <v>3.9702785546447301</v>
      </c>
      <c r="S92" s="266">
        <f t="shared" si="1"/>
        <v>0.77626496931442945</v>
      </c>
      <c r="T92" s="266">
        <f t="shared" si="2"/>
        <v>1.9470913649810735</v>
      </c>
    </row>
    <row r="93" spans="1:20">
      <c r="A93" s="102">
        <v>0.24530968302860801</v>
      </c>
      <c r="B93" s="102">
        <v>4.1386820293743798E-2</v>
      </c>
      <c r="C93" s="2">
        <v>898.92980255683506</v>
      </c>
      <c r="D93" s="19">
        <v>2.3299641230349399</v>
      </c>
      <c r="E93" s="135">
        <v>0.164889780449612</v>
      </c>
      <c r="F93" s="135">
        <v>89</v>
      </c>
      <c r="G93" s="135">
        <v>41.534874979255697</v>
      </c>
      <c r="H93" s="2">
        <v>-1.1482151823978199</v>
      </c>
      <c r="I93" s="2">
        <v>313.11685569174</v>
      </c>
      <c r="J93" s="2">
        <v>-101.336060582987</v>
      </c>
      <c r="K93" s="19">
        <v>2.3994119363548898</v>
      </c>
      <c r="L93" s="135">
        <v>4.8486432856151902E-2</v>
      </c>
      <c r="M93" s="135">
        <v>89.79</v>
      </c>
      <c r="N93" s="135">
        <v>81.513721327239693</v>
      </c>
      <c r="O93" s="19">
        <v>0.8</v>
      </c>
      <c r="P93" s="2">
        <v>326.01525025546499</v>
      </c>
      <c r="Q93" s="2">
        <v>112.024424889906</v>
      </c>
      <c r="R93" s="266">
        <f t="shared" si="0"/>
        <v>4.7293760593898302</v>
      </c>
      <c r="S93" s="266">
        <f t="shared" si="1"/>
        <v>0.97105631914732704</v>
      </c>
      <c r="T93" s="266">
        <f t="shared" si="2"/>
        <v>1.9625368167823101</v>
      </c>
    </row>
    <row r="94" spans="1:20">
      <c r="A94" s="102">
        <v>0.19013785757124399</v>
      </c>
      <c r="B94" s="102">
        <v>4.1849563473506803E-2</v>
      </c>
      <c r="C94" s="2">
        <v>884.501285052963</v>
      </c>
      <c r="D94" s="19">
        <v>2.4734088926119302</v>
      </c>
      <c r="E94" s="135">
        <v>0.18007256910424199</v>
      </c>
      <c r="F94" s="135">
        <v>89</v>
      </c>
      <c r="G94" s="135">
        <v>41.523273961711801</v>
      </c>
      <c r="H94" s="2">
        <v>5.4110925573501998</v>
      </c>
      <c r="I94" s="2">
        <v>320.29425647452302</v>
      </c>
      <c r="J94" s="2">
        <v>-115.543831192691</v>
      </c>
      <c r="K94" s="19">
        <v>2.6165495636009202</v>
      </c>
      <c r="L94" s="135">
        <v>3.04605853024809E-2</v>
      </c>
      <c r="M94" s="135">
        <v>89.79</v>
      </c>
      <c r="N94" s="135">
        <v>81.621330708275593</v>
      </c>
      <c r="O94" s="19">
        <v>0.8</v>
      </c>
      <c r="P94" s="2">
        <v>343.47259028678201</v>
      </c>
      <c r="Q94" s="2">
        <v>96.147361343182496</v>
      </c>
      <c r="R94" s="266">
        <f t="shared" si="0"/>
        <v>5.0899584562128499</v>
      </c>
      <c r="S94" s="266">
        <f t="shared" si="1"/>
        <v>0.94529411061795499</v>
      </c>
      <c r="T94" s="266">
        <f t="shared" si="2"/>
        <v>1.965676665658344</v>
      </c>
    </row>
    <row r="95" spans="1:20">
      <c r="A95" s="102">
        <v>0.14582041092216899</v>
      </c>
      <c r="B95" s="102">
        <v>4.1889879249912797E-2</v>
      </c>
      <c r="C95" s="2">
        <v>880.46228396604204</v>
      </c>
      <c r="D95" s="19">
        <v>2.1670290832540999</v>
      </c>
      <c r="E95" s="135">
        <v>0.21824604099049</v>
      </c>
      <c r="F95" s="135">
        <v>89</v>
      </c>
      <c r="G95" s="135">
        <v>41.682579977110599</v>
      </c>
      <c r="H95" s="2">
        <v>1.54255501154135</v>
      </c>
      <c r="I95" s="2">
        <v>301.47145457576102</v>
      </c>
      <c r="J95" s="2">
        <v>-67.285564218184604</v>
      </c>
      <c r="K95" s="19">
        <v>2.48953080932574</v>
      </c>
      <c r="L95" s="135">
        <v>2.8925870628320201E-2</v>
      </c>
      <c r="M95" s="135">
        <v>89.79</v>
      </c>
      <c r="N95" s="135">
        <v>81.142182040475504</v>
      </c>
      <c r="O95" s="19">
        <v>0.8</v>
      </c>
      <c r="P95" s="2">
        <v>282.16580493687502</v>
      </c>
      <c r="Q95" s="2">
        <v>161.57870958115501</v>
      </c>
      <c r="R95" s="266">
        <f t="shared" si="0"/>
        <v>4.6565598925798399</v>
      </c>
      <c r="S95" s="266">
        <f t="shared" si="1"/>
        <v>0.87045682469019703</v>
      </c>
      <c r="T95" s="266">
        <f t="shared" si="2"/>
        <v>1.9466688982551845</v>
      </c>
    </row>
    <row r="96" spans="1:20">
      <c r="A96" s="102">
        <v>0.15294740814715599</v>
      </c>
      <c r="B96" s="102">
        <v>4.2299575610634098E-2</v>
      </c>
      <c r="C96" s="2">
        <v>924.38368643267302</v>
      </c>
      <c r="D96" s="19">
        <v>2.80782461818333</v>
      </c>
      <c r="E96" s="135">
        <v>0.14247673237518399</v>
      </c>
      <c r="F96" s="135">
        <v>89</v>
      </c>
      <c r="G96" s="135">
        <v>41.349777143434601</v>
      </c>
      <c r="H96" s="2">
        <v>-0.62159497659584495</v>
      </c>
      <c r="I96" s="2">
        <v>356.61728350833698</v>
      </c>
      <c r="J96" s="2">
        <v>176.724437308311</v>
      </c>
      <c r="K96" s="19">
        <v>2.6924832924702198</v>
      </c>
      <c r="L96" s="135">
        <v>3.1140917192737101E-2</v>
      </c>
      <c r="M96" s="135">
        <v>89.79</v>
      </c>
      <c r="N96" s="135">
        <v>82.305908120451406</v>
      </c>
      <c r="O96" s="19">
        <v>0.8</v>
      </c>
      <c r="P96" s="2">
        <v>346.08178853843299</v>
      </c>
      <c r="Q96" s="2">
        <v>94.258492082838501</v>
      </c>
      <c r="R96" s="266">
        <f t="shared" si="0"/>
        <v>5.5003079106535502</v>
      </c>
      <c r="S96" s="266">
        <f t="shared" si="1"/>
        <v>1.0428382697993606</v>
      </c>
      <c r="T96" s="266">
        <f t="shared" si="2"/>
        <v>1.9904800897704404</v>
      </c>
    </row>
    <row r="97" spans="1:30">
      <c r="A97" s="102">
        <v>0.16302878223359499</v>
      </c>
      <c r="B97" s="102">
        <v>4.2545688749455302E-2</v>
      </c>
      <c r="C97" s="2">
        <v>914.77530899791498</v>
      </c>
      <c r="D97" s="19">
        <v>1.7466723796046399</v>
      </c>
      <c r="E97" s="135">
        <v>0.27361643244869199</v>
      </c>
      <c r="F97" s="135">
        <v>89</v>
      </c>
      <c r="G97" s="135">
        <v>41.7987762844418</v>
      </c>
      <c r="H97" s="2">
        <v>-2.6037272501392401</v>
      </c>
      <c r="I97" s="2">
        <v>243.02412331622301</v>
      </c>
      <c r="J97" s="2">
        <v>44.244638764881302</v>
      </c>
      <c r="K97" s="19">
        <v>2.2107204296826302</v>
      </c>
      <c r="L97" s="135">
        <v>7.55731137154486E-2</v>
      </c>
      <c r="M97" s="135">
        <v>89.79</v>
      </c>
      <c r="N97" s="135">
        <v>81.208564483809795</v>
      </c>
      <c r="O97" s="19">
        <v>0.8</v>
      </c>
      <c r="P97" s="2">
        <v>280.61926015286099</v>
      </c>
      <c r="Q97" s="2">
        <v>160.683246177472</v>
      </c>
      <c r="R97" s="266">
        <f t="shared" si="0"/>
        <v>3.9573928092872701</v>
      </c>
      <c r="S97" s="266">
        <f t="shared" si="1"/>
        <v>0.79009193390201371</v>
      </c>
      <c r="T97" s="266">
        <f t="shared" si="2"/>
        <v>1.9428455017721888</v>
      </c>
    </row>
    <row r="98" spans="1:30">
      <c r="A98" s="102">
        <v>0.119000818114727</v>
      </c>
      <c r="B98" s="102">
        <v>4.2746200911043301E-2</v>
      </c>
      <c r="C98" s="2">
        <v>955.59225588746494</v>
      </c>
      <c r="D98" s="19">
        <v>1.9088055024755199</v>
      </c>
      <c r="E98" s="135">
        <v>0.28733764776707399</v>
      </c>
      <c r="F98" s="135">
        <v>89</v>
      </c>
      <c r="G98" s="135">
        <v>41.7873283391475</v>
      </c>
      <c r="H98" s="2">
        <v>5.9824055706612098</v>
      </c>
      <c r="I98" s="2">
        <v>243.233335095082</v>
      </c>
      <c r="J98" s="2">
        <v>45.565258343228003</v>
      </c>
      <c r="K98" s="19">
        <v>2.2984495916186298</v>
      </c>
      <c r="L98" s="135">
        <v>6.9867596058882805E-2</v>
      </c>
      <c r="M98" s="135">
        <v>89.79</v>
      </c>
      <c r="N98" s="135">
        <v>81.185011136085095</v>
      </c>
      <c r="O98" s="19">
        <v>0.8</v>
      </c>
      <c r="P98" s="2">
        <v>277.37358430247701</v>
      </c>
      <c r="Q98" s="2">
        <v>164.81868502321601</v>
      </c>
      <c r="R98" s="266">
        <f t="shared" si="0"/>
        <v>4.2072550940941493</v>
      </c>
      <c r="S98" s="266">
        <f t="shared" si="1"/>
        <v>0.83047525141993128</v>
      </c>
      <c r="T98" s="266">
        <f t="shared" si="2"/>
        <v>1.9428141104687178</v>
      </c>
    </row>
    <row r="99" spans="1:30">
      <c r="A99" s="102">
        <v>0.135990349575877</v>
      </c>
      <c r="B99" s="102">
        <v>4.2756013079162901E-2</v>
      </c>
      <c r="C99" s="2">
        <v>944.57508766103604</v>
      </c>
      <c r="D99" s="19">
        <v>1.7425844428653601</v>
      </c>
      <c r="E99" s="135">
        <v>0.18598556976018901</v>
      </c>
      <c r="F99" s="135">
        <v>89</v>
      </c>
      <c r="G99" s="135">
        <v>41.723120798482498</v>
      </c>
      <c r="H99" s="2">
        <v>5.5408680802664296</v>
      </c>
      <c r="I99" s="2">
        <v>267.021169640869</v>
      </c>
      <c r="J99" s="2">
        <v>-14.2658279868958</v>
      </c>
      <c r="K99" s="19">
        <v>2.0643590221613199</v>
      </c>
      <c r="L99" s="135">
        <v>8.78053207475335E-2</v>
      </c>
      <c r="M99" s="135">
        <v>89.79</v>
      </c>
      <c r="N99" s="135">
        <v>81.050701648886204</v>
      </c>
      <c r="O99" s="19">
        <v>0.8</v>
      </c>
      <c r="P99" s="2">
        <v>303.56312333522902</v>
      </c>
      <c r="Q99" s="2">
        <v>133.714431974506</v>
      </c>
      <c r="R99" s="266">
        <f t="shared" si="0"/>
        <v>3.8069434650266798</v>
      </c>
      <c r="S99" s="266">
        <f t="shared" si="1"/>
        <v>0.84412857655008489</v>
      </c>
      <c r="T99" s="266">
        <f t="shared" si="2"/>
        <v>1.9425848330078435</v>
      </c>
    </row>
    <row r="100" spans="1:30">
      <c r="A100" s="102">
        <v>0.14105895161628701</v>
      </c>
      <c r="B100" s="102">
        <v>4.3110313030945903E-2</v>
      </c>
      <c r="C100" s="2">
        <v>991.76512178085102</v>
      </c>
      <c r="D100" s="19">
        <v>2.9883116663087899</v>
      </c>
      <c r="E100" s="135">
        <v>0.14758177263135699</v>
      </c>
      <c r="F100" s="135">
        <v>89</v>
      </c>
      <c r="G100" s="135">
        <v>41.351097487398</v>
      </c>
      <c r="H100" s="2">
        <v>1.25663482499402</v>
      </c>
      <c r="I100" s="2">
        <v>358.64153963596101</v>
      </c>
      <c r="J100" s="2">
        <v>172.149089443082</v>
      </c>
      <c r="K100" s="19">
        <v>3.0558437419095799</v>
      </c>
      <c r="L100" s="135">
        <v>2.7881133804352101E-2</v>
      </c>
      <c r="M100" s="135">
        <v>89.79</v>
      </c>
      <c r="N100" s="135">
        <v>82.350336513913604</v>
      </c>
      <c r="O100" s="19">
        <v>0.8</v>
      </c>
      <c r="P100" s="2">
        <v>359.54212489085</v>
      </c>
      <c r="Q100" s="2">
        <v>80.546051946644795</v>
      </c>
      <c r="R100" s="266">
        <f t="shared" si="0"/>
        <v>6.0441554082183693</v>
      </c>
      <c r="S100" s="266">
        <f t="shared" si="1"/>
        <v>0.97790067774912159</v>
      </c>
      <c r="T100" s="266">
        <f t="shared" si="2"/>
        <v>1.991490952302061</v>
      </c>
    </row>
    <row r="101" spans="1:30">
      <c r="A101" s="102">
        <v>0.11190850567072599</v>
      </c>
      <c r="B101" s="102">
        <v>4.3592850842019998E-2</v>
      </c>
      <c r="C101" s="2">
        <v>993.03899253150996</v>
      </c>
      <c r="D101" s="19">
        <v>1.5966609446006199</v>
      </c>
      <c r="E101" s="135">
        <v>0.18790941429308</v>
      </c>
      <c r="F101" s="135">
        <v>89</v>
      </c>
      <c r="G101" s="135">
        <v>41.784147159811099</v>
      </c>
      <c r="H101" s="2">
        <v>5.9264159590538901</v>
      </c>
      <c r="I101" s="2">
        <v>267.22426772172798</v>
      </c>
      <c r="J101" s="2">
        <v>-10.1530944466582</v>
      </c>
      <c r="K101" s="19">
        <v>2.2723045620824198</v>
      </c>
      <c r="L101" s="135">
        <v>9.4436574763637204E-2</v>
      </c>
      <c r="M101" s="135">
        <v>89.79</v>
      </c>
      <c r="N101" s="135">
        <v>81.215122839603893</v>
      </c>
      <c r="O101" s="19">
        <v>0.8</v>
      </c>
      <c r="P101" s="2">
        <v>294.37929950594798</v>
      </c>
      <c r="Q101" s="2">
        <v>144.90309483397999</v>
      </c>
      <c r="R101" s="266">
        <f t="shared" si="0"/>
        <v>3.8689655066830397</v>
      </c>
      <c r="S101" s="266">
        <f t="shared" si="1"/>
        <v>0.70266150552344253</v>
      </c>
      <c r="T101" s="266">
        <f t="shared" si="2"/>
        <v>1.9436826729759933</v>
      </c>
    </row>
    <row r="102" spans="1:30">
      <c r="A102" s="102">
        <v>0.111452814657241</v>
      </c>
      <c r="B102" s="102">
        <v>4.3947399128228398E-2</v>
      </c>
      <c r="C102" s="2">
        <v>992.545616944838</v>
      </c>
      <c r="D102" s="19">
        <v>2.83607010285799</v>
      </c>
      <c r="E102" s="135">
        <v>0.19641208522185799</v>
      </c>
      <c r="F102" s="135">
        <v>89</v>
      </c>
      <c r="G102" s="135">
        <v>41.513251446680101</v>
      </c>
      <c r="H102" s="2">
        <v>5.9147616826731904</v>
      </c>
      <c r="I102" s="2">
        <v>325.75056015171702</v>
      </c>
      <c r="J102" s="2">
        <v>-118.562808639274</v>
      </c>
      <c r="K102" s="19">
        <v>2.7860566743146702</v>
      </c>
      <c r="L102" s="135">
        <v>1.42065094341119E-2</v>
      </c>
      <c r="M102" s="135">
        <v>89.79</v>
      </c>
      <c r="N102" s="135">
        <v>81.614607144522495</v>
      </c>
      <c r="O102" s="19">
        <v>0.8</v>
      </c>
      <c r="P102" s="2">
        <v>298.729668134034</v>
      </c>
      <c r="Q102" s="2">
        <v>144.87643295973899</v>
      </c>
      <c r="R102" s="266">
        <f t="shared" si="0"/>
        <v>5.6221267771726602</v>
      </c>
      <c r="S102" s="266">
        <f t="shared" si="1"/>
        <v>1.0179513320760507</v>
      </c>
      <c r="T102" s="266">
        <f t="shared" si="2"/>
        <v>1.9659892757219666</v>
      </c>
    </row>
    <row r="103" spans="1:30">
      <c r="A103" s="102">
        <v>0.162315444555133</v>
      </c>
      <c r="B103" s="102">
        <v>4.4415965046295303E-2</v>
      </c>
      <c r="C103" s="2">
        <v>910.11196534057603</v>
      </c>
      <c r="D103" s="19">
        <v>2.9004626568294101</v>
      </c>
      <c r="E103" s="135">
        <v>0.16723156741908199</v>
      </c>
      <c r="F103" s="135">
        <v>89</v>
      </c>
      <c r="G103" s="135">
        <v>41.324599916943001</v>
      </c>
      <c r="H103" s="2">
        <v>4.72154732128016</v>
      </c>
      <c r="I103" s="2">
        <v>356.86531524929001</v>
      </c>
      <c r="J103" s="2">
        <v>177.693215947048</v>
      </c>
      <c r="K103" s="19">
        <v>2.5816364258986799</v>
      </c>
      <c r="L103" s="135">
        <v>1.40237121138915E-3</v>
      </c>
      <c r="M103" s="135">
        <v>89.79</v>
      </c>
      <c r="N103" s="135">
        <v>82.381285146600902</v>
      </c>
      <c r="O103" s="19">
        <v>0.8</v>
      </c>
      <c r="P103" s="2">
        <v>217.54183130514301</v>
      </c>
      <c r="Q103" s="2">
        <v>227.26249061110701</v>
      </c>
      <c r="R103" s="266">
        <f t="shared" si="0"/>
        <v>5.48209908272809</v>
      </c>
      <c r="S103" s="266">
        <f t="shared" si="1"/>
        <v>1.1234977271517794</v>
      </c>
      <c r="T103" s="266">
        <f t="shared" si="2"/>
        <v>1.9935168232040099</v>
      </c>
    </row>
    <row r="104" spans="1:30">
      <c r="A104" s="102">
        <v>0.14417448686435799</v>
      </c>
      <c r="B104" s="102">
        <v>4.4500284088665902E-2</v>
      </c>
      <c r="C104" s="2">
        <v>862.77959310249503</v>
      </c>
      <c r="D104" s="19">
        <v>2.6692179071339499</v>
      </c>
      <c r="E104" s="135">
        <v>0.17003013048408999</v>
      </c>
      <c r="F104" s="135">
        <v>89</v>
      </c>
      <c r="G104" s="135">
        <v>41.339646789729002</v>
      </c>
      <c r="H104" s="2">
        <v>-0.29060694271435</v>
      </c>
      <c r="I104" s="2">
        <v>355.27378847119002</v>
      </c>
      <c r="J104" s="2">
        <v>179.342339133346</v>
      </c>
      <c r="K104" s="19">
        <v>2.5430407818507499</v>
      </c>
      <c r="L104" s="135">
        <v>3.12240752433811E-3</v>
      </c>
      <c r="M104" s="135">
        <v>89.79</v>
      </c>
      <c r="N104" s="135">
        <v>82.366112311361604</v>
      </c>
      <c r="O104" s="19">
        <v>0.8</v>
      </c>
      <c r="P104" s="2">
        <v>87.121413039359794</v>
      </c>
      <c r="Q104" s="2">
        <v>357.40718140327999</v>
      </c>
      <c r="R104" s="266">
        <f t="shared" si="0"/>
        <v>5.2122586889846998</v>
      </c>
      <c r="S104" s="266">
        <f t="shared" si="1"/>
        <v>1.0496166346146334</v>
      </c>
      <c r="T104" s="266">
        <f t="shared" si="2"/>
        <v>1.9924241910026621</v>
      </c>
    </row>
    <row r="105" spans="1:30">
      <c r="A105" s="102">
        <v>9.1427100822329493E-2</v>
      </c>
      <c r="B105" s="102">
        <v>4.4504766407258298E-2</v>
      </c>
      <c r="C105" s="2">
        <v>988.81777157755903</v>
      </c>
      <c r="D105" s="19">
        <v>2.47888607475713</v>
      </c>
      <c r="E105" s="135">
        <v>0.200012876724662</v>
      </c>
      <c r="F105" s="135">
        <v>89</v>
      </c>
      <c r="G105" s="135">
        <v>41.6329532921837</v>
      </c>
      <c r="H105" s="2">
        <v>-0.48626596120237903</v>
      </c>
      <c r="I105" s="2">
        <v>314.583494379537</v>
      </c>
      <c r="J105" s="2">
        <v>-98.949122449049995</v>
      </c>
      <c r="K105" s="19">
        <v>3.1283324241830002</v>
      </c>
      <c r="L105" s="135">
        <v>2.15798596768625E-2</v>
      </c>
      <c r="M105" s="135">
        <v>89.79</v>
      </c>
      <c r="N105" s="135">
        <v>81.491229632248107</v>
      </c>
      <c r="O105" s="19">
        <v>0.8</v>
      </c>
      <c r="P105" s="2">
        <v>324.36777866149203</v>
      </c>
      <c r="Q105" s="2">
        <v>117.711101062474</v>
      </c>
      <c r="R105" s="266">
        <f t="shared" si="0"/>
        <v>5.6072184989401297</v>
      </c>
      <c r="S105" s="266">
        <f t="shared" si="1"/>
        <v>0.79239854933400167</v>
      </c>
      <c r="T105" s="266">
        <f t="shared" si="2"/>
        <v>1.9573732629615666</v>
      </c>
    </row>
    <row r="106" spans="1:30">
      <c r="A106" s="102">
        <v>0.16880381014198001</v>
      </c>
      <c r="B106" s="102">
        <v>4.4546534800354101E-2</v>
      </c>
      <c r="C106" s="2">
        <v>860.147386444414</v>
      </c>
      <c r="D106" s="19">
        <v>1.6546472803613801</v>
      </c>
      <c r="E106" s="135">
        <v>0.279192010585749</v>
      </c>
      <c r="F106" s="135">
        <v>89</v>
      </c>
      <c r="G106" s="135">
        <v>41.795783654494699</v>
      </c>
      <c r="H106" s="2">
        <v>1.0265458925433</v>
      </c>
      <c r="I106" s="2">
        <v>242.23093744139501</v>
      </c>
      <c r="J106" s="2">
        <v>46.341608610648898</v>
      </c>
      <c r="K106" s="19">
        <v>2.0874155639251599</v>
      </c>
      <c r="L106" s="135">
        <v>7.3952615033435698E-2</v>
      </c>
      <c r="M106" s="135">
        <v>89.79</v>
      </c>
      <c r="N106" s="135">
        <v>81.231119655176997</v>
      </c>
      <c r="O106" s="19">
        <v>0.8</v>
      </c>
      <c r="P106" s="2">
        <v>279.72839064820602</v>
      </c>
      <c r="Q106" s="2">
        <v>161.70971629349901</v>
      </c>
      <c r="R106" s="266">
        <f t="shared" si="0"/>
        <v>3.74206284428654</v>
      </c>
      <c r="S106" s="266">
        <f t="shared" si="1"/>
        <v>0.79267746631628744</v>
      </c>
      <c r="T106" s="266">
        <f t="shared" si="2"/>
        <v>1.9435242637552852</v>
      </c>
    </row>
    <row r="107" spans="1:30">
      <c r="A107" s="102">
        <v>0.111855523660779</v>
      </c>
      <c r="B107" s="102">
        <v>4.4594312442795297E-2</v>
      </c>
      <c r="C107" s="2">
        <v>900.24692170220897</v>
      </c>
      <c r="D107" s="19">
        <v>2.2011799026006198</v>
      </c>
      <c r="E107" s="135">
        <v>0.21735961899690501</v>
      </c>
      <c r="F107" s="135">
        <v>89</v>
      </c>
      <c r="G107" s="135">
        <v>41.693763736056901</v>
      </c>
      <c r="H107" s="2">
        <v>-0.86066506332382897</v>
      </c>
      <c r="I107" s="2">
        <v>298.92975642782801</v>
      </c>
      <c r="J107" s="2">
        <v>-60.610947889427599</v>
      </c>
      <c r="K107" s="19">
        <v>2.4843988234254799</v>
      </c>
      <c r="L107" s="135">
        <v>3.4484113024800901E-2</v>
      </c>
      <c r="M107" s="135">
        <v>89.79</v>
      </c>
      <c r="N107" s="135">
        <v>81.060661778476799</v>
      </c>
      <c r="O107" s="19">
        <v>0.8</v>
      </c>
      <c r="P107" s="2">
        <v>276.49999667422298</v>
      </c>
      <c r="Q107" s="2">
        <v>167.316362096353</v>
      </c>
      <c r="R107" s="266">
        <f t="shared" si="0"/>
        <v>4.6855787260260993</v>
      </c>
      <c r="S107" s="266">
        <f t="shared" si="1"/>
        <v>0.88600102441106499</v>
      </c>
      <c r="T107" s="266">
        <f t="shared" si="2"/>
        <v>1.9441915172646138</v>
      </c>
    </row>
    <row r="108" spans="1:30">
      <c r="A108" s="102">
        <v>0.138717350084334</v>
      </c>
      <c r="B108" s="102">
        <v>4.4644819161690302E-2</v>
      </c>
      <c r="C108" s="2">
        <v>936.64565372236996</v>
      </c>
      <c r="D108" s="19">
        <v>2.9281941290120401</v>
      </c>
      <c r="E108" s="135">
        <v>0.16596632751679</v>
      </c>
      <c r="F108" s="135">
        <v>89</v>
      </c>
      <c r="G108" s="135">
        <v>41.335028759200704</v>
      </c>
      <c r="H108" s="2">
        <v>4.6295594997114096</v>
      </c>
      <c r="I108" s="2">
        <v>357.88170585814402</v>
      </c>
      <c r="J108" s="2">
        <v>175.301669756237</v>
      </c>
      <c r="K108" s="19">
        <v>2.7536152816100201</v>
      </c>
      <c r="L108" s="135">
        <v>2.31854691951927E-4</v>
      </c>
      <c r="M108" s="135">
        <v>89.79</v>
      </c>
      <c r="N108" s="135">
        <v>82.380520384374904</v>
      </c>
      <c r="O108" s="19">
        <v>0.8</v>
      </c>
      <c r="P108" s="2">
        <v>211.717763520208</v>
      </c>
      <c r="Q108" s="2">
        <v>232.79499001399699</v>
      </c>
      <c r="R108" s="266">
        <f t="shared" si="0"/>
        <v>5.6818094106220602</v>
      </c>
      <c r="S108" s="266">
        <f t="shared" si="1"/>
        <v>1.0633998687354556</v>
      </c>
      <c r="T108" s="266">
        <f t="shared" si="2"/>
        <v>1.992995356657105</v>
      </c>
    </row>
    <row r="109" spans="1:30">
      <c r="A109" s="102">
        <v>9.6576685551553895E-2</v>
      </c>
      <c r="B109" s="102">
        <v>4.4943028239204597E-2</v>
      </c>
      <c r="C109" s="2">
        <v>956.64331223453996</v>
      </c>
      <c r="D109" s="19">
        <v>2.0061966539059002</v>
      </c>
      <c r="E109" s="135">
        <v>0.29790606737570202</v>
      </c>
      <c r="F109" s="135">
        <v>89</v>
      </c>
      <c r="G109" s="135">
        <v>41.798598365285301</v>
      </c>
      <c r="H109" s="2">
        <v>-1.22701581275436</v>
      </c>
      <c r="I109" s="2">
        <v>253.31476642105</v>
      </c>
      <c r="J109" s="2">
        <v>31.956575633806299</v>
      </c>
      <c r="K109" s="19">
        <v>2.3792173896592699</v>
      </c>
      <c r="L109" s="135">
        <v>5.4365745817644202E-2</v>
      </c>
      <c r="M109" s="135">
        <v>89.79</v>
      </c>
      <c r="N109" s="135">
        <v>81.003351978193905</v>
      </c>
      <c r="O109" s="19">
        <v>0.8</v>
      </c>
      <c r="P109" s="2">
        <v>266.44765454965699</v>
      </c>
      <c r="Q109" s="2">
        <v>177.65158207021599</v>
      </c>
      <c r="R109" s="266">
        <f t="shared" si="0"/>
        <v>4.3854140435651701</v>
      </c>
      <c r="S109" s="266">
        <f t="shared" si="1"/>
        <v>0.84321704381675255</v>
      </c>
      <c r="T109" s="266">
        <f t="shared" si="2"/>
        <v>1.9379442169397971</v>
      </c>
      <c r="AD109" t="s">
        <v>359</v>
      </c>
    </row>
    <row r="110" spans="1:30">
      <c r="A110" s="102">
        <v>8.9046933222562005E-2</v>
      </c>
      <c r="B110" s="102">
        <v>4.4992520556072897E-2</v>
      </c>
      <c r="C110" s="2">
        <v>995.93253108839997</v>
      </c>
      <c r="D110" s="19">
        <v>1.61185255086457</v>
      </c>
      <c r="E110" s="135">
        <v>0.251093734156555</v>
      </c>
      <c r="F110" s="135">
        <v>89</v>
      </c>
      <c r="G110" s="135">
        <v>41.797135203354799</v>
      </c>
      <c r="H110" s="2">
        <v>0.81089154628117899</v>
      </c>
      <c r="I110" s="2">
        <v>235.085565598225</v>
      </c>
      <c r="J110" s="2">
        <v>54.9708920931986</v>
      </c>
      <c r="K110" s="19">
        <v>2.0217207027689699</v>
      </c>
      <c r="L110" s="135">
        <v>9.9872384110154699E-2</v>
      </c>
      <c r="M110" s="135">
        <v>89.79</v>
      </c>
      <c r="N110" s="135">
        <v>81.325413226757505</v>
      </c>
      <c r="O110" s="19">
        <v>0.8</v>
      </c>
      <c r="P110" s="2">
        <v>281.775154358809</v>
      </c>
      <c r="Q110" s="2">
        <v>159.11417601490399</v>
      </c>
      <c r="R110" s="266">
        <f t="shared" si="0"/>
        <v>3.6335732536335401</v>
      </c>
      <c r="S110" s="266">
        <f t="shared" si="1"/>
        <v>0.79726766840590779</v>
      </c>
      <c r="T110" s="266">
        <f t="shared" si="2"/>
        <v>1.9457173997951422</v>
      </c>
      <c r="AD110" t="s">
        <v>360</v>
      </c>
    </row>
    <row r="111" spans="1:30">
      <c r="A111" s="102">
        <v>9.6117509063333204E-2</v>
      </c>
      <c r="B111" s="102">
        <v>4.5281183933291301E-2</v>
      </c>
      <c r="C111" s="2">
        <v>992.80624784147199</v>
      </c>
      <c r="D111" s="19">
        <v>1.7883962690331301</v>
      </c>
      <c r="E111" s="135">
        <v>0.29908338372439203</v>
      </c>
      <c r="F111" s="135">
        <v>89</v>
      </c>
      <c r="G111" s="135">
        <v>41.799997871097098</v>
      </c>
      <c r="H111" s="2">
        <v>0.60636770619091596</v>
      </c>
      <c r="I111" s="2">
        <v>236.26233114012601</v>
      </c>
      <c r="J111" s="2">
        <v>64.320617236982002</v>
      </c>
      <c r="K111" s="19">
        <v>2.2345286959053001</v>
      </c>
      <c r="L111" s="135">
        <v>7.8155274609237504E-2</v>
      </c>
      <c r="M111" s="135">
        <v>89.79</v>
      </c>
      <c r="N111" s="135">
        <v>81.432965740861206</v>
      </c>
      <c r="O111" s="19">
        <v>0.8</v>
      </c>
      <c r="P111" s="2">
        <v>264.13292980853703</v>
      </c>
      <c r="Q111" s="2">
        <v>180.13021391542799</v>
      </c>
      <c r="R111" s="266">
        <f t="shared" si="0"/>
        <v>4.0229249649384302</v>
      </c>
      <c r="S111" s="266">
        <f t="shared" si="1"/>
        <v>0.80034607401118052</v>
      </c>
      <c r="T111" s="266">
        <f t="shared" si="2"/>
        <v>1.9481571743612123</v>
      </c>
    </row>
    <row r="112" spans="1:30">
      <c r="A112" s="102">
        <v>0.10311211971566001</v>
      </c>
      <c r="B112" s="102">
        <v>4.5422422042225997E-2</v>
      </c>
      <c r="C112" s="2">
        <v>860.00073136940398</v>
      </c>
      <c r="D112" s="19">
        <v>1.9848123562598701</v>
      </c>
      <c r="E112" s="135">
        <v>0.183009679892883</v>
      </c>
      <c r="F112" s="135">
        <v>89</v>
      </c>
      <c r="G112" s="135">
        <v>41.640510693670599</v>
      </c>
      <c r="H112" s="2">
        <v>1.1962226788939401</v>
      </c>
      <c r="I112" s="2">
        <v>313.73669830199702</v>
      </c>
      <c r="J112" s="2">
        <v>-97.298807272064494</v>
      </c>
      <c r="K112" s="19">
        <v>2.6177185170674302</v>
      </c>
      <c r="L112" s="135">
        <v>3.8183257937985597E-2</v>
      </c>
      <c r="M112" s="135">
        <v>89.79</v>
      </c>
      <c r="N112" s="135">
        <v>81.528564522919297</v>
      </c>
      <c r="O112" s="19">
        <v>0.8</v>
      </c>
      <c r="P112" s="2">
        <v>306.00947392492702</v>
      </c>
      <c r="Q112" s="2">
        <v>135.41870958877601</v>
      </c>
      <c r="R112" s="266">
        <f t="shared" si="0"/>
        <v>4.6025308733273</v>
      </c>
      <c r="S112" s="266">
        <f t="shared" si="1"/>
        <v>0.75822222416923946</v>
      </c>
      <c r="T112" s="266">
        <f t="shared" si="2"/>
        <v>1.9579146164341286</v>
      </c>
    </row>
    <row r="113" spans="1:31">
      <c r="A113" s="102">
        <v>0.109486610163003</v>
      </c>
      <c r="B113" s="102">
        <v>4.5589606305036397E-2</v>
      </c>
      <c r="C113" s="2">
        <v>995.34390930408597</v>
      </c>
      <c r="D113" s="19">
        <v>2.9143824170341102</v>
      </c>
      <c r="E113" s="135">
        <v>0.19768043453346501</v>
      </c>
      <c r="F113" s="135">
        <v>89</v>
      </c>
      <c r="G113" s="135">
        <v>41.5390896753512</v>
      </c>
      <c r="H113" s="2">
        <v>5.7090985261678098</v>
      </c>
      <c r="I113" s="2">
        <v>319.78262610700398</v>
      </c>
      <c r="J113" s="2">
        <v>-106.84442947853201</v>
      </c>
      <c r="K113" s="19">
        <v>2.7495177035260498</v>
      </c>
      <c r="L113" s="135">
        <v>1.8595657360498199E-2</v>
      </c>
      <c r="M113" s="135">
        <v>89.79</v>
      </c>
      <c r="N113" s="135">
        <v>81.426761078606305</v>
      </c>
      <c r="O113" s="19">
        <v>0.8</v>
      </c>
      <c r="P113" s="2">
        <v>308.78459929651302</v>
      </c>
      <c r="Q113" s="2">
        <v>133.62709184100399</v>
      </c>
      <c r="R113" s="266">
        <f t="shared" si="0"/>
        <v>5.66390012056016</v>
      </c>
      <c r="S113" s="266">
        <f t="shared" si="1"/>
        <v>1.0599613209606302</v>
      </c>
      <c r="T113" s="266">
        <f t="shared" si="2"/>
        <v>1.9602442353695577</v>
      </c>
    </row>
    <row r="114" spans="1:31">
      <c r="A114" s="102">
        <v>0.118637207895517</v>
      </c>
      <c r="B114" s="102">
        <v>4.6091536662596098E-2</v>
      </c>
      <c r="C114" s="2">
        <v>997.39641375000099</v>
      </c>
      <c r="D114" s="19">
        <v>2.8222004102258298</v>
      </c>
      <c r="E114" s="135">
        <v>0.18773292525481</v>
      </c>
      <c r="F114" s="135">
        <v>89</v>
      </c>
      <c r="G114" s="135">
        <v>41.5181767341927</v>
      </c>
      <c r="H114" s="2">
        <v>4.6721562401072001</v>
      </c>
      <c r="I114" s="2">
        <v>327.12653954361298</v>
      </c>
      <c r="J114" s="2">
        <v>-119.279119422912</v>
      </c>
      <c r="K114" s="19">
        <v>2.7919803557520799</v>
      </c>
      <c r="L114" s="135">
        <v>1.9748446215753199E-2</v>
      </c>
      <c r="M114" s="135">
        <v>89.79</v>
      </c>
      <c r="N114" s="135">
        <v>81.597350016327894</v>
      </c>
      <c r="O114" s="19">
        <v>0.8</v>
      </c>
      <c r="P114" s="2">
        <v>288.41486577807001</v>
      </c>
      <c r="Q114" s="2">
        <v>155.22094212933899</v>
      </c>
      <c r="R114" s="266">
        <f t="shared" si="0"/>
        <v>5.6141807659779097</v>
      </c>
      <c r="S114" s="266">
        <f t="shared" si="1"/>
        <v>1.0108238779013936</v>
      </c>
      <c r="T114" s="266">
        <f t="shared" si="2"/>
        <v>1.9653403987060829</v>
      </c>
      <c r="AD114" s="135"/>
      <c r="AE114" s="135"/>
    </row>
    <row r="115" spans="1:31">
      <c r="A115" s="102">
        <v>0.11092781089246199</v>
      </c>
      <c r="B115" s="102">
        <v>4.6257863944286798E-2</v>
      </c>
      <c r="C115" s="2">
        <v>892.34151552054902</v>
      </c>
      <c r="D115" s="19">
        <v>0.94723374951178496</v>
      </c>
      <c r="E115" s="135">
        <v>0.22423418582553301</v>
      </c>
      <c r="F115" s="135">
        <v>89</v>
      </c>
      <c r="G115" s="135">
        <v>41.845147986826397</v>
      </c>
      <c r="H115" s="2">
        <v>-2.6572092108563399</v>
      </c>
      <c r="I115" s="2">
        <v>196.36453630361001</v>
      </c>
      <c r="J115" s="2">
        <v>112.598198562175</v>
      </c>
      <c r="K115" s="19">
        <v>1.3933947420409001</v>
      </c>
      <c r="L115" s="135">
        <v>0.17905013815897</v>
      </c>
      <c r="M115" s="135">
        <v>89.79</v>
      </c>
      <c r="N115" s="135">
        <v>81.676885742465103</v>
      </c>
      <c r="O115" s="19">
        <v>0.8</v>
      </c>
      <c r="P115" s="2">
        <v>285.27619881509202</v>
      </c>
      <c r="Q115" s="2">
        <v>151.99549726377899</v>
      </c>
      <c r="R115" s="266">
        <f t="shared" si="0"/>
        <v>2.3406284915526849</v>
      </c>
      <c r="S115" s="266">
        <f t="shared" si="1"/>
        <v>0.67980287346597501</v>
      </c>
      <c r="T115" s="266">
        <f t="shared" si="2"/>
        <v>1.9518842607075604</v>
      </c>
      <c r="AD115" s="135"/>
      <c r="AE115" s="135"/>
    </row>
    <row r="116" spans="1:31">
      <c r="A116" s="102">
        <v>0.101991300005465</v>
      </c>
      <c r="B116" s="102">
        <v>4.6286124653895103E-2</v>
      </c>
      <c r="C116" s="2">
        <v>982.125982500291</v>
      </c>
      <c r="D116" s="19">
        <v>1.75443490284655</v>
      </c>
      <c r="E116" s="135">
        <v>0.197776130620643</v>
      </c>
      <c r="F116" s="135">
        <v>89</v>
      </c>
      <c r="G116" s="135">
        <v>41.745833030104698</v>
      </c>
      <c r="H116" s="2">
        <v>1.0086889078083301</v>
      </c>
      <c r="I116" s="2">
        <v>262.733398935575</v>
      </c>
      <c r="J116" s="2">
        <v>-3.2905501162017501</v>
      </c>
      <c r="K116" s="19">
        <v>2.1058139447393298</v>
      </c>
      <c r="L116" s="135">
        <v>8.70895361276003E-2</v>
      </c>
      <c r="M116" s="135">
        <v>89.79</v>
      </c>
      <c r="N116" s="135">
        <v>81.038247100671398</v>
      </c>
      <c r="O116" s="19">
        <v>0.8</v>
      </c>
      <c r="P116" s="2">
        <v>295.06145842210401</v>
      </c>
      <c r="Q116" s="2">
        <v>144.07516278469501</v>
      </c>
      <c r="R116" s="266">
        <f t="shared" si="0"/>
        <v>3.86024884758588</v>
      </c>
      <c r="S116" s="266">
        <f t="shared" si="1"/>
        <v>0.83313861000370781</v>
      </c>
      <c r="T116" s="266">
        <f t="shared" si="2"/>
        <v>1.9412296082876408</v>
      </c>
      <c r="AD116" s="135"/>
      <c r="AE116" s="135"/>
    </row>
    <row r="117" spans="1:31">
      <c r="A117" s="102">
        <v>8.8664721231907606E-2</v>
      </c>
      <c r="B117" s="102">
        <v>4.6613225822939502E-2</v>
      </c>
      <c r="C117" s="2">
        <v>880.73723215080099</v>
      </c>
      <c r="D117" s="19">
        <v>1.64481866142309</v>
      </c>
      <c r="E117" s="135">
        <v>0.26237680071365799</v>
      </c>
      <c r="F117" s="135">
        <v>89</v>
      </c>
      <c r="G117" s="135">
        <v>41.799962645834803</v>
      </c>
      <c r="H117" s="2">
        <v>0.95170493495634201</v>
      </c>
      <c r="I117" s="2">
        <v>249.234143289988</v>
      </c>
      <c r="J117" s="2">
        <v>36.7452418956061</v>
      </c>
      <c r="K117" s="19">
        <v>2.02454379787389</v>
      </c>
      <c r="L117" s="135">
        <v>7.3935260522359297E-2</v>
      </c>
      <c r="M117" s="135">
        <v>89.79</v>
      </c>
      <c r="N117" s="135">
        <v>81.147049771044905</v>
      </c>
      <c r="O117" s="19">
        <v>0.8</v>
      </c>
      <c r="P117" s="2">
        <v>269.97183292615802</v>
      </c>
      <c r="Q117" s="2">
        <v>173.666501640609</v>
      </c>
      <c r="R117" s="266">
        <f t="shared" si="0"/>
        <v>3.66936245929698</v>
      </c>
      <c r="S117" s="266">
        <f t="shared" si="1"/>
        <v>0.81243915945430523</v>
      </c>
      <c r="T117" s="266">
        <f t="shared" si="2"/>
        <v>1.9413187150092077</v>
      </c>
      <c r="AD117" s="135"/>
      <c r="AE117" s="135"/>
    </row>
    <row r="118" spans="1:31">
      <c r="A118" s="102">
        <v>0.167013173922896</v>
      </c>
      <c r="B118" s="102">
        <v>4.6706922900150799E-2</v>
      </c>
      <c r="C118" s="2">
        <v>986.10792508320503</v>
      </c>
      <c r="D118" s="19">
        <v>2.3047707572896101</v>
      </c>
      <c r="E118" s="135">
        <v>0.2198181174812</v>
      </c>
      <c r="F118" s="135">
        <v>89</v>
      </c>
      <c r="G118" s="135">
        <v>41.717348552964097</v>
      </c>
      <c r="H118" s="2">
        <v>-0.59178526875603998</v>
      </c>
      <c r="I118" s="2">
        <v>298.74750225748397</v>
      </c>
      <c r="J118" s="2">
        <v>-61.926315522726597</v>
      </c>
      <c r="K118" s="19">
        <v>2.8587525873879001</v>
      </c>
      <c r="L118" s="135">
        <v>3.1288937749327998E-2</v>
      </c>
      <c r="M118" s="135">
        <v>89.79</v>
      </c>
      <c r="N118" s="135">
        <v>81.145557224833595</v>
      </c>
      <c r="O118" s="19">
        <v>0.8</v>
      </c>
      <c r="P118" s="2">
        <v>279.70852740762803</v>
      </c>
      <c r="Q118" s="2">
        <v>164.21736707319999</v>
      </c>
      <c r="R118" s="266">
        <f t="shared" si="0"/>
        <v>5.1635233446775102</v>
      </c>
      <c r="S118" s="266">
        <f t="shared" si="1"/>
        <v>0.80621553871352181</v>
      </c>
      <c r="T118" s="266">
        <f t="shared" si="2"/>
        <v>1.9451273879933113</v>
      </c>
      <c r="AD118" s="135"/>
      <c r="AE118" s="135"/>
    </row>
    <row r="119" spans="1:31">
      <c r="A119" s="102">
        <v>0.13915886636823399</v>
      </c>
      <c r="B119" s="102">
        <v>4.6729352900429601E-2</v>
      </c>
      <c r="C119" s="2">
        <v>882.04265003617502</v>
      </c>
      <c r="D119" s="19">
        <v>3.49706447593082</v>
      </c>
      <c r="E119" s="135">
        <v>0.127963016794957</v>
      </c>
      <c r="F119" s="135">
        <v>89</v>
      </c>
      <c r="G119" s="135">
        <v>41.150154443282702</v>
      </c>
      <c r="H119" s="2">
        <v>3.08535925508493</v>
      </c>
      <c r="I119" s="2">
        <v>34.981756688717901</v>
      </c>
      <c r="J119" s="2">
        <v>101.85579071966301</v>
      </c>
      <c r="K119" s="19">
        <v>2.2709022429721499</v>
      </c>
      <c r="L119" s="135">
        <v>3.52590074385258E-3</v>
      </c>
      <c r="M119" s="135">
        <v>89.79</v>
      </c>
      <c r="N119" s="135">
        <v>83.587079374510694</v>
      </c>
      <c r="O119" s="19">
        <v>0.8</v>
      </c>
      <c r="P119" s="2">
        <v>255.09359285125799</v>
      </c>
      <c r="Q119" s="2">
        <v>189.62998938347701</v>
      </c>
      <c r="R119" s="266">
        <f t="shared" si="0"/>
        <v>5.7679667189029704</v>
      </c>
      <c r="S119" s="266">
        <f t="shared" si="1"/>
        <v>1.5399449653781101</v>
      </c>
      <c r="T119" s="266">
        <f t="shared" si="2"/>
        <v>2.0312701253580676</v>
      </c>
      <c r="AD119" s="135"/>
      <c r="AE119" s="135"/>
    </row>
    <row r="120" spans="1:31">
      <c r="A120" s="102">
        <v>9.5775635447353097E-2</v>
      </c>
      <c r="B120" s="102">
        <v>4.6901120804250199E-2</v>
      </c>
      <c r="C120" s="2">
        <v>902.28770100659301</v>
      </c>
      <c r="D120" s="19">
        <v>2.4215446280799098</v>
      </c>
      <c r="E120" s="135">
        <v>0.26602341749216102</v>
      </c>
      <c r="F120" s="135">
        <v>89</v>
      </c>
      <c r="G120" s="135">
        <v>41.634210366451001</v>
      </c>
      <c r="H120" s="2">
        <v>5.9984954276434497</v>
      </c>
      <c r="I120" s="2">
        <v>289.14715339284299</v>
      </c>
      <c r="J120" s="2">
        <v>-60.4274564505954</v>
      </c>
      <c r="K120" s="19">
        <v>2.4573705668354799</v>
      </c>
      <c r="L120" s="135">
        <v>3.5161454160818797E-2</v>
      </c>
      <c r="M120" s="135">
        <v>89.79</v>
      </c>
      <c r="N120" s="135">
        <v>81.075150828970905</v>
      </c>
      <c r="O120" s="19">
        <v>0.8</v>
      </c>
      <c r="P120" s="2">
        <v>351.58540287273701</v>
      </c>
      <c r="Q120" s="2">
        <v>87.827826286720395</v>
      </c>
      <c r="R120" s="266">
        <f t="shared" si="0"/>
        <v>4.8789151949153897</v>
      </c>
      <c r="S120" s="266">
        <f t="shared" si="1"/>
        <v>0.98542102715842905</v>
      </c>
      <c r="T120" s="266">
        <f t="shared" si="2"/>
        <v>1.9473204875359318</v>
      </c>
      <c r="AD120" s="135"/>
      <c r="AE120" s="135"/>
    </row>
    <row r="121" spans="1:31">
      <c r="A121" s="102">
        <v>0.206509266979992</v>
      </c>
      <c r="B121" s="102">
        <v>4.7091770013246402E-2</v>
      </c>
      <c r="C121" s="2">
        <v>884.78015016378595</v>
      </c>
      <c r="D121" s="19">
        <v>2.6632166780325699</v>
      </c>
      <c r="E121" s="135">
        <v>0.19677652932465201</v>
      </c>
      <c r="F121" s="135">
        <v>89</v>
      </c>
      <c r="G121" s="135">
        <v>41.519391021948401</v>
      </c>
      <c r="H121" s="2">
        <v>3.4970884830712698</v>
      </c>
      <c r="I121" s="2">
        <v>316.12387872224701</v>
      </c>
      <c r="J121" s="2">
        <v>-105.878350377601</v>
      </c>
      <c r="K121" s="19">
        <v>2.4666907201576498</v>
      </c>
      <c r="L121" s="135">
        <v>2.2794139285047602E-2</v>
      </c>
      <c r="M121" s="135">
        <v>89.79</v>
      </c>
      <c r="N121" s="135">
        <v>81.451944058432304</v>
      </c>
      <c r="O121" s="19">
        <v>0.8</v>
      </c>
      <c r="P121" s="2">
        <v>352.65130487146098</v>
      </c>
      <c r="Q121" s="2">
        <v>87.691882175369102</v>
      </c>
      <c r="R121" s="266">
        <f t="shared" si="0"/>
        <v>5.1299073981902197</v>
      </c>
      <c r="S121" s="266">
        <f t="shared" si="1"/>
        <v>1.0796719087111009</v>
      </c>
      <c r="T121" s="266">
        <f t="shared" si="2"/>
        <v>1.9617807981666771</v>
      </c>
      <c r="AD121" s="135"/>
      <c r="AE121" s="135"/>
    </row>
    <row r="122" spans="1:31">
      <c r="A122" s="102">
        <v>0.14877664949744901</v>
      </c>
      <c r="B122" s="102">
        <v>4.7402204890899802E-2</v>
      </c>
      <c r="C122" s="2">
        <v>860.34685056386797</v>
      </c>
      <c r="D122" s="19">
        <v>1.5848102758245901</v>
      </c>
      <c r="E122" s="135">
        <v>0.26047284684433097</v>
      </c>
      <c r="F122" s="135">
        <v>89</v>
      </c>
      <c r="G122" s="135">
        <v>41.853101418974198</v>
      </c>
      <c r="H122" s="2">
        <v>-2.68922655115276</v>
      </c>
      <c r="I122" s="2">
        <v>246.90257444498499</v>
      </c>
      <c r="J122" s="2">
        <v>35.300598895578403</v>
      </c>
      <c r="K122" s="19">
        <v>2.2909421292916301</v>
      </c>
      <c r="L122" s="135">
        <v>7.4330906594004001E-2</v>
      </c>
      <c r="M122" s="135">
        <v>89.79</v>
      </c>
      <c r="N122" s="135">
        <v>81.169772449418303</v>
      </c>
      <c r="O122" s="19">
        <v>0.8</v>
      </c>
      <c r="P122" s="2">
        <v>286.21567495422602</v>
      </c>
      <c r="Q122" s="2">
        <v>154.33156697711101</v>
      </c>
      <c r="R122" s="266">
        <f t="shared" si="0"/>
        <v>3.87575240511622</v>
      </c>
      <c r="S122" s="266">
        <f t="shared" si="1"/>
        <v>0.69177228685153247</v>
      </c>
      <c r="T122" s="266">
        <f t="shared" si="2"/>
        <v>1.9393968355382094</v>
      </c>
      <c r="AD122" s="135"/>
      <c r="AE122" s="135"/>
    </row>
    <row r="123" spans="1:31">
      <c r="A123" s="102">
        <v>0.17998299235477999</v>
      </c>
      <c r="B123" s="102">
        <v>4.7500016386894599E-2</v>
      </c>
      <c r="C123" s="2">
        <v>872.77330481771799</v>
      </c>
      <c r="D123" s="19">
        <v>1.5589381700904299</v>
      </c>
      <c r="E123" s="135">
        <v>0.26915787889961801</v>
      </c>
      <c r="F123" s="135">
        <v>89</v>
      </c>
      <c r="G123" s="135">
        <v>41.7995325697525</v>
      </c>
      <c r="H123" s="2">
        <v>5.7595996612495197</v>
      </c>
      <c r="I123" s="2">
        <v>235.85849703617501</v>
      </c>
      <c r="J123" s="2">
        <v>54.995288747581</v>
      </c>
      <c r="K123" s="19">
        <v>2.0074409922971399</v>
      </c>
      <c r="L123" s="135">
        <v>8.76751591099552E-2</v>
      </c>
      <c r="M123" s="135">
        <v>89.79</v>
      </c>
      <c r="N123" s="135">
        <v>81.3255336102699</v>
      </c>
      <c r="O123" s="19">
        <v>0.8</v>
      </c>
      <c r="P123" s="2">
        <v>283.20722797141502</v>
      </c>
      <c r="Q123" s="2">
        <v>157.255319387567</v>
      </c>
      <c r="R123" s="266">
        <f t="shared" si="0"/>
        <v>3.5663791623875696</v>
      </c>
      <c r="S123" s="266">
        <f t="shared" si="1"/>
        <v>0.77657982280541027</v>
      </c>
      <c r="T123" s="266">
        <f t="shared" si="2"/>
        <v>1.9456086853258185</v>
      </c>
      <c r="AD123" s="135"/>
      <c r="AE123" s="135"/>
    </row>
    <row r="124" spans="1:31">
      <c r="A124" s="102">
        <v>0.14309718785807399</v>
      </c>
      <c r="B124" s="102">
        <v>4.7510966247714601E-2</v>
      </c>
      <c r="C124" s="2">
        <v>880.24059532131002</v>
      </c>
      <c r="D124" s="19">
        <v>2.4072857883905501</v>
      </c>
      <c r="E124" s="135">
        <v>0.17430890273859401</v>
      </c>
      <c r="F124" s="135">
        <v>89</v>
      </c>
      <c r="G124" s="135">
        <v>41.498625161134697</v>
      </c>
      <c r="H124" s="2">
        <v>1.4663566484272901</v>
      </c>
      <c r="I124" s="2">
        <v>328.47558537203298</v>
      </c>
      <c r="J124" s="2">
        <v>-125.811085975762</v>
      </c>
      <c r="K124" s="19">
        <v>2.4949151476734599</v>
      </c>
      <c r="L124" s="135">
        <v>2.4492464460991299E-2</v>
      </c>
      <c r="M124" s="135">
        <v>89.79</v>
      </c>
      <c r="N124" s="135">
        <v>81.735739862306701</v>
      </c>
      <c r="O124" s="19">
        <v>0.8</v>
      </c>
      <c r="P124" s="2">
        <v>306.10682562615398</v>
      </c>
      <c r="Q124" s="2">
        <v>136.698366184804</v>
      </c>
      <c r="R124" s="266">
        <f t="shared" si="0"/>
        <v>4.90220093606401</v>
      </c>
      <c r="S124" s="266">
        <f t="shared" si="1"/>
        <v>0.96487681780896428</v>
      </c>
      <c r="T124" s="266">
        <f t="shared" si="2"/>
        <v>1.9696011505184958</v>
      </c>
      <c r="AD124" s="135"/>
      <c r="AE124" s="135"/>
    </row>
    <row r="125" spans="1:31">
      <c r="A125" s="102">
        <v>0.153608751483261</v>
      </c>
      <c r="B125" s="102">
        <v>4.78241284213521E-2</v>
      </c>
      <c r="C125" s="2">
        <v>873.03076812807103</v>
      </c>
      <c r="D125" s="19">
        <v>2.1392173814926698</v>
      </c>
      <c r="E125" s="135">
        <v>0.19824630348703301</v>
      </c>
      <c r="F125" s="135">
        <v>89</v>
      </c>
      <c r="G125" s="135">
        <v>41.640261552854902</v>
      </c>
      <c r="H125" s="2">
        <v>0.439209038823826</v>
      </c>
      <c r="I125" s="2">
        <v>312.104002534232</v>
      </c>
      <c r="J125" s="2">
        <v>-90.569868713720396</v>
      </c>
      <c r="K125" s="19">
        <v>2.5839338290303302</v>
      </c>
      <c r="L125" s="135">
        <v>2.7278552037001799E-2</v>
      </c>
      <c r="M125" s="135">
        <v>89.79</v>
      </c>
      <c r="N125" s="135">
        <v>81.405332399287502</v>
      </c>
      <c r="O125" s="19">
        <v>0.8</v>
      </c>
      <c r="P125" s="2">
        <v>291.850399702858</v>
      </c>
      <c r="Q125" s="2">
        <v>151.45615691686399</v>
      </c>
      <c r="R125" s="266">
        <f t="shared" si="0"/>
        <v>4.7231512105229996</v>
      </c>
      <c r="S125" s="266">
        <f t="shared" si="1"/>
        <v>0.82789170429161163</v>
      </c>
      <c r="T125" s="266">
        <f t="shared" si="2"/>
        <v>1.9549668845369264</v>
      </c>
      <c r="AD125" s="135"/>
      <c r="AE125" s="135"/>
    </row>
    <row r="126" spans="1:31">
      <c r="A126" s="102">
        <v>0.15043674921616901</v>
      </c>
      <c r="B126" s="102">
        <v>4.8074967611361902E-2</v>
      </c>
      <c r="C126" s="2">
        <v>955.12018756146301</v>
      </c>
      <c r="D126" s="19">
        <v>1.3513248816350001</v>
      </c>
      <c r="E126" s="135">
        <v>0.207749858380537</v>
      </c>
      <c r="F126" s="135">
        <v>89</v>
      </c>
      <c r="G126" s="135">
        <v>41.8437243547124</v>
      </c>
      <c r="H126" s="2">
        <v>5.9999327766176798</v>
      </c>
      <c r="I126" s="2">
        <v>235.91511449753301</v>
      </c>
      <c r="J126" s="2">
        <v>47.335976502723902</v>
      </c>
      <c r="K126" s="19">
        <v>1.9961969594614699</v>
      </c>
      <c r="L126" s="135">
        <v>0.11966020885539801</v>
      </c>
      <c r="M126" s="135">
        <v>89.79</v>
      </c>
      <c r="N126" s="135">
        <v>81.373758345625902</v>
      </c>
      <c r="O126" s="19">
        <v>0.8</v>
      </c>
      <c r="P126" s="2">
        <v>294.32368101912402</v>
      </c>
      <c r="Q126" s="2">
        <v>142.64614307892899</v>
      </c>
      <c r="R126" s="266">
        <f t="shared" si="0"/>
        <v>3.3475218410964702</v>
      </c>
      <c r="S126" s="266">
        <f t="shared" si="1"/>
        <v>0.67694967434453857</v>
      </c>
      <c r="T126" s="266">
        <f t="shared" si="2"/>
        <v>1.9447063950573431</v>
      </c>
      <c r="AD126" s="135"/>
      <c r="AE126" s="135"/>
    </row>
    <row r="127" spans="1:31">
      <c r="A127" s="102">
        <v>0.15632848907262001</v>
      </c>
      <c r="B127" s="102">
        <v>4.8435489208820903E-2</v>
      </c>
      <c r="C127" s="2">
        <v>866.59271332565095</v>
      </c>
      <c r="D127" s="19">
        <v>1.94397220502827</v>
      </c>
      <c r="E127" s="135">
        <v>0.220980751978476</v>
      </c>
      <c r="F127" s="135">
        <v>89</v>
      </c>
      <c r="G127" s="135">
        <v>41.751970443564502</v>
      </c>
      <c r="H127" s="2">
        <v>8.7238142175132705E-2</v>
      </c>
      <c r="I127" s="2">
        <v>292.28214846262301</v>
      </c>
      <c r="J127" s="2">
        <v>-46.131726221517802</v>
      </c>
      <c r="K127" s="19">
        <v>2.40332365404165</v>
      </c>
      <c r="L127" s="135">
        <v>4.1845203884312898E-2</v>
      </c>
      <c r="M127" s="135">
        <v>89.79</v>
      </c>
      <c r="N127" s="135">
        <v>81.008328747511698</v>
      </c>
      <c r="O127" s="19">
        <v>0.8</v>
      </c>
      <c r="P127" s="2">
        <v>269.27754477795099</v>
      </c>
      <c r="Q127" s="2">
        <v>175.255727962333</v>
      </c>
      <c r="R127" s="266">
        <f t="shared" si="0"/>
        <v>4.34729585906992</v>
      </c>
      <c r="S127" s="266">
        <f t="shared" si="1"/>
        <v>0.80886825282941299</v>
      </c>
      <c r="T127" s="266">
        <f t="shared" si="2"/>
        <v>1.9402276799608635</v>
      </c>
    </row>
    <row r="128" spans="1:31">
      <c r="A128" s="102">
        <v>0.120548041537404</v>
      </c>
      <c r="B128" s="102">
        <v>4.8443827011129398E-2</v>
      </c>
      <c r="C128" s="2">
        <v>912.87300765525595</v>
      </c>
      <c r="D128" s="19">
        <v>2.4264496356794498</v>
      </c>
      <c r="E128" s="135">
        <v>0.19826836524851801</v>
      </c>
      <c r="F128" s="135">
        <v>89</v>
      </c>
      <c r="G128" s="135">
        <v>41.586401805881202</v>
      </c>
      <c r="H128" s="2">
        <v>-0.61726684872419302</v>
      </c>
      <c r="I128" s="2">
        <v>314.365028629101</v>
      </c>
      <c r="J128" s="2">
        <v>-93.358555691746304</v>
      </c>
      <c r="K128" s="19">
        <v>2.51315282890286</v>
      </c>
      <c r="L128" s="135">
        <v>2.6662889639360601E-2</v>
      </c>
      <c r="M128" s="135">
        <v>89.79</v>
      </c>
      <c r="N128" s="135">
        <v>81.368244701673603</v>
      </c>
      <c r="O128" s="19">
        <v>0.8</v>
      </c>
      <c r="P128" s="2">
        <v>284.61034463120501</v>
      </c>
      <c r="Q128" s="2">
        <v>159.00555782172401</v>
      </c>
      <c r="R128" s="266">
        <f t="shared" si="0"/>
        <v>4.9396024645823093</v>
      </c>
      <c r="S128" s="266">
        <f t="shared" si="1"/>
        <v>0.96550023053661194</v>
      </c>
      <c r="T128" s="266">
        <f t="shared" si="2"/>
        <v>1.9566069957551941</v>
      </c>
    </row>
    <row r="129" spans="1:20">
      <c r="A129" s="102">
        <v>0.18296763952821399</v>
      </c>
      <c r="B129" s="102">
        <v>4.8503556014860297E-2</v>
      </c>
      <c r="C129" s="2">
        <v>997.14242627394401</v>
      </c>
      <c r="D129" s="19">
        <v>1.76451505831637</v>
      </c>
      <c r="E129" s="135">
        <v>0.26808982690528999</v>
      </c>
      <c r="F129" s="135">
        <v>89</v>
      </c>
      <c r="G129" s="135">
        <v>41.7969421826337</v>
      </c>
      <c r="H129" s="2">
        <v>0.85216139635844201</v>
      </c>
      <c r="I129" s="2">
        <v>236.639961012415</v>
      </c>
      <c r="J129" s="2">
        <v>54.392249813801797</v>
      </c>
      <c r="K129" s="19">
        <v>2.2569492235547299</v>
      </c>
      <c r="L129" s="135">
        <v>8.7550134816457098E-2</v>
      </c>
      <c r="M129" s="135">
        <v>89.79</v>
      </c>
      <c r="N129" s="135">
        <v>81.3260679692617</v>
      </c>
      <c r="O129" s="19">
        <v>0.8</v>
      </c>
      <c r="P129" s="2">
        <v>281.46145850310199</v>
      </c>
      <c r="Q129" s="2">
        <v>159.299575552427</v>
      </c>
      <c r="R129" s="266">
        <f t="shared" si="0"/>
        <v>4.0214642818710997</v>
      </c>
      <c r="S129" s="266">
        <f t="shared" si="1"/>
        <v>0.78181424725950699</v>
      </c>
      <c r="T129" s="266">
        <f t="shared" si="2"/>
        <v>1.9457420500739895</v>
      </c>
    </row>
    <row r="130" spans="1:20">
      <c r="A130" s="102">
        <v>0.15443259198218501</v>
      </c>
      <c r="B130" s="102">
        <v>4.8697075203937602E-2</v>
      </c>
      <c r="C130" s="2">
        <v>962.58789627137003</v>
      </c>
      <c r="D130" s="19">
        <v>3.4446815819629202</v>
      </c>
      <c r="E130" s="135">
        <v>0.15912861937676701</v>
      </c>
      <c r="F130" s="135">
        <v>89</v>
      </c>
      <c r="G130" s="135">
        <v>41.281259576624102</v>
      </c>
      <c r="H130" s="2">
        <v>4.09761924391767</v>
      </c>
      <c r="I130" s="2">
        <v>359.35778778401601</v>
      </c>
      <c r="J130" s="2">
        <v>172.746984191976</v>
      </c>
      <c r="K130" s="19">
        <v>2.4744964255551301</v>
      </c>
      <c r="L130" s="135">
        <v>9.4966332157109202E-5</v>
      </c>
      <c r="M130" s="135">
        <v>89.79</v>
      </c>
      <c r="N130" s="135">
        <v>82.453859854107705</v>
      </c>
      <c r="O130" s="19">
        <v>0.8</v>
      </c>
      <c r="P130" s="2">
        <v>271.44862055951501</v>
      </c>
      <c r="Q130" s="2">
        <v>172.656198622077</v>
      </c>
      <c r="R130" s="266">
        <f t="shared" si="0"/>
        <v>5.9191780075180507</v>
      </c>
      <c r="S130" s="266">
        <f t="shared" si="1"/>
        <v>1.3920737756532173</v>
      </c>
      <c r="T130" s="266">
        <f t="shared" si="2"/>
        <v>1.9973678298517319</v>
      </c>
    </row>
    <row r="131" spans="1:20">
      <c r="A131" s="102">
        <v>0.130385015625506</v>
      </c>
      <c r="B131" s="102">
        <v>4.9077134743771102E-2</v>
      </c>
      <c r="C131" s="2">
        <v>996.27221239958601</v>
      </c>
      <c r="D131" s="19">
        <v>2.62294021764232</v>
      </c>
      <c r="E131" s="135">
        <v>0.21025362449232399</v>
      </c>
      <c r="F131" s="135">
        <v>89</v>
      </c>
      <c r="G131" s="135">
        <v>41.561251079792399</v>
      </c>
      <c r="H131" s="2">
        <v>1.1798910124454399E-2</v>
      </c>
      <c r="I131" s="2">
        <v>320.22943146156399</v>
      </c>
      <c r="J131" s="2">
        <v>-114.068330382601</v>
      </c>
      <c r="K131" s="19">
        <v>3.1221592575408299</v>
      </c>
      <c r="L131" s="135">
        <v>1.3710105008419401E-2</v>
      </c>
      <c r="M131" s="135">
        <v>89.79</v>
      </c>
      <c r="N131" s="135">
        <v>81.687955572972399</v>
      </c>
      <c r="O131" s="19">
        <v>0.8</v>
      </c>
      <c r="P131" s="2">
        <v>11.905291139118299</v>
      </c>
      <c r="Q131" s="2">
        <v>70.999313984432703</v>
      </c>
      <c r="R131" s="266">
        <f t="shared" si="0"/>
        <v>5.7450994751831495</v>
      </c>
      <c r="S131" s="266">
        <f t="shared" si="1"/>
        <v>0.84010455626414138</v>
      </c>
      <c r="T131" s="266">
        <f t="shared" si="2"/>
        <v>1.9654835562130155</v>
      </c>
    </row>
    <row r="132" spans="1:20">
      <c r="A132" s="102">
        <v>0.15557599393650801</v>
      </c>
      <c r="B132" s="102">
        <v>4.91426383857341E-2</v>
      </c>
      <c r="C132" s="2">
        <v>881.59270088413302</v>
      </c>
      <c r="D132" s="19">
        <v>1.43144686442007</v>
      </c>
      <c r="E132" s="135">
        <v>0.17519957281818699</v>
      </c>
      <c r="F132" s="135">
        <v>89</v>
      </c>
      <c r="G132" s="135">
        <v>41.7568654975748</v>
      </c>
      <c r="H132" s="2">
        <v>5.9999369158727003</v>
      </c>
      <c r="I132" s="2">
        <v>270.600363825557</v>
      </c>
      <c r="J132" s="2">
        <v>-18.758014544092301</v>
      </c>
      <c r="K132" s="19">
        <v>2.0243574991636302</v>
      </c>
      <c r="L132" s="135">
        <v>9.9366089419287595E-2</v>
      </c>
      <c r="M132" s="135">
        <v>89.79</v>
      </c>
      <c r="N132" s="135">
        <v>81.251315407796994</v>
      </c>
      <c r="O132" s="19">
        <v>0.8</v>
      </c>
      <c r="P132" s="2">
        <v>303.49020971446402</v>
      </c>
      <c r="Q132" s="2">
        <v>132.902853326605</v>
      </c>
      <c r="R132" s="266">
        <f t="shared" si="0"/>
        <v>3.4558043635837001</v>
      </c>
      <c r="S132" s="266">
        <f t="shared" si="1"/>
        <v>0.7071116959388235</v>
      </c>
      <c r="T132" s="266">
        <f t="shared" si="2"/>
        <v>1.9458193147307954</v>
      </c>
    </row>
    <row r="133" spans="1:20">
      <c r="A133" s="102">
        <v>0.103323048446327</v>
      </c>
      <c r="B133" s="102">
        <v>4.9188562038847597E-2</v>
      </c>
      <c r="C133" s="2">
        <v>996.839699781425</v>
      </c>
      <c r="D133" s="19">
        <v>1.9236233782549901</v>
      </c>
      <c r="E133" s="135">
        <v>0.29133901581306598</v>
      </c>
      <c r="F133" s="135">
        <v>89</v>
      </c>
      <c r="G133" s="135">
        <v>41.799317886911801</v>
      </c>
      <c r="H133" s="2">
        <v>0.77038306001494705</v>
      </c>
      <c r="I133" s="2">
        <v>249.120703991</v>
      </c>
      <c r="J133" s="2">
        <v>43.8045633140012</v>
      </c>
      <c r="K133" s="19">
        <v>2.3486519137623301</v>
      </c>
      <c r="L133" s="135">
        <v>6.5140294759026496E-2</v>
      </c>
      <c r="M133" s="135">
        <v>89.79</v>
      </c>
      <c r="N133" s="135">
        <v>81.233212526300207</v>
      </c>
      <c r="O133" s="19">
        <v>0.8</v>
      </c>
      <c r="P133" s="2">
        <v>256.381551317304</v>
      </c>
      <c r="Q133" s="2">
        <v>189.192522137114</v>
      </c>
      <c r="R133" s="266">
        <f t="shared" si="0"/>
        <v>4.2722752920173201</v>
      </c>
      <c r="S133" s="266">
        <f t="shared" si="1"/>
        <v>0.81903298099781741</v>
      </c>
      <c r="T133" s="266">
        <f t="shared" si="2"/>
        <v>1.9434100036291726</v>
      </c>
    </row>
    <row r="134" spans="1:20">
      <c r="A134" s="102">
        <v>0.14917593169957399</v>
      </c>
      <c r="B134" s="102">
        <v>4.9405274720972003E-2</v>
      </c>
      <c r="C134" s="2">
        <v>862.01604667837501</v>
      </c>
      <c r="D134" s="19">
        <v>1.9746461852402499</v>
      </c>
      <c r="E134" s="135">
        <v>0.20509239945402999</v>
      </c>
      <c r="F134" s="135">
        <v>89</v>
      </c>
      <c r="G134" s="135">
        <v>41.708851208632602</v>
      </c>
      <c r="H134" s="2">
        <v>0.61667291423883597</v>
      </c>
      <c r="I134" s="2">
        <v>301.82772248449697</v>
      </c>
      <c r="J134" s="2">
        <v>-68.591845700556703</v>
      </c>
      <c r="K134" s="19">
        <v>2.5000903633045</v>
      </c>
      <c r="L134" s="135">
        <v>3.6689445599727102E-2</v>
      </c>
      <c r="M134" s="135">
        <v>89.79</v>
      </c>
      <c r="N134" s="135">
        <v>81.227122810596896</v>
      </c>
      <c r="O134" s="19">
        <v>0.8</v>
      </c>
      <c r="P134" s="2">
        <v>282.26207235485401</v>
      </c>
      <c r="Q134" s="2">
        <v>161.29963171027799</v>
      </c>
      <c r="R134" s="266">
        <f t="shared" si="0"/>
        <v>4.4747365485447501</v>
      </c>
      <c r="S134" s="266">
        <f t="shared" si="1"/>
        <v>0.78982992543927766</v>
      </c>
      <c r="T134" s="266">
        <f t="shared" si="2"/>
        <v>1.947479262957621</v>
      </c>
    </row>
    <row r="135" spans="1:20">
      <c r="A135" s="102">
        <v>0.127237937413156</v>
      </c>
      <c r="B135" s="102">
        <v>4.9569257699391397E-2</v>
      </c>
      <c r="C135" s="2">
        <v>998.93606629022702</v>
      </c>
      <c r="D135" s="19">
        <v>1.4711436265237701</v>
      </c>
      <c r="E135" s="135">
        <v>0.24547938153110599</v>
      </c>
      <c r="F135" s="135">
        <v>89</v>
      </c>
      <c r="G135" s="135">
        <v>41.898745875128803</v>
      </c>
      <c r="H135" s="2">
        <v>0.90856948956521</v>
      </c>
      <c r="I135" s="2">
        <v>243.379723342408</v>
      </c>
      <c r="J135" s="2">
        <v>45.400777373269797</v>
      </c>
      <c r="K135" s="19">
        <v>2.3347172616094301</v>
      </c>
      <c r="L135" s="135">
        <v>9.2212313399927803E-2</v>
      </c>
      <c r="M135" s="135">
        <v>89.79</v>
      </c>
      <c r="N135" s="135">
        <v>81.376492311739</v>
      </c>
      <c r="O135" s="19">
        <v>0.8</v>
      </c>
      <c r="P135" s="2">
        <v>273.36296571704298</v>
      </c>
      <c r="Q135" s="2">
        <v>170.21545454069701</v>
      </c>
      <c r="R135" s="266">
        <f t="shared" si="0"/>
        <v>3.8058608881331999</v>
      </c>
      <c r="S135" s="266">
        <f t="shared" si="1"/>
        <v>0.63011639598263036</v>
      </c>
      <c r="T135" s="266">
        <f t="shared" si="2"/>
        <v>1.9422178543068107</v>
      </c>
    </row>
    <row r="136" spans="1:20">
      <c r="A136" s="102">
        <v>0.160489136353135</v>
      </c>
      <c r="B136" s="102">
        <v>4.9672359271961099E-2</v>
      </c>
      <c r="C136" s="2">
        <v>861.21721329104003</v>
      </c>
      <c r="D136" s="19">
        <v>1.8005024939252201</v>
      </c>
      <c r="E136" s="135">
        <v>0.29999912511228899</v>
      </c>
      <c r="F136" s="135">
        <v>89</v>
      </c>
      <c r="G136" s="135">
        <v>41.799999116042898</v>
      </c>
      <c r="H136" s="2">
        <v>5.9988713504384199</v>
      </c>
      <c r="I136" s="2">
        <v>241.89100173079601</v>
      </c>
      <c r="J136" s="2">
        <v>44.451338476136698</v>
      </c>
      <c r="K136" s="19">
        <v>2.3170831146728701</v>
      </c>
      <c r="L136" s="135">
        <v>6.6793704008709695E-2</v>
      </c>
      <c r="M136" s="135">
        <v>89.79</v>
      </c>
      <c r="N136" s="135">
        <v>81.175602014025202</v>
      </c>
      <c r="O136" s="19">
        <v>0.8</v>
      </c>
      <c r="P136" s="2">
        <v>290.21067048467199</v>
      </c>
      <c r="Q136" s="2">
        <v>150.11518455006299</v>
      </c>
      <c r="R136" s="266">
        <f t="shared" ref="R136:R199" si="9">D136+K136</f>
        <v>4.1175856085980902</v>
      </c>
      <c r="S136" s="266">
        <f t="shared" ref="S136:S199" si="10">D136/K136</f>
        <v>0.77705563625386753</v>
      </c>
      <c r="T136" s="266">
        <f t="shared" ref="T136:T199" si="11">N136/G136</f>
        <v>1.9420000892504778</v>
      </c>
    </row>
    <row r="137" spans="1:20">
      <c r="A137" s="102">
        <v>0.125949347391724</v>
      </c>
      <c r="B137" s="102">
        <v>5.1001907901509699E-2</v>
      </c>
      <c r="C137" s="2">
        <v>909.51757618622696</v>
      </c>
      <c r="D137" s="19">
        <v>2.7477972192039801</v>
      </c>
      <c r="E137" s="135">
        <v>0.16799601182624199</v>
      </c>
      <c r="F137" s="135">
        <v>89</v>
      </c>
      <c r="G137" s="135">
        <v>41.376868178783397</v>
      </c>
      <c r="H137" s="2">
        <v>2.77045997233208</v>
      </c>
      <c r="I137" s="2">
        <v>347.045144473959</v>
      </c>
      <c r="J137" s="2">
        <v>-168.63334685663</v>
      </c>
      <c r="K137" s="19">
        <v>2.7991856919123501</v>
      </c>
      <c r="L137" s="135">
        <v>1.7635151438173399E-2</v>
      </c>
      <c r="M137" s="135">
        <v>89.79</v>
      </c>
      <c r="N137" s="135">
        <v>82.230461791191104</v>
      </c>
      <c r="O137" s="19">
        <v>0.8</v>
      </c>
      <c r="P137" s="2">
        <v>32.248040676909703</v>
      </c>
      <c r="Q137" s="2">
        <v>49.509157808217303</v>
      </c>
      <c r="R137" s="266">
        <f t="shared" si="9"/>
        <v>5.5469829111163307</v>
      </c>
      <c r="S137" s="266">
        <f t="shared" si="10"/>
        <v>0.98164163497375467</v>
      </c>
      <c r="T137" s="266">
        <f t="shared" si="11"/>
        <v>1.9873534515924527</v>
      </c>
    </row>
    <row r="138" spans="1:20">
      <c r="A138" s="102">
        <v>0.19671836262568801</v>
      </c>
      <c r="B138" s="102">
        <v>5.1044321618974202E-2</v>
      </c>
      <c r="C138" s="2">
        <v>867.96236428096802</v>
      </c>
      <c r="D138" s="19">
        <v>2.24040275910051</v>
      </c>
      <c r="E138" s="135">
        <v>0.20271739725742799</v>
      </c>
      <c r="F138" s="135">
        <v>89</v>
      </c>
      <c r="G138" s="135">
        <v>41.600437829895803</v>
      </c>
      <c r="H138" s="2">
        <v>2.31002986259079</v>
      </c>
      <c r="I138" s="2">
        <v>316.27372636860702</v>
      </c>
      <c r="J138" s="2">
        <v>-97.415825732927004</v>
      </c>
      <c r="K138" s="19">
        <v>2.4999835041975902</v>
      </c>
      <c r="L138" s="135">
        <v>2.1231152607435699E-2</v>
      </c>
      <c r="M138" s="135">
        <v>89.79</v>
      </c>
      <c r="N138" s="135">
        <v>81.440683872010894</v>
      </c>
      <c r="O138" s="19">
        <v>0.8</v>
      </c>
      <c r="P138" s="2">
        <v>284.23998790578003</v>
      </c>
      <c r="Q138" s="2">
        <v>159.88014829129</v>
      </c>
      <c r="R138" s="266">
        <f t="shared" si="9"/>
        <v>4.7403862632981006</v>
      </c>
      <c r="S138" s="266">
        <f t="shared" si="10"/>
        <v>0.89616701683781841</v>
      </c>
      <c r="T138" s="266">
        <f t="shared" si="11"/>
        <v>1.9576881427311381</v>
      </c>
    </row>
    <row r="139" spans="1:20">
      <c r="A139" s="102">
        <v>0.21657582931220501</v>
      </c>
      <c r="B139" s="102">
        <v>5.12113680734353E-2</v>
      </c>
      <c r="C139" s="2">
        <v>992.02702421303297</v>
      </c>
      <c r="D139" s="19">
        <v>1.6636050911558</v>
      </c>
      <c r="E139" s="135">
        <v>0.223136449252856</v>
      </c>
      <c r="F139" s="135">
        <v>89</v>
      </c>
      <c r="G139" s="135">
        <v>41.7988448486932</v>
      </c>
      <c r="H139" s="2">
        <v>-2.03414424844035</v>
      </c>
      <c r="I139" s="2">
        <v>242.65541411821201</v>
      </c>
      <c r="J139" s="2">
        <v>35.243407894018503</v>
      </c>
      <c r="K139" s="19">
        <v>2.1730603154362602</v>
      </c>
      <c r="L139" s="135">
        <v>9.99005824246844E-2</v>
      </c>
      <c r="M139" s="135">
        <v>89.79</v>
      </c>
      <c r="N139" s="135">
        <v>81.1867346527698</v>
      </c>
      <c r="O139" s="19">
        <v>0.8</v>
      </c>
      <c r="P139" s="2">
        <v>294.84824920291499</v>
      </c>
      <c r="Q139" s="2">
        <v>142.78106427710301</v>
      </c>
      <c r="R139" s="266">
        <f t="shared" si="9"/>
        <v>3.8366654065920605</v>
      </c>
      <c r="S139" s="266">
        <f t="shared" si="10"/>
        <v>0.76555863605737851</v>
      </c>
      <c r="T139" s="266">
        <f t="shared" si="11"/>
        <v>1.942320055653596</v>
      </c>
    </row>
    <row r="140" spans="1:20">
      <c r="A140" s="102">
        <v>0.15314957499504001</v>
      </c>
      <c r="B140" s="102">
        <v>5.2111507420811498E-2</v>
      </c>
      <c r="C140" s="2">
        <v>890.120876831685</v>
      </c>
      <c r="D140" s="19">
        <v>1.93087131327465</v>
      </c>
      <c r="E140" s="135">
        <v>0.21643696572317001</v>
      </c>
      <c r="F140" s="135">
        <v>89</v>
      </c>
      <c r="G140" s="135">
        <v>41.771838471505198</v>
      </c>
      <c r="H140" s="2">
        <v>-1.17525585185697</v>
      </c>
      <c r="I140" s="2">
        <v>292.60411340493198</v>
      </c>
      <c r="J140" s="2">
        <v>-50.380616961108103</v>
      </c>
      <c r="K140" s="19">
        <v>2.6121769944581401</v>
      </c>
      <c r="L140" s="135">
        <v>4.0273775832436201E-2</v>
      </c>
      <c r="M140" s="135">
        <v>89.79</v>
      </c>
      <c r="N140" s="135">
        <v>81.104390426718396</v>
      </c>
      <c r="O140" s="19">
        <v>0.8</v>
      </c>
      <c r="P140" s="2">
        <v>280.654511845473</v>
      </c>
      <c r="Q140" s="2">
        <v>162.918054707517</v>
      </c>
      <c r="R140" s="266">
        <f t="shared" si="9"/>
        <v>4.5430483077327901</v>
      </c>
      <c r="S140" s="266">
        <f t="shared" si="10"/>
        <v>0.7391808891093854</v>
      </c>
      <c r="T140" s="266">
        <f t="shared" si="11"/>
        <v>1.9416045209990944</v>
      </c>
    </row>
    <row r="141" spans="1:20">
      <c r="A141" s="102">
        <v>8.6954027879983103E-2</v>
      </c>
      <c r="B141" s="102">
        <v>5.22070852217867E-2</v>
      </c>
      <c r="C141" s="2">
        <v>904.99733687171204</v>
      </c>
      <c r="D141" s="19">
        <v>2.3582516045427</v>
      </c>
      <c r="E141" s="135">
        <v>0.21118205799388001</v>
      </c>
      <c r="F141" s="135">
        <v>89</v>
      </c>
      <c r="G141" s="135">
        <v>41.642129421300098</v>
      </c>
      <c r="H141" s="2">
        <v>-0.77097000934662696</v>
      </c>
      <c r="I141" s="2">
        <v>302.714014763676</v>
      </c>
      <c r="J141" s="2">
        <v>-69.019167498833795</v>
      </c>
      <c r="K141" s="19">
        <v>2.4194605725968099</v>
      </c>
      <c r="L141" s="135">
        <v>3.21679467270179E-2</v>
      </c>
      <c r="M141" s="135">
        <v>89.79</v>
      </c>
      <c r="N141" s="135">
        <v>81.094916280988897</v>
      </c>
      <c r="O141" s="19">
        <v>0.8</v>
      </c>
      <c r="P141" s="2">
        <v>281.25345739205801</v>
      </c>
      <c r="Q141" s="2">
        <v>162.11918601199201</v>
      </c>
      <c r="R141" s="266">
        <f t="shared" si="9"/>
        <v>4.7777121771395095</v>
      </c>
      <c r="S141" s="266">
        <f t="shared" si="10"/>
        <v>0.97470139883766971</v>
      </c>
      <c r="T141" s="266">
        <f t="shared" si="11"/>
        <v>1.9474248173175448</v>
      </c>
    </row>
    <row r="142" spans="1:20">
      <c r="A142" s="102">
        <v>0.17767671216279199</v>
      </c>
      <c r="B142" s="102">
        <v>5.2314940703046597E-2</v>
      </c>
      <c r="C142" s="2">
        <v>957.75801067197494</v>
      </c>
      <c r="D142" s="19">
        <v>3.1963434318103099</v>
      </c>
      <c r="E142" s="135">
        <v>0.161654449391227</v>
      </c>
      <c r="F142" s="135">
        <v>89</v>
      </c>
      <c r="G142" s="135">
        <v>41.300981406143698</v>
      </c>
      <c r="H142" s="2">
        <v>-1.1757367491312801E-2</v>
      </c>
      <c r="I142" s="2">
        <v>359.54561527753498</v>
      </c>
      <c r="J142" s="2">
        <v>173.14932893027901</v>
      </c>
      <c r="K142" s="19">
        <v>2.6473275718290799</v>
      </c>
      <c r="L142" s="135">
        <v>1.0485989913730401E-3</v>
      </c>
      <c r="M142" s="135">
        <v>89.79</v>
      </c>
      <c r="N142" s="135">
        <v>82.449772289437504</v>
      </c>
      <c r="O142" s="19">
        <v>0.8</v>
      </c>
      <c r="P142" s="2">
        <v>144.87003400925801</v>
      </c>
      <c r="Q142" s="2">
        <v>299.91586778525698</v>
      </c>
      <c r="R142" s="266">
        <f t="shared" si="9"/>
        <v>5.8436710036393897</v>
      </c>
      <c r="S142" s="266">
        <f t="shared" si="10"/>
        <v>1.2073849363499458</v>
      </c>
      <c r="T142" s="266">
        <f t="shared" si="11"/>
        <v>1.9963150870108075</v>
      </c>
    </row>
    <row r="143" spans="1:20">
      <c r="A143" s="102">
        <v>0.109186379238963</v>
      </c>
      <c r="B143" s="102">
        <v>5.23674763629541E-2</v>
      </c>
      <c r="C143" s="2">
        <v>993.86650008419304</v>
      </c>
      <c r="D143" s="19">
        <v>1.8847516872510801</v>
      </c>
      <c r="E143" s="135">
        <v>0.28072275291125698</v>
      </c>
      <c r="F143" s="135">
        <v>89</v>
      </c>
      <c r="G143" s="135">
        <v>41.799999737018503</v>
      </c>
      <c r="H143" s="2">
        <v>0.57402677219504294</v>
      </c>
      <c r="I143" s="2">
        <v>250.47017865459799</v>
      </c>
      <c r="J143" s="2">
        <v>40.848293786593402</v>
      </c>
      <c r="K143" s="19">
        <v>2.3058228942045602</v>
      </c>
      <c r="L143" s="135">
        <v>6.8754568482919595E-2</v>
      </c>
      <c r="M143" s="135">
        <v>89.79</v>
      </c>
      <c r="N143" s="135">
        <v>81.209771261177906</v>
      </c>
      <c r="O143" s="19">
        <v>0.8</v>
      </c>
      <c r="P143" s="2">
        <v>256.56961273464401</v>
      </c>
      <c r="Q143" s="2">
        <v>189.07979875795999</v>
      </c>
      <c r="R143" s="266">
        <f t="shared" si="9"/>
        <v>4.1905745814556408</v>
      </c>
      <c r="S143" s="266">
        <f t="shared" si="10"/>
        <v>0.81738788004412755</v>
      </c>
      <c r="T143" s="266">
        <f t="shared" si="11"/>
        <v>1.9428175065096402</v>
      </c>
    </row>
    <row r="144" spans="1:20">
      <c r="A144" s="102">
        <v>0.28792479634284901</v>
      </c>
      <c r="B144" s="102">
        <v>5.2504338461029101E-2</v>
      </c>
      <c r="C144" s="2">
        <v>872.54782054558098</v>
      </c>
      <c r="D144" s="19">
        <v>2.19830818889695</v>
      </c>
      <c r="E144" s="135">
        <v>0.16062346341230199</v>
      </c>
      <c r="F144" s="135">
        <v>89</v>
      </c>
      <c r="G144" s="135">
        <v>41.530332863303897</v>
      </c>
      <c r="H144" s="2">
        <v>2.0345433177822101</v>
      </c>
      <c r="I144" s="2">
        <v>309.289752710968</v>
      </c>
      <c r="J144" s="2">
        <v>-95.688219167355697</v>
      </c>
      <c r="K144" s="19">
        <v>2.2218189761053702</v>
      </c>
      <c r="L144" s="135">
        <v>5.5257165616195002E-2</v>
      </c>
      <c r="M144" s="135">
        <v>89.79</v>
      </c>
      <c r="N144" s="135">
        <v>81.492867680910905</v>
      </c>
      <c r="O144" s="19">
        <v>0.8</v>
      </c>
      <c r="P144" s="2">
        <v>327.30743781966999</v>
      </c>
      <c r="Q144" s="2">
        <v>109.782203452099</v>
      </c>
      <c r="R144" s="266">
        <f t="shared" si="9"/>
        <v>4.4201271650023202</v>
      </c>
      <c r="S144" s="266">
        <f t="shared" si="10"/>
        <v>0.98941822557946091</v>
      </c>
      <c r="T144" s="266">
        <f t="shared" si="11"/>
        <v>1.9622493262729857</v>
      </c>
    </row>
    <row r="145" spans="1:20">
      <c r="A145" s="102">
        <v>0.16035162890329899</v>
      </c>
      <c r="B145" s="102">
        <v>5.2887935958364399E-2</v>
      </c>
      <c r="C145" s="2">
        <v>882.97701979986095</v>
      </c>
      <c r="D145" s="19">
        <v>1.48558389770862</v>
      </c>
      <c r="E145" s="135">
        <v>0.29903102722245101</v>
      </c>
      <c r="F145" s="135">
        <v>89</v>
      </c>
      <c r="G145" s="135">
        <v>41.8867167583849</v>
      </c>
      <c r="H145" s="2">
        <v>0.79851545735015905</v>
      </c>
      <c r="I145" s="2">
        <v>248.99252485729301</v>
      </c>
      <c r="J145" s="2">
        <v>51.616786587991697</v>
      </c>
      <c r="K145" s="19">
        <v>2.1731316082798098</v>
      </c>
      <c r="L145" s="135">
        <v>6.7205962836602601E-2</v>
      </c>
      <c r="M145" s="135">
        <v>89.79</v>
      </c>
      <c r="N145" s="135">
        <v>81.410151691009901</v>
      </c>
      <c r="O145" s="19">
        <v>0.8</v>
      </c>
      <c r="P145" s="2">
        <v>236.290479531356</v>
      </c>
      <c r="Q145" s="2">
        <v>212.75904143074399</v>
      </c>
      <c r="R145" s="266">
        <f t="shared" si="9"/>
        <v>3.6587155059884298</v>
      </c>
      <c r="S145" s="266">
        <f t="shared" si="10"/>
        <v>0.68361432508202602</v>
      </c>
      <c r="T145" s="266">
        <f t="shared" si="11"/>
        <v>1.9435792058042645</v>
      </c>
    </row>
    <row r="146" spans="1:20">
      <c r="A146" s="102">
        <v>9.4795986078679506E-2</v>
      </c>
      <c r="B146" s="102">
        <v>5.29653858941267E-2</v>
      </c>
      <c r="C146" s="2">
        <v>890.36332287730397</v>
      </c>
      <c r="D146" s="19">
        <v>2.5958243301500099</v>
      </c>
      <c r="E146" s="135">
        <v>0.194339174351394</v>
      </c>
      <c r="F146" s="135">
        <v>89</v>
      </c>
      <c r="G146" s="135">
        <v>41.5059338014064</v>
      </c>
      <c r="H146" s="2">
        <v>-0.704347065358507</v>
      </c>
      <c r="I146" s="2">
        <v>316.05638631416099</v>
      </c>
      <c r="J146" s="2">
        <v>-107.446401118018</v>
      </c>
      <c r="K146" s="19">
        <v>2.4850655206178698</v>
      </c>
      <c r="L146" s="135">
        <v>2.2757928997791398E-2</v>
      </c>
      <c r="M146" s="135">
        <v>89.79</v>
      </c>
      <c r="N146" s="135">
        <v>81.561456818243798</v>
      </c>
      <c r="O146" s="19">
        <v>0.8</v>
      </c>
      <c r="P146" s="2">
        <v>351.42186403786798</v>
      </c>
      <c r="Q146" s="2">
        <v>89.455947634302305</v>
      </c>
      <c r="R146" s="266">
        <f t="shared" si="9"/>
        <v>5.0808898507678801</v>
      </c>
      <c r="S146" s="266">
        <f t="shared" si="10"/>
        <v>1.0445697743633744</v>
      </c>
      <c r="T146" s="266">
        <f t="shared" si="11"/>
        <v>1.9650553390387797</v>
      </c>
    </row>
    <row r="147" spans="1:20">
      <c r="A147" s="102">
        <v>9.6453061327338205E-2</v>
      </c>
      <c r="B147" s="102">
        <v>5.30419879428604E-2</v>
      </c>
      <c r="C147" s="2">
        <v>977.12082064596495</v>
      </c>
      <c r="D147" s="19">
        <v>2.5771045613952701</v>
      </c>
      <c r="E147" s="135">
        <v>0.21527391284181599</v>
      </c>
      <c r="F147" s="135">
        <v>89</v>
      </c>
      <c r="G147" s="135">
        <v>41.647464759856099</v>
      </c>
      <c r="H147" s="2">
        <v>-0.51345839636925095</v>
      </c>
      <c r="I147" s="2">
        <v>300.03918947048999</v>
      </c>
      <c r="J147" s="2">
        <v>-64.757925094454905</v>
      </c>
      <c r="K147" s="19">
        <v>2.60593237656053</v>
      </c>
      <c r="L147" s="135">
        <v>3.0990814297718799E-2</v>
      </c>
      <c r="M147" s="135">
        <v>89.79</v>
      </c>
      <c r="N147" s="135">
        <v>81.033394616380306</v>
      </c>
      <c r="O147" s="19">
        <v>0.8</v>
      </c>
      <c r="P147" s="2">
        <v>287.02456847811499</v>
      </c>
      <c r="Q147" s="2">
        <v>155.940401747999</v>
      </c>
      <c r="R147" s="266">
        <f t="shared" si="9"/>
        <v>5.1830369379557997</v>
      </c>
      <c r="S147" s="266">
        <f t="shared" si="10"/>
        <v>0.98893761963105553</v>
      </c>
      <c r="T147" s="266">
        <f t="shared" si="11"/>
        <v>1.9456981375367708</v>
      </c>
    </row>
    <row r="148" spans="1:20">
      <c r="A148" s="102">
        <v>0.17457192577421601</v>
      </c>
      <c r="B148" s="102">
        <v>5.37971485515727E-2</v>
      </c>
      <c r="C148" s="2">
        <v>873.31898527645001</v>
      </c>
      <c r="D148" s="19">
        <v>2.3198584774837898</v>
      </c>
      <c r="E148" s="135">
        <v>0.201367795690823</v>
      </c>
      <c r="F148" s="135">
        <v>89</v>
      </c>
      <c r="G148" s="135">
        <v>41.548147419248302</v>
      </c>
      <c r="H148" s="2">
        <v>3.4022319695183398</v>
      </c>
      <c r="I148" s="2">
        <v>325.71899938209702</v>
      </c>
      <c r="J148" s="2">
        <v>-118.923925555621</v>
      </c>
      <c r="K148" s="19">
        <v>2.6249590925892998</v>
      </c>
      <c r="L148" s="135">
        <v>1.05850716361437E-2</v>
      </c>
      <c r="M148" s="135">
        <v>89.79</v>
      </c>
      <c r="N148" s="135">
        <v>81.672107209085695</v>
      </c>
      <c r="O148" s="19">
        <v>0.8</v>
      </c>
      <c r="P148" s="2">
        <v>301.76713084751202</v>
      </c>
      <c r="Q148" s="2">
        <v>142.234962008249</v>
      </c>
      <c r="R148" s="266">
        <f t="shared" si="9"/>
        <v>4.9448175700730896</v>
      </c>
      <c r="S148" s="266">
        <f t="shared" si="10"/>
        <v>0.88376938293367679</v>
      </c>
      <c r="T148" s="266">
        <f t="shared" si="11"/>
        <v>1.9657219944119311</v>
      </c>
    </row>
    <row r="149" spans="1:20">
      <c r="A149" s="102">
        <v>0.18596303556114399</v>
      </c>
      <c r="B149" s="102">
        <v>5.4195032290676001E-2</v>
      </c>
      <c r="C149" s="2">
        <v>929.43894889168405</v>
      </c>
      <c r="D149" s="19">
        <v>1.92566812912973</v>
      </c>
      <c r="E149" s="135">
        <v>0.22482955479519201</v>
      </c>
      <c r="F149" s="135">
        <v>89</v>
      </c>
      <c r="G149" s="135">
        <v>41.796656397728498</v>
      </c>
      <c r="H149" s="2">
        <v>0.45453394582726397</v>
      </c>
      <c r="I149" s="2">
        <v>285.52543964629501</v>
      </c>
      <c r="J149" s="2">
        <v>-33.153847295822104</v>
      </c>
      <c r="K149" s="19">
        <v>2.58299839843589</v>
      </c>
      <c r="L149" s="135">
        <v>4.8043308425921097E-2</v>
      </c>
      <c r="M149" s="135">
        <v>89.79</v>
      </c>
      <c r="N149" s="135">
        <v>81.000334028731302</v>
      </c>
      <c r="O149" s="19">
        <v>0.8</v>
      </c>
      <c r="P149" s="2">
        <v>267.34469827526902</v>
      </c>
      <c r="Q149" s="2">
        <v>177.51541074793701</v>
      </c>
      <c r="R149" s="266">
        <f t="shared" si="9"/>
        <v>4.5086665275656195</v>
      </c>
      <c r="S149" s="266">
        <f t="shared" si="10"/>
        <v>0.7455165788317174</v>
      </c>
      <c r="T149" s="266">
        <f t="shared" si="11"/>
        <v>1.9379620527046126</v>
      </c>
    </row>
    <row r="150" spans="1:20">
      <c r="A150" s="102">
        <v>0.22741945926099999</v>
      </c>
      <c r="B150" s="102">
        <v>5.4481458795421198E-2</v>
      </c>
      <c r="C150" s="2">
        <v>924.25276474106704</v>
      </c>
      <c r="D150" s="19">
        <v>1.8034437739225599</v>
      </c>
      <c r="E150" s="135">
        <v>0.24694588930334499</v>
      </c>
      <c r="F150" s="135">
        <v>89</v>
      </c>
      <c r="G150" s="135">
        <v>41.780526767779897</v>
      </c>
      <c r="H150" s="2">
        <v>0.30938489753234499</v>
      </c>
      <c r="I150" s="2">
        <v>250.283610986496</v>
      </c>
      <c r="J150" s="2">
        <v>25.765326403519701</v>
      </c>
      <c r="K150" s="19">
        <v>2.2180958786191498</v>
      </c>
      <c r="L150" s="135">
        <v>7.6824994761742593E-2</v>
      </c>
      <c r="M150" s="135">
        <v>89.79</v>
      </c>
      <c r="N150" s="135">
        <v>81.024918778852594</v>
      </c>
      <c r="O150" s="19">
        <v>0.8</v>
      </c>
      <c r="P150" s="2">
        <v>289.603671325589</v>
      </c>
      <c r="Q150" s="2">
        <v>150.00978151467299</v>
      </c>
      <c r="R150" s="266">
        <f t="shared" si="9"/>
        <v>4.0215396525417102</v>
      </c>
      <c r="S150" s="266">
        <f t="shared" si="10"/>
        <v>0.81305943142785753</v>
      </c>
      <c r="T150" s="266">
        <f t="shared" si="11"/>
        <v>1.9392986409481319</v>
      </c>
    </row>
    <row r="151" spans="1:20">
      <c r="A151" s="102">
        <v>0.14535333495587099</v>
      </c>
      <c r="B151" s="102">
        <v>5.4996937075081902E-2</v>
      </c>
      <c r="C151" s="2">
        <v>913.35042437206801</v>
      </c>
      <c r="D151" s="19">
        <v>1.63507744948196</v>
      </c>
      <c r="E151" s="135">
        <v>0.29451380484446799</v>
      </c>
      <c r="F151" s="135">
        <v>89</v>
      </c>
      <c r="G151" s="135">
        <v>41.799993055141996</v>
      </c>
      <c r="H151" s="2">
        <v>5.5413363161802298</v>
      </c>
      <c r="I151" s="2">
        <v>229.0159681209</v>
      </c>
      <c r="J151" s="2">
        <v>72.046369647416896</v>
      </c>
      <c r="K151" s="19">
        <v>2.0557924045969602</v>
      </c>
      <c r="L151" s="135">
        <v>8.63264088081796E-2</v>
      </c>
      <c r="M151" s="135">
        <v>89.79</v>
      </c>
      <c r="N151" s="135">
        <v>81.456522373670794</v>
      </c>
      <c r="O151" s="19">
        <v>0.8</v>
      </c>
      <c r="P151" s="2">
        <v>275.80777040962801</v>
      </c>
      <c r="Q151" s="2">
        <v>166.60524282292499</v>
      </c>
      <c r="R151" s="266">
        <f t="shared" si="9"/>
        <v>3.6908698540789202</v>
      </c>
      <c r="S151" s="266">
        <f t="shared" si="10"/>
        <v>0.79535144007038894</v>
      </c>
      <c r="T151" s="266">
        <f t="shared" si="11"/>
        <v>1.9487209547191653</v>
      </c>
    </row>
    <row r="152" spans="1:20">
      <c r="A152" s="102">
        <v>0.20108053972944601</v>
      </c>
      <c r="B152" s="102">
        <v>5.5209026398027598E-2</v>
      </c>
      <c r="C152" s="2">
        <v>881.43911187696904</v>
      </c>
      <c r="D152" s="19">
        <v>2.0863470632708498</v>
      </c>
      <c r="E152" s="135">
        <v>0.28296063525359</v>
      </c>
      <c r="F152" s="135">
        <v>89</v>
      </c>
      <c r="G152" s="135">
        <v>41.7597301332356</v>
      </c>
      <c r="H152" s="2">
        <v>2.7497744978276799</v>
      </c>
      <c r="I152" s="2">
        <v>282.21721055687402</v>
      </c>
      <c r="J152" s="2">
        <v>-43.515145654577097</v>
      </c>
      <c r="K152" s="19">
        <v>2.6964459238521301</v>
      </c>
      <c r="L152" s="135">
        <v>2.9996307451233599E-2</v>
      </c>
      <c r="M152" s="135">
        <v>89.79</v>
      </c>
      <c r="N152" s="135">
        <v>81.000649191813096</v>
      </c>
      <c r="O152" s="19">
        <v>0.8</v>
      </c>
      <c r="P152" s="2">
        <v>341.53393719728098</v>
      </c>
      <c r="Q152" s="2">
        <v>99.835991599298495</v>
      </c>
      <c r="R152" s="266">
        <f t="shared" si="9"/>
        <v>4.7827929871229795</v>
      </c>
      <c r="S152" s="266">
        <f t="shared" si="10"/>
        <v>0.77373962697175258</v>
      </c>
      <c r="T152" s="266">
        <f t="shared" si="11"/>
        <v>1.9396832530616992</v>
      </c>
    </row>
    <row r="153" spans="1:20">
      <c r="A153" s="102">
        <v>0.130628779064863</v>
      </c>
      <c r="B153" s="102">
        <v>5.5381043129326603E-2</v>
      </c>
      <c r="C153" s="2">
        <v>877.68290984479597</v>
      </c>
      <c r="D153" s="19">
        <v>1.88921374722684</v>
      </c>
      <c r="E153" s="135">
        <v>0.20541396141476401</v>
      </c>
      <c r="F153" s="135">
        <v>89</v>
      </c>
      <c r="G153" s="135">
        <v>41.723641252465598</v>
      </c>
      <c r="H153" s="2">
        <v>0.39992218422027997</v>
      </c>
      <c r="I153" s="2">
        <v>283.55137118033002</v>
      </c>
      <c r="J153" s="2">
        <v>-35.830589222810701</v>
      </c>
      <c r="K153" s="19">
        <v>2.20793965963863</v>
      </c>
      <c r="L153" s="135">
        <v>5.7612053523127399E-2</v>
      </c>
      <c r="M153" s="135">
        <v>89.79</v>
      </c>
      <c r="N153" s="135">
        <v>81.000250935068607</v>
      </c>
      <c r="O153" s="19">
        <v>0.8</v>
      </c>
      <c r="P153" s="2">
        <v>283.01354217352201</v>
      </c>
      <c r="Q153" s="2">
        <v>159.53479975154499</v>
      </c>
      <c r="R153" s="266">
        <f t="shared" si="9"/>
        <v>4.0971534068654698</v>
      </c>
      <c r="S153" s="266">
        <f t="shared" si="10"/>
        <v>0.85564555126295638</v>
      </c>
      <c r="T153" s="266">
        <f t="shared" si="11"/>
        <v>1.9413514377842565</v>
      </c>
    </row>
    <row r="154" spans="1:20">
      <c r="A154" s="102">
        <v>0.197929683607071</v>
      </c>
      <c r="B154" s="102">
        <v>5.5410968194551297E-2</v>
      </c>
      <c r="C154" s="2">
        <v>861.40010754867603</v>
      </c>
      <c r="D154" s="19">
        <v>1.7960619229180701</v>
      </c>
      <c r="E154" s="135">
        <v>0.29973902383550899</v>
      </c>
      <c r="F154" s="135">
        <v>89</v>
      </c>
      <c r="G154" s="135">
        <v>41.790116147473299</v>
      </c>
      <c r="H154" s="2">
        <v>-2.98770127646026</v>
      </c>
      <c r="I154" s="2">
        <v>241.47316091136</v>
      </c>
      <c r="J154" s="2">
        <v>45.655790068088898</v>
      </c>
      <c r="K154" s="19">
        <v>2.2898732229179202</v>
      </c>
      <c r="L154" s="135">
        <v>6.8074681571072104E-2</v>
      </c>
      <c r="M154" s="135">
        <v>89.79</v>
      </c>
      <c r="N154" s="135">
        <v>81.202269992898195</v>
      </c>
      <c r="O154" s="19">
        <v>0.8</v>
      </c>
      <c r="P154" s="2">
        <v>289.27338852303001</v>
      </c>
      <c r="Q154" s="2">
        <v>150.92993124349701</v>
      </c>
      <c r="R154" s="266">
        <f t="shared" si="9"/>
        <v>4.0859351458359905</v>
      </c>
      <c r="S154" s="266">
        <f t="shared" si="10"/>
        <v>0.78434993908937878</v>
      </c>
      <c r="T154" s="266">
        <f t="shared" si="11"/>
        <v>1.9430974947842499</v>
      </c>
    </row>
    <row r="155" spans="1:20">
      <c r="A155" s="102">
        <v>0.227896296419203</v>
      </c>
      <c r="B155" s="102">
        <v>5.5694766589166403E-2</v>
      </c>
      <c r="C155" s="2">
        <v>860.14282582307396</v>
      </c>
      <c r="D155" s="19">
        <v>1.5269477217643199</v>
      </c>
      <c r="E155" s="135">
        <v>0.26162084109697098</v>
      </c>
      <c r="F155" s="135">
        <v>89</v>
      </c>
      <c r="G155" s="135">
        <v>41.799560651642999</v>
      </c>
      <c r="H155" s="2">
        <v>-2.8216964399505402</v>
      </c>
      <c r="I155" s="2">
        <v>236.20983278662601</v>
      </c>
      <c r="J155" s="2">
        <v>52.507647865502101</v>
      </c>
      <c r="K155" s="19">
        <v>2.00068226684026</v>
      </c>
      <c r="L155" s="135">
        <v>9.0543468485273004E-2</v>
      </c>
      <c r="M155" s="135">
        <v>89.79</v>
      </c>
      <c r="N155" s="135">
        <v>81.3132063694908</v>
      </c>
      <c r="O155" s="19">
        <v>0.8</v>
      </c>
      <c r="P155" s="2">
        <v>287.16877243753203</v>
      </c>
      <c r="Q155" s="2">
        <v>152.27320632958401</v>
      </c>
      <c r="R155" s="266">
        <f t="shared" si="9"/>
        <v>3.5276299886045797</v>
      </c>
      <c r="S155" s="266">
        <f t="shared" si="10"/>
        <v>0.7632135032495071</v>
      </c>
      <c r="T155" s="266">
        <f t="shared" si="11"/>
        <v>1.9453124650556501</v>
      </c>
    </row>
    <row r="156" spans="1:20">
      <c r="A156" s="102">
        <v>0.17435651272535299</v>
      </c>
      <c r="B156" s="102">
        <v>5.5701234323136901E-2</v>
      </c>
      <c r="C156" s="2">
        <v>901.12932912567805</v>
      </c>
      <c r="D156" s="19">
        <v>1.2172096970178801</v>
      </c>
      <c r="E156" s="135">
        <v>0.19651318696411499</v>
      </c>
      <c r="F156" s="135">
        <v>89</v>
      </c>
      <c r="G156" s="135">
        <v>41.819026914220203</v>
      </c>
      <c r="H156" s="2">
        <v>1.5529806017108101</v>
      </c>
      <c r="I156" s="2">
        <v>249.253689410589</v>
      </c>
      <c r="J156" s="2">
        <v>24.3906448840584</v>
      </c>
      <c r="K156" s="19">
        <v>1.73205660120253</v>
      </c>
      <c r="L156" s="135">
        <v>0.116900064773363</v>
      </c>
      <c r="M156" s="135">
        <v>89.79</v>
      </c>
      <c r="N156" s="135">
        <v>81.310739132789195</v>
      </c>
      <c r="O156" s="19">
        <v>0.8</v>
      </c>
      <c r="P156" s="2">
        <v>289.08831385975998</v>
      </c>
      <c r="Q156" s="2">
        <v>150.503112676071</v>
      </c>
      <c r="R156" s="266">
        <f t="shared" si="9"/>
        <v>2.9492662982204099</v>
      </c>
      <c r="S156" s="266">
        <f t="shared" si="10"/>
        <v>0.70275399555233775</v>
      </c>
      <c r="T156" s="266">
        <f t="shared" si="11"/>
        <v>1.9443479471575216</v>
      </c>
    </row>
    <row r="157" spans="1:20">
      <c r="A157" s="102">
        <v>0.121910007670521</v>
      </c>
      <c r="B157" s="102">
        <v>5.5996048757258499E-2</v>
      </c>
      <c r="C157" s="2">
        <v>860.10381659150198</v>
      </c>
      <c r="D157" s="19">
        <v>2.08837755715314</v>
      </c>
      <c r="E157" s="135">
        <v>0.200895305841194</v>
      </c>
      <c r="F157" s="135">
        <v>89</v>
      </c>
      <c r="G157" s="135">
        <v>41.662078600519003</v>
      </c>
      <c r="H157" s="2">
        <v>0.15274289055906801</v>
      </c>
      <c r="I157" s="2">
        <v>299.719594987346</v>
      </c>
      <c r="J157" s="2">
        <v>-64.149010911792502</v>
      </c>
      <c r="K157" s="19">
        <v>2.2668105959089</v>
      </c>
      <c r="L157" s="135">
        <v>4.26699054199009E-2</v>
      </c>
      <c r="M157" s="135">
        <v>89.79</v>
      </c>
      <c r="N157" s="135">
        <v>81.1238399799158</v>
      </c>
      <c r="O157" s="19">
        <v>0.8</v>
      </c>
      <c r="P157" s="2">
        <v>278.78694785041301</v>
      </c>
      <c r="Q157" s="2">
        <v>164.63797510612</v>
      </c>
      <c r="R157" s="266">
        <f t="shared" si="9"/>
        <v>4.3551881530620395</v>
      </c>
      <c r="S157" s="266">
        <f t="shared" si="10"/>
        <v>0.92128454001503579</v>
      </c>
      <c r="T157" s="266">
        <f t="shared" si="11"/>
        <v>1.9471865712169534</v>
      </c>
    </row>
    <row r="158" spans="1:20">
      <c r="A158" s="102">
        <v>0.18062667455524201</v>
      </c>
      <c r="B158" s="102">
        <v>5.6358377942267501E-2</v>
      </c>
      <c r="C158" s="2">
        <v>949.42158225008302</v>
      </c>
      <c r="D158" s="19">
        <v>2.3547224216001701</v>
      </c>
      <c r="E158" s="135">
        <v>0.239559490353973</v>
      </c>
      <c r="F158" s="135">
        <v>89</v>
      </c>
      <c r="G158" s="135">
        <v>41.670820701784997</v>
      </c>
      <c r="H158" s="2">
        <v>5.99787309594638</v>
      </c>
      <c r="I158" s="2">
        <v>300.438083184829</v>
      </c>
      <c r="J158" s="2">
        <v>-79.023191676816495</v>
      </c>
      <c r="K158" s="19">
        <v>3.0644333951949498</v>
      </c>
      <c r="L158" s="135">
        <v>2.5380942731742899E-2</v>
      </c>
      <c r="M158" s="135">
        <v>89.79</v>
      </c>
      <c r="N158" s="135">
        <v>81.391472798088998</v>
      </c>
      <c r="O158" s="19">
        <v>0.8</v>
      </c>
      <c r="P158" s="2">
        <v>358.68525853035601</v>
      </c>
      <c r="Q158" s="2">
        <v>82.524003512095206</v>
      </c>
      <c r="R158" s="266">
        <f t="shared" si="9"/>
        <v>5.4191558167951204</v>
      </c>
      <c r="S158" s="266">
        <f t="shared" si="10"/>
        <v>0.76840385086926322</v>
      </c>
      <c r="T158" s="266">
        <f t="shared" si="11"/>
        <v>1.9532006192189668</v>
      </c>
    </row>
    <row r="159" spans="1:20">
      <c r="A159" s="102">
        <v>0.196972523815929</v>
      </c>
      <c r="B159" s="102">
        <v>5.65485209226608E-2</v>
      </c>
      <c r="C159" s="2">
        <v>926.43885939586596</v>
      </c>
      <c r="D159" s="19">
        <v>1.8076413261670801</v>
      </c>
      <c r="E159" s="135">
        <v>0.29833518164559403</v>
      </c>
      <c r="F159" s="135">
        <v>89</v>
      </c>
      <c r="G159" s="135">
        <v>41.7948058572184</v>
      </c>
      <c r="H159" s="2">
        <v>-2.9996357644482301</v>
      </c>
      <c r="I159" s="2">
        <v>235.337218782436</v>
      </c>
      <c r="J159" s="2">
        <v>57.6002599300501</v>
      </c>
      <c r="K159" s="19">
        <v>2.3498604663570601</v>
      </c>
      <c r="L159" s="135">
        <v>7.6210156054003803E-2</v>
      </c>
      <c r="M159" s="135">
        <v>89.79</v>
      </c>
      <c r="N159" s="135">
        <v>81.351087244319999</v>
      </c>
      <c r="O159" s="19">
        <v>0.8</v>
      </c>
      <c r="P159" s="2">
        <v>284.13523997677697</v>
      </c>
      <c r="Q159" s="2">
        <v>156.34483586617</v>
      </c>
      <c r="R159" s="266">
        <f t="shared" si="9"/>
        <v>4.1575017925241404</v>
      </c>
      <c r="S159" s="266">
        <f t="shared" si="10"/>
        <v>0.76925475024882173</v>
      </c>
      <c r="T159" s="266">
        <f t="shared" si="11"/>
        <v>1.9464401275659908</v>
      </c>
    </row>
    <row r="160" spans="1:20">
      <c r="A160" s="102">
        <v>0.218123052734881</v>
      </c>
      <c r="B160" s="102">
        <v>5.66115772132487E-2</v>
      </c>
      <c r="C160" s="2">
        <v>953.11337460860398</v>
      </c>
      <c r="D160" s="19">
        <v>2.6348761931713698</v>
      </c>
      <c r="E160" s="135">
        <v>0.19322045605994001</v>
      </c>
      <c r="F160" s="135">
        <v>89</v>
      </c>
      <c r="G160" s="135">
        <v>41.513095575307197</v>
      </c>
      <c r="H160" s="2">
        <v>5.9999943028509897</v>
      </c>
      <c r="I160" s="2">
        <v>330.69629899172702</v>
      </c>
      <c r="J160" s="2">
        <v>-126.045717399258</v>
      </c>
      <c r="K160" s="19">
        <v>2.7299571526026098</v>
      </c>
      <c r="L160" s="135">
        <v>1.5018547784391399E-2</v>
      </c>
      <c r="M160" s="135">
        <v>89.79</v>
      </c>
      <c r="N160" s="135">
        <v>81.699166236807798</v>
      </c>
      <c r="O160" s="19">
        <v>0.8</v>
      </c>
      <c r="P160" s="2">
        <v>275.23659753151998</v>
      </c>
      <c r="Q160" s="2">
        <v>169.470299389529</v>
      </c>
      <c r="R160" s="266">
        <f t="shared" si="9"/>
        <v>5.3648333457739792</v>
      </c>
      <c r="S160" s="266">
        <f t="shared" si="10"/>
        <v>0.96517126309451617</v>
      </c>
      <c r="T160" s="266">
        <f t="shared" si="11"/>
        <v>1.9680335832484646</v>
      </c>
    </row>
    <row r="161" spans="1:20">
      <c r="A161" s="102">
        <v>0.22577702021226201</v>
      </c>
      <c r="B161" s="102">
        <v>5.7016494766096798E-2</v>
      </c>
      <c r="C161" s="2">
        <v>925.486730051064</v>
      </c>
      <c r="D161" s="19">
        <v>1.6508515206188701</v>
      </c>
      <c r="E161" s="135">
        <v>0.28392936556827097</v>
      </c>
      <c r="F161" s="135">
        <v>89</v>
      </c>
      <c r="G161" s="135">
        <v>41.7999835188782</v>
      </c>
      <c r="H161" s="2">
        <v>-2.9976531770452302</v>
      </c>
      <c r="I161" s="2">
        <v>231.955141926875</v>
      </c>
      <c r="J161" s="2">
        <v>64.329200517145594</v>
      </c>
      <c r="K161" s="19">
        <v>2.21036041341736</v>
      </c>
      <c r="L161" s="135">
        <v>8.7384618782147094E-2</v>
      </c>
      <c r="M161" s="135">
        <v>89.79</v>
      </c>
      <c r="N161" s="135">
        <v>81.454413117286805</v>
      </c>
      <c r="O161" s="19">
        <v>0.8</v>
      </c>
      <c r="P161" s="2">
        <v>281.76788033131999</v>
      </c>
      <c r="Q161" s="2">
        <v>158.84915613828699</v>
      </c>
      <c r="R161" s="266">
        <f t="shared" si="9"/>
        <v>3.8612119340362301</v>
      </c>
      <c r="S161" s="266">
        <f t="shared" si="10"/>
        <v>0.74686983651980399</v>
      </c>
      <c r="T161" s="266">
        <f t="shared" si="11"/>
        <v>1.9486709386021506</v>
      </c>
    </row>
    <row r="162" spans="1:20">
      <c r="A162" s="102">
        <v>0.20785147510468899</v>
      </c>
      <c r="B162" s="102">
        <v>5.7073594070970998E-2</v>
      </c>
      <c r="C162" s="2">
        <v>906.38538606680402</v>
      </c>
      <c r="D162" s="19">
        <v>1.9964473817677999</v>
      </c>
      <c r="E162" s="135">
        <v>0.18208305601709501</v>
      </c>
      <c r="F162" s="135">
        <v>89</v>
      </c>
      <c r="G162" s="135">
        <v>41.649689194498599</v>
      </c>
      <c r="H162" s="2">
        <v>5.2630109514132899</v>
      </c>
      <c r="I162" s="2">
        <v>279.56556571852298</v>
      </c>
      <c r="J162" s="2">
        <v>-39.320052065037601</v>
      </c>
      <c r="K162" s="19">
        <v>2.0593202430718902</v>
      </c>
      <c r="L162" s="135">
        <v>6.9959852922641605E-2</v>
      </c>
      <c r="M162" s="135">
        <v>89.79</v>
      </c>
      <c r="N162" s="135">
        <v>81.025587168548597</v>
      </c>
      <c r="O162" s="19">
        <v>0.8</v>
      </c>
      <c r="P162" s="2">
        <v>311.11100748106099</v>
      </c>
      <c r="Q162" s="2">
        <v>126.257433823783</v>
      </c>
      <c r="R162" s="266">
        <f t="shared" si="9"/>
        <v>4.0557676248396906</v>
      </c>
      <c r="S162" s="266">
        <f t="shared" si="10"/>
        <v>0.96946911898933075</v>
      </c>
      <c r="T162" s="266">
        <f t="shared" si="11"/>
        <v>1.9454067661866505</v>
      </c>
    </row>
    <row r="163" spans="1:20">
      <c r="A163" s="102">
        <v>9.9034538958221605E-2</v>
      </c>
      <c r="B163" s="102">
        <v>5.7899037047343997E-2</v>
      </c>
      <c r="C163" s="2">
        <v>990.18581548631698</v>
      </c>
      <c r="D163" s="19">
        <v>2.4531531726780398</v>
      </c>
      <c r="E163" s="135">
        <v>0.27544882993148001</v>
      </c>
      <c r="F163" s="135">
        <v>89</v>
      </c>
      <c r="G163" s="135">
        <v>41.7337102445886</v>
      </c>
      <c r="H163" s="2">
        <v>-4.95286827513709E-2</v>
      </c>
      <c r="I163" s="2">
        <v>285.79391271749103</v>
      </c>
      <c r="J163" s="2">
        <v>-55.682294263269199</v>
      </c>
      <c r="K163" s="19">
        <v>3.1926679499425501</v>
      </c>
      <c r="L163" s="135">
        <v>3.9370876788796097E-2</v>
      </c>
      <c r="M163" s="135">
        <v>89.79</v>
      </c>
      <c r="N163" s="135">
        <v>81.122010069962997</v>
      </c>
      <c r="O163" s="19">
        <v>0.8</v>
      </c>
      <c r="P163" s="2">
        <v>4.5910272835166896</v>
      </c>
      <c r="Q163" s="2">
        <v>74.653164471140997</v>
      </c>
      <c r="R163" s="266">
        <f t="shared" si="9"/>
        <v>5.6458211226205899</v>
      </c>
      <c r="S163" s="266">
        <f t="shared" si="10"/>
        <v>0.76837090832517763</v>
      </c>
      <c r="T163" s="266">
        <f t="shared" si="11"/>
        <v>1.9438005773877169</v>
      </c>
    </row>
    <row r="164" spans="1:20">
      <c r="A164" s="102">
        <v>0.14284057915210699</v>
      </c>
      <c r="B164" s="102">
        <v>5.8426745728973002E-2</v>
      </c>
      <c r="C164" s="2">
        <v>984.61270400343506</v>
      </c>
      <c r="D164" s="19">
        <v>0.58830488330716801</v>
      </c>
      <c r="E164" s="135">
        <v>8.3843623969388298E-2</v>
      </c>
      <c r="F164" s="135">
        <v>89</v>
      </c>
      <c r="G164" s="135">
        <v>41.924299030838597</v>
      </c>
      <c r="H164" s="2">
        <v>-2.9960432637638799</v>
      </c>
      <c r="I164" s="2">
        <v>120.79533508996001</v>
      </c>
      <c r="J164" s="2">
        <v>178.07005244369</v>
      </c>
      <c r="K164" s="19">
        <v>1.0344523277511199</v>
      </c>
      <c r="L164" s="135">
        <v>0.28924624823037698</v>
      </c>
      <c r="M164" s="135">
        <v>89.79</v>
      </c>
      <c r="N164" s="135">
        <v>81.732748115436706</v>
      </c>
      <c r="O164" s="19">
        <v>0.8</v>
      </c>
      <c r="P164" s="2">
        <v>292.76426394642903</v>
      </c>
      <c r="Q164" s="2">
        <v>135.51278115214899</v>
      </c>
      <c r="R164" s="266">
        <f t="shared" si="9"/>
        <v>1.622757211058288</v>
      </c>
      <c r="S164" s="266">
        <f t="shared" si="10"/>
        <v>0.56871145003475587</v>
      </c>
      <c r="T164" s="266">
        <f t="shared" si="11"/>
        <v>1.9495316559810787</v>
      </c>
    </row>
    <row r="165" spans="1:20">
      <c r="A165" s="102">
        <v>0.14716953178867601</v>
      </c>
      <c r="B165" s="102">
        <v>5.8769215939237701E-2</v>
      </c>
      <c r="C165" s="2">
        <v>924.13054405033301</v>
      </c>
      <c r="D165" s="19">
        <v>2.0318480896660498</v>
      </c>
      <c r="E165" s="135">
        <v>0.29970964007314599</v>
      </c>
      <c r="F165" s="135">
        <v>89</v>
      </c>
      <c r="G165" s="135">
        <v>41.772342061229601</v>
      </c>
      <c r="H165" s="2">
        <v>-2.68896510838047</v>
      </c>
      <c r="I165" s="2">
        <v>244.066307852357</v>
      </c>
      <c r="J165" s="2">
        <v>38.840631803819797</v>
      </c>
      <c r="K165" s="19">
        <v>2.38989557530721</v>
      </c>
      <c r="L165" s="135">
        <v>6.6055939039178002E-2</v>
      </c>
      <c r="M165" s="135">
        <v>89.79</v>
      </c>
      <c r="N165" s="135">
        <v>81.036326643316897</v>
      </c>
      <c r="O165" s="19">
        <v>0.8</v>
      </c>
      <c r="P165" s="2">
        <v>293.37048790242397</v>
      </c>
      <c r="Q165" s="2">
        <v>146.72859592071799</v>
      </c>
      <c r="R165" s="266">
        <f t="shared" si="9"/>
        <v>4.4217436649732598</v>
      </c>
      <c r="S165" s="266">
        <f t="shared" si="10"/>
        <v>0.8501827906873568</v>
      </c>
      <c r="T165" s="266">
        <f t="shared" si="11"/>
        <v>1.9399517155282897</v>
      </c>
    </row>
    <row r="166" spans="1:20">
      <c r="A166" s="102">
        <v>0.217317575588822</v>
      </c>
      <c r="B166" s="102">
        <v>5.9223858831340702E-2</v>
      </c>
      <c r="C166" s="2">
        <v>889.34634833522603</v>
      </c>
      <c r="D166" s="19">
        <v>1.52334947925163</v>
      </c>
      <c r="E166" s="135">
        <v>0.29156419163395703</v>
      </c>
      <c r="F166" s="135">
        <v>89</v>
      </c>
      <c r="G166" s="135">
        <v>41.7978403779098</v>
      </c>
      <c r="H166" s="2">
        <v>3.26821082475999E-2</v>
      </c>
      <c r="I166" s="2">
        <v>229.68406745021099</v>
      </c>
      <c r="J166" s="2">
        <v>71.348142044544701</v>
      </c>
      <c r="K166" s="19">
        <v>2.0367093453838598</v>
      </c>
      <c r="L166" s="135">
        <v>8.9435279119810501E-2</v>
      </c>
      <c r="M166" s="135">
        <v>89.79</v>
      </c>
      <c r="N166" s="135">
        <v>81.536034922748598</v>
      </c>
      <c r="O166" s="19">
        <v>0.8</v>
      </c>
      <c r="P166" s="2">
        <v>275.28144918464898</v>
      </c>
      <c r="Q166" s="2">
        <v>166.567776203222</v>
      </c>
      <c r="R166" s="266">
        <f t="shared" si="9"/>
        <v>3.5600588246354898</v>
      </c>
      <c r="S166" s="266">
        <f t="shared" si="10"/>
        <v>0.74794642775330489</v>
      </c>
      <c r="T166" s="266">
        <f t="shared" si="11"/>
        <v>1.9507236303491047</v>
      </c>
    </row>
    <row r="167" spans="1:20">
      <c r="A167" s="102">
        <v>0.20670353388413701</v>
      </c>
      <c r="B167" s="102">
        <v>5.9424429337548802E-2</v>
      </c>
      <c r="C167" s="2">
        <v>996.00582988972803</v>
      </c>
      <c r="D167" s="19">
        <v>1.81979820658558</v>
      </c>
      <c r="E167" s="135">
        <v>0.27049725120294799</v>
      </c>
      <c r="F167" s="135">
        <v>89</v>
      </c>
      <c r="G167" s="135">
        <v>41.794425333815497</v>
      </c>
      <c r="H167" s="2">
        <v>-2.5532963399261002</v>
      </c>
      <c r="I167" s="2">
        <v>234.76151097338899</v>
      </c>
      <c r="J167" s="2">
        <v>55.1188362996945</v>
      </c>
      <c r="K167" s="19">
        <v>2.3208978486428702</v>
      </c>
      <c r="L167" s="135">
        <v>8.8487098204534403E-2</v>
      </c>
      <c r="M167" s="135">
        <v>89.79</v>
      </c>
      <c r="N167" s="135">
        <v>81.304065612907806</v>
      </c>
      <c r="O167" s="19">
        <v>0.8</v>
      </c>
      <c r="P167" s="2">
        <v>286.925430511814</v>
      </c>
      <c r="Q167" s="2">
        <v>152.72841777752899</v>
      </c>
      <c r="R167" s="266">
        <f t="shared" si="9"/>
        <v>4.1406960552284504</v>
      </c>
      <c r="S167" s="266">
        <f t="shared" si="10"/>
        <v>0.78409233204714079</v>
      </c>
      <c r="T167" s="266">
        <f t="shared" si="11"/>
        <v>1.9453327797553281</v>
      </c>
    </row>
    <row r="168" spans="1:20">
      <c r="A168" s="102">
        <v>0.12787865241989399</v>
      </c>
      <c r="B168" s="102">
        <v>5.9570564313189002E-2</v>
      </c>
      <c r="C168" s="2">
        <v>950.17577216609595</v>
      </c>
      <c r="D168" s="19">
        <v>2.3626576189415802</v>
      </c>
      <c r="E168" s="135">
        <v>0.27837485510920801</v>
      </c>
      <c r="F168" s="135">
        <v>89</v>
      </c>
      <c r="G168" s="135">
        <v>41.7214769585798</v>
      </c>
      <c r="H168" s="2">
        <v>2.4104718360417698</v>
      </c>
      <c r="I168" s="2">
        <v>290.27284032295398</v>
      </c>
      <c r="J168" s="2">
        <v>-67.306708103558904</v>
      </c>
      <c r="K168" s="19">
        <v>3.1469815653877702</v>
      </c>
      <c r="L168" s="135">
        <v>4.1507419042145999E-2</v>
      </c>
      <c r="M168" s="135">
        <v>89.79</v>
      </c>
      <c r="N168" s="135">
        <v>81.270951185005401</v>
      </c>
      <c r="O168" s="19">
        <v>0.8</v>
      </c>
      <c r="P168" s="2">
        <v>20.0134405112994</v>
      </c>
      <c r="Q168" s="2">
        <v>59.317379499602303</v>
      </c>
      <c r="R168" s="266">
        <f t="shared" si="9"/>
        <v>5.50963918432935</v>
      </c>
      <c r="S168" s="266">
        <f t="shared" si="10"/>
        <v>0.75076944997942952</v>
      </c>
      <c r="T168" s="266">
        <f t="shared" si="11"/>
        <v>1.9479404160521328</v>
      </c>
    </row>
    <row r="169" spans="1:20">
      <c r="A169" s="102">
        <v>0.18331109127029699</v>
      </c>
      <c r="B169" s="102">
        <v>5.9931055313962298E-2</v>
      </c>
      <c r="C169" s="2">
        <v>974.69620254868096</v>
      </c>
      <c r="D169" s="19">
        <v>2.9231689404313501</v>
      </c>
      <c r="E169" s="135">
        <v>0.18868036381679401</v>
      </c>
      <c r="F169" s="135">
        <v>89</v>
      </c>
      <c r="G169" s="135">
        <v>41.315259558525703</v>
      </c>
      <c r="H169" s="2">
        <v>5.8758006455389697</v>
      </c>
      <c r="I169" s="2">
        <v>356.65380091146602</v>
      </c>
      <c r="J169" s="2">
        <v>167.407036511765</v>
      </c>
      <c r="K169" s="19">
        <v>3.0327590284189601</v>
      </c>
      <c r="L169" s="135">
        <v>2.4909003035925002E-2</v>
      </c>
      <c r="M169" s="135">
        <v>89.79</v>
      </c>
      <c r="N169" s="135">
        <v>82.598277958960907</v>
      </c>
      <c r="O169" s="19">
        <v>0.8</v>
      </c>
      <c r="P169" s="2">
        <v>109.66399598404099</v>
      </c>
      <c r="Q169" s="2">
        <v>335.61935678843798</v>
      </c>
      <c r="R169" s="266">
        <f t="shared" si="9"/>
        <v>5.9559279688503102</v>
      </c>
      <c r="S169" s="266">
        <f t="shared" si="10"/>
        <v>0.9638645579946582</v>
      </c>
      <c r="T169" s="266">
        <f t="shared" si="11"/>
        <v>1.9992196307505989</v>
      </c>
    </row>
    <row r="170" spans="1:20">
      <c r="A170" s="102">
        <v>0.25613565277308198</v>
      </c>
      <c r="B170" s="102">
        <v>6.0103692278704199E-2</v>
      </c>
      <c r="C170" s="2">
        <v>875.605976571783</v>
      </c>
      <c r="D170" s="19">
        <v>1.5972058752120699</v>
      </c>
      <c r="E170" s="135">
        <v>0.24236591744302899</v>
      </c>
      <c r="F170" s="135">
        <v>89</v>
      </c>
      <c r="G170" s="135">
        <v>41.7890607854631</v>
      </c>
      <c r="H170" s="2">
        <v>5.79724083939678</v>
      </c>
      <c r="I170" s="2">
        <v>242.35123152701499</v>
      </c>
      <c r="J170" s="2">
        <v>37.405073955863799</v>
      </c>
      <c r="K170" s="19">
        <v>2.0269104393048698</v>
      </c>
      <c r="L170" s="135">
        <v>9.00181352530533E-2</v>
      </c>
      <c r="M170" s="135">
        <v>89.79</v>
      </c>
      <c r="N170" s="135">
        <v>81.154321436437996</v>
      </c>
      <c r="O170" s="19">
        <v>0.8</v>
      </c>
      <c r="P170" s="2">
        <v>293.40359251889799</v>
      </c>
      <c r="Q170" s="2">
        <v>144.823140766265</v>
      </c>
      <c r="R170" s="266">
        <f t="shared" si="9"/>
        <v>3.6241163145169395</v>
      </c>
      <c r="S170" s="266">
        <f t="shared" si="10"/>
        <v>0.78800022153905958</v>
      </c>
      <c r="T170" s="266">
        <f t="shared" si="11"/>
        <v>1.9419991718183971</v>
      </c>
    </row>
    <row r="171" spans="1:20">
      <c r="A171" s="102">
        <v>0.14760128641501</v>
      </c>
      <c r="B171" s="102">
        <v>6.0163725441431198E-2</v>
      </c>
      <c r="C171" s="2">
        <v>865.31644638894102</v>
      </c>
      <c r="D171" s="19">
        <v>2.0268918137444398</v>
      </c>
      <c r="E171" s="135">
        <v>0.264321073991306</v>
      </c>
      <c r="F171" s="135">
        <v>89</v>
      </c>
      <c r="G171" s="135">
        <v>41.7678218058334</v>
      </c>
      <c r="H171" s="2">
        <v>1.07923152279166</v>
      </c>
      <c r="I171" s="2">
        <v>285.83468198058</v>
      </c>
      <c r="J171" s="2">
        <v>-48.867918931880403</v>
      </c>
      <c r="K171" s="19">
        <v>2.7658785914176098</v>
      </c>
      <c r="L171" s="135">
        <v>2.86261239198887E-2</v>
      </c>
      <c r="M171" s="135">
        <v>89.79</v>
      </c>
      <c r="N171" s="135">
        <v>81.075309038171198</v>
      </c>
      <c r="O171" s="19">
        <v>0.8</v>
      </c>
      <c r="P171" s="2">
        <v>339.72509869927501</v>
      </c>
      <c r="Q171" s="2">
        <v>101.533832958499</v>
      </c>
      <c r="R171" s="266">
        <f t="shared" si="9"/>
        <v>4.7927704051620497</v>
      </c>
      <c r="S171" s="266">
        <f t="shared" si="10"/>
        <v>0.73282024020641723</v>
      </c>
      <c r="T171" s="266">
        <f t="shared" si="11"/>
        <v>1.9410949753393176</v>
      </c>
    </row>
    <row r="172" spans="1:20">
      <c r="A172" s="102">
        <v>0.17008612444624299</v>
      </c>
      <c r="B172" s="102">
        <v>6.0205881538636499E-2</v>
      </c>
      <c r="C172" s="2">
        <v>907.17589004247395</v>
      </c>
      <c r="D172" s="19">
        <v>2.7289318450036202</v>
      </c>
      <c r="E172" s="135">
        <v>0.165053465819676</v>
      </c>
      <c r="F172" s="135">
        <v>89</v>
      </c>
      <c r="G172" s="135">
        <v>41.334432107075997</v>
      </c>
      <c r="H172" s="2">
        <v>4.1678019110289197</v>
      </c>
      <c r="I172" s="2">
        <v>0.18224482397889799</v>
      </c>
      <c r="J172" s="2">
        <v>170.099368159439</v>
      </c>
      <c r="K172" s="19">
        <v>2.7642672812856701</v>
      </c>
      <c r="L172" s="135">
        <v>2.3820345155831001E-4</v>
      </c>
      <c r="M172" s="135">
        <v>89.79</v>
      </c>
      <c r="N172" s="135">
        <v>82.448489917825796</v>
      </c>
      <c r="O172" s="19">
        <v>0.8</v>
      </c>
      <c r="P172" s="2">
        <v>220.52428419920099</v>
      </c>
      <c r="Q172" s="2">
        <v>224.18090874092499</v>
      </c>
      <c r="R172" s="266">
        <f t="shared" si="9"/>
        <v>5.4931991262892907</v>
      </c>
      <c r="S172" s="266">
        <f t="shared" si="10"/>
        <v>0.98721706959335154</v>
      </c>
      <c r="T172" s="266">
        <f t="shared" si="11"/>
        <v>1.994668505526934</v>
      </c>
    </row>
    <row r="173" spans="1:20">
      <c r="A173" s="102">
        <v>0.15366382990032401</v>
      </c>
      <c r="B173" s="102">
        <v>6.0793881605872298E-2</v>
      </c>
      <c r="C173" s="2">
        <v>978.07298747332595</v>
      </c>
      <c r="D173" s="19">
        <v>2.6307232310289401</v>
      </c>
      <c r="E173" s="135">
        <v>0.27050396195679399</v>
      </c>
      <c r="F173" s="135">
        <v>89</v>
      </c>
      <c r="G173" s="135">
        <v>41.644670259410297</v>
      </c>
      <c r="H173" s="2">
        <v>0.79247117297834602</v>
      </c>
      <c r="I173" s="2">
        <v>298.87453245907699</v>
      </c>
      <c r="J173" s="2">
        <v>-83.206084468457703</v>
      </c>
      <c r="K173" s="19">
        <v>2.94808802038775</v>
      </c>
      <c r="L173" s="135">
        <v>4.0452844055272399E-2</v>
      </c>
      <c r="M173" s="135">
        <v>89.79</v>
      </c>
      <c r="N173" s="135">
        <v>81.324235661176203</v>
      </c>
      <c r="O173" s="19">
        <v>0.8</v>
      </c>
      <c r="P173" s="2">
        <v>30.081338669067399</v>
      </c>
      <c r="Q173" s="2">
        <v>49.303696982779101</v>
      </c>
      <c r="R173" s="266">
        <f t="shared" si="9"/>
        <v>5.5788112514166901</v>
      </c>
      <c r="S173" s="266">
        <f t="shared" si="10"/>
        <v>0.8923489437343638</v>
      </c>
      <c r="T173" s="266">
        <f t="shared" si="11"/>
        <v>1.952812572523603</v>
      </c>
    </row>
    <row r="174" spans="1:20">
      <c r="A174" s="102">
        <v>0.27863530209288001</v>
      </c>
      <c r="B174" s="102">
        <v>6.1193427481852899E-2</v>
      </c>
      <c r="C174" s="2">
        <v>909.80018486305198</v>
      </c>
      <c r="D174" s="19">
        <v>1.8338519907419899</v>
      </c>
      <c r="E174" s="135">
        <v>0.14174001625523</v>
      </c>
      <c r="F174" s="135">
        <v>89</v>
      </c>
      <c r="G174" s="135">
        <v>41.508936537832298</v>
      </c>
      <c r="H174" s="2">
        <v>-1.49742608551427</v>
      </c>
      <c r="I174" s="2">
        <v>305.43867790047602</v>
      </c>
      <c r="J174" s="2">
        <v>-88.072882214275097</v>
      </c>
      <c r="K174" s="19">
        <v>2.0008681436589599</v>
      </c>
      <c r="L174" s="135">
        <v>8.9241506467393594E-2</v>
      </c>
      <c r="M174" s="135">
        <v>89.79</v>
      </c>
      <c r="N174" s="135">
        <v>81.658418110667597</v>
      </c>
      <c r="O174" s="19">
        <v>0.8</v>
      </c>
      <c r="P174" s="2">
        <v>323.38540178977303</v>
      </c>
      <c r="Q174" s="2">
        <v>110.657999850848</v>
      </c>
      <c r="R174" s="266">
        <f t="shared" si="9"/>
        <v>3.8347201344009498</v>
      </c>
      <c r="S174" s="266">
        <f t="shared" si="10"/>
        <v>0.91652815631741236</v>
      </c>
      <c r="T174" s="266">
        <f t="shared" si="11"/>
        <v>1.9672491015577342</v>
      </c>
    </row>
    <row r="175" spans="1:20">
      <c r="A175" s="102">
        <v>0.229025130160152</v>
      </c>
      <c r="B175" s="102">
        <v>6.12417559742051E-2</v>
      </c>
      <c r="C175" s="2">
        <v>862.48673315169196</v>
      </c>
      <c r="D175" s="19">
        <v>2.47696040455634</v>
      </c>
      <c r="E175" s="135">
        <v>0.255729819072054</v>
      </c>
      <c r="F175" s="135">
        <v>89</v>
      </c>
      <c r="G175" s="135">
        <v>41.548530917164101</v>
      </c>
      <c r="H175" s="2">
        <v>2.9592150533876</v>
      </c>
      <c r="I175" s="2">
        <v>293.02511319769599</v>
      </c>
      <c r="J175" s="2">
        <v>-70.101447117088398</v>
      </c>
      <c r="K175" s="19">
        <v>2.05521233504254</v>
      </c>
      <c r="L175" s="135">
        <v>3.5096876511599498E-2</v>
      </c>
      <c r="M175" s="135">
        <v>89.79</v>
      </c>
      <c r="N175" s="135">
        <v>81.168886183653797</v>
      </c>
      <c r="O175" s="19">
        <v>0.8</v>
      </c>
      <c r="P175" s="2">
        <v>2.1421294990203701</v>
      </c>
      <c r="Q175" s="2">
        <v>77.630731293009106</v>
      </c>
      <c r="R175" s="266">
        <f t="shared" si="9"/>
        <v>4.53217273959888</v>
      </c>
      <c r="S175" s="266">
        <f t="shared" si="10"/>
        <v>1.2052090007065233</v>
      </c>
      <c r="T175" s="266">
        <f t="shared" si="11"/>
        <v>1.9535922063160636</v>
      </c>
    </row>
    <row r="176" spans="1:20">
      <c r="A176" s="102">
        <v>0.134148827753961</v>
      </c>
      <c r="B176" s="102">
        <v>6.1688136446344501E-2</v>
      </c>
      <c r="C176" s="2">
        <v>874.04839349696999</v>
      </c>
      <c r="D176" s="19">
        <v>1.6687363927936201</v>
      </c>
      <c r="E176" s="135">
        <v>0.27356275549180797</v>
      </c>
      <c r="F176" s="135">
        <v>89</v>
      </c>
      <c r="G176" s="135">
        <v>41.799981554617403</v>
      </c>
      <c r="H176" s="2">
        <v>0.67373588230664605</v>
      </c>
      <c r="I176" s="2">
        <v>258.44965213552302</v>
      </c>
      <c r="J176" s="2">
        <v>30.042994044383299</v>
      </c>
      <c r="K176" s="19">
        <v>2.0142048263380801</v>
      </c>
      <c r="L176" s="135">
        <v>6.9404751256724698E-2</v>
      </c>
      <c r="M176" s="135">
        <v>89.79</v>
      </c>
      <c r="N176" s="135">
        <v>81.114542744997095</v>
      </c>
      <c r="O176" s="19">
        <v>0.8</v>
      </c>
      <c r="P176" s="2">
        <v>245.35634956890499</v>
      </c>
      <c r="Q176" s="2">
        <v>201.7845980088</v>
      </c>
      <c r="R176" s="266">
        <f t="shared" si="9"/>
        <v>3.6829412191316999</v>
      </c>
      <c r="S176" s="266">
        <f t="shared" si="10"/>
        <v>0.82848396100185207</v>
      </c>
      <c r="T176" s="266">
        <f t="shared" si="11"/>
        <v>1.9405401564354718</v>
      </c>
    </row>
    <row r="177" spans="1:20">
      <c r="A177" s="102">
        <v>0.167333161924034</v>
      </c>
      <c r="B177" s="102">
        <v>6.1824998681378703E-2</v>
      </c>
      <c r="C177" s="2">
        <v>924.20033968296002</v>
      </c>
      <c r="D177" s="19">
        <v>1.0418278313139999</v>
      </c>
      <c r="E177" s="135">
        <v>0.26657707646085799</v>
      </c>
      <c r="F177" s="135">
        <v>89</v>
      </c>
      <c r="G177" s="135">
        <v>42.006392460998498</v>
      </c>
      <c r="H177" s="2">
        <v>-0.23004835767658399</v>
      </c>
      <c r="I177" s="2">
        <v>269.47831178955897</v>
      </c>
      <c r="J177" s="2">
        <v>49.0267077534332</v>
      </c>
      <c r="K177" s="19">
        <v>1.80967995287123</v>
      </c>
      <c r="L177" s="135">
        <v>0.14845927127929701</v>
      </c>
      <c r="M177" s="135">
        <v>89.79</v>
      </c>
      <c r="N177" s="135">
        <v>81.623669929645601</v>
      </c>
      <c r="O177" s="19">
        <v>0.8</v>
      </c>
      <c r="P177" s="2">
        <v>196.16706346833499</v>
      </c>
      <c r="Q177" s="2">
        <v>264.82034136948499</v>
      </c>
      <c r="R177" s="266">
        <f t="shared" si="9"/>
        <v>2.8515077841852299</v>
      </c>
      <c r="S177" s="266">
        <f t="shared" si="10"/>
        <v>0.57569728263886699</v>
      </c>
      <c r="T177" s="266">
        <f t="shared" si="11"/>
        <v>1.9431249661686705</v>
      </c>
    </row>
    <row r="178" spans="1:20">
      <c r="A178" s="102">
        <v>0.23958072485402199</v>
      </c>
      <c r="B178" s="102">
        <v>6.2002072083380197E-2</v>
      </c>
      <c r="C178" s="2">
        <v>916.98269635835197</v>
      </c>
      <c r="D178" s="19">
        <v>2.1094098675783002</v>
      </c>
      <c r="E178" s="135">
        <v>0.223653297205748</v>
      </c>
      <c r="F178" s="135">
        <v>89</v>
      </c>
      <c r="G178" s="135">
        <v>41.7353356898142</v>
      </c>
      <c r="H178" s="2">
        <v>-0.75217420857214801</v>
      </c>
      <c r="I178" s="2">
        <v>299.31054940109601</v>
      </c>
      <c r="J178" s="2">
        <v>-60.591987373948697</v>
      </c>
      <c r="K178" s="19">
        <v>2.6652334629369498</v>
      </c>
      <c r="L178" s="135">
        <v>3.0611634550565699E-2</v>
      </c>
      <c r="M178" s="135">
        <v>89.79</v>
      </c>
      <c r="N178" s="135">
        <v>81.129818395435095</v>
      </c>
      <c r="O178" s="19">
        <v>0.8</v>
      </c>
      <c r="P178" s="2">
        <v>270.41170114292697</v>
      </c>
      <c r="Q178" s="2">
        <v>174.434635616299</v>
      </c>
      <c r="R178" s="266">
        <f t="shared" si="9"/>
        <v>4.77464333051525</v>
      </c>
      <c r="S178" s="266">
        <f t="shared" si="10"/>
        <v>0.79145406843790689</v>
      </c>
      <c r="T178" s="266">
        <f t="shared" si="11"/>
        <v>1.9439119646337335</v>
      </c>
    </row>
    <row r="179" spans="1:20">
      <c r="A179" s="102">
        <v>0.12909091450273899</v>
      </c>
      <c r="B179" s="102">
        <v>6.2111436526345799E-2</v>
      </c>
      <c r="C179" s="2">
        <v>874.56565187898605</v>
      </c>
      <c r="D179" s="19">
        <v>2.0445551509815201</v>
      </c>
      <c r="E179" s="135">
        <v>0.245177999426546</v>
      </c>
      <c r="F179" s="135">
        <v>89</v>
      </c>
      <c r="G179" s="135">
        <v>41.7816834458594</v>
      </c>
      <c r="H179" s="2">
        <v>5.9999850736357798</v>
      </c>
      <c r="I179" s="2">
        <v>286.82169378648803</v>
      </c>
      <c r="J179" s="2">
        <v>-49.890445167082298</v>
      </c>
      <c r="K179" s="19">
        <v>2.8964385182159398</v>
      </c>
      <c r="L179" s="135">
        <v>3.4096921010009301E-2</v>
      </c>
      <c r="M179" s="135">
        <v>89.79</v>
      </c>
      <c r="N179" s="135">
        <v>81.078922476934096</v>
      </c>
      <c r="O179" s="19">
        <v>0.8</v>
      </c>
      <c r="P179" s="2">
        <v>333.321810809971</v>
      </c>
      <c r="Q179" s="2">
        <v>106.88893120009701</v>
      </c>
      <c r="R179" s="266">
        <f t="shared" si="9"/>
        <v>4.9409936691974599</v>
      </c>
      <c r="S179" s="266">
        <f t="shared" si="10"/>
        <v>0.70588591407107204</v>
      </c>
      <c r="T179" s="266">
        <f t="shared" si="11"/>
        <v>1.9405374745609749</v>
      </c>
    </row>
    <row r="180" spans="1:20">
      <c r="A180" s="102">
        <v>0.249435359612107</v>
      </c>
      <c r="B180" s="102">
        <v>6.2770983532947605E-2</v>
      </c>
      <c r="C180" s="2">
        <v>894.69821711425902</v>
      </c>
      <c r="D180" s="19">
        <v>2.2115056688836101</v>
      </c>
      <c r="E180" s="135">
        <v>0.209203170247938</v>
      </c>
      <c r="F180" s="135">
        <v>89</v>
      </c>
      <c r="G180" s="135">
        <v>41.650377584469602</v>
      </c>
      <c r="H180" s="2">
        <v>-0.61289056073940196</v>
      </c>
      <c r="I180" s="2">
        <v>311.17297999608098</v>
      </c>
      <c r="J180" s="2">
        <v>-83.082048366201704</v>
      </c>
      <c r="K180" s="19">
        <v>2.5185809724230799</v>
      </c>
      <c r="L180" s="135">
        <v>2.81925800631804E-2</v>
      </c>
      <c r="M180" s="135">
        <v>89.79</v>
      </c>
      <c r="N180" s="135">
        <v>81.289932105498806</v>
      </c>
      <c r="O180" s="19">
        <v>0.8</v>
      </c>
      <c r="P180" s="2">
        <v>266.63377625111298</v>
      </c>
      <c r="Q180" s="2">
        <v>178.529161713516</v>
      </c>
      <c r="R180" s="266">
        <f t="shared" si="9"/>
        <v>4.7300866413066895</v>
      </c>
      <c r="S180" s="266">
        <f t="shared" si="10"/>
        <v>0.87807606469605048</v>
      </c>
      <c r="T180" s="266">
        <f t="shared" si="11"/>
        <v>1.9517213725286806</v>
      </c>
    </row>
    <row r="181" spans="1:20">
      <c r="A181" s="102">
        <v>0.28182496502995402</v>
      </c>
      <c r="B181" s="102">
        <v>6.3356805428424298E-2</v>
      </c>
      <c r="C181" s="2">
        <v>860.29819220585</v>
      </c>
      <c r="D181" s="19">
        <v>2.1934080537974401</v>
      </c>
      <c r="E181" s="135">
        <v>0.228021548877087</v>
      </c>
      <c r="F181" s="135">
        <v>89</v>
      </c>
      <c r="G181" s="135">
        <v>41.6038904411825</v>
      </c>
      <c r="H181" s="2">
        <v>-0.32446029524760001</v>
      </c>
      <c r="I181" s="2">
        <v>313.35707392527502</v>
      </c>
      <c r="J181" s="2">
        <v>-99.161816149902606</v>
      </c>
      <c r="K181" s="19">
        <v>2.6138308418895599</v>
      </c>
      <c r="L181" s="135">
        <v>1.0679265340550701E-2</v>
      </c>
      <c r="M181" s="135">
        <v>89.79</v>
      </c>
      <c r="N181" s="135">
        <v>81.554904786678705</v>
      </c>
      <c r="O181" s="19">
        <v>0.8</v>
      </c>
      <c r="P181" s="2">
        <v>359.91302721684099</v>
      </c>
      <c r="Q181" s="2">
        <v>83.986425949196601</v>
      </c>
      <c r="R181" s="266">
        <f t="shared" si="9"/>
        <v>4.807238895687</v>
      </c>
      <c r="S181" s="266">
        <f t="shared" si="10"/>
        <v>0.83915455378581705</v>
      </c>
      <c r="T181" s="266">
        <f t="shared" si="11"/>
        <v>1.9602711169999101</v>
      </c>
    </row>
    <row r="182" spans="1:20">
      <c r="A182" s="102">
        <v>0.23380569694563699</v>
      </c>
      <c r="B182" s="102">
        <v>6.3573868643930706E-2</v>
      </c>
      <c r="C182" s="2">
        <v>983.91390105288394</v>
      </c>
      <c r="D182" s="19">
        <v>1.76015799080897</v>
      </c>
      <c r="E182" s="135">
        <v>0.26999791030968801</v>
      </c>
      <c r="F182" s="135">
        <v>89</v>
      </c>
      <c r="G182" s="135">
        <v>41.899999999804002</v>
      </c>
      <c r="H182" s="2">
        <v>0.93945848546907296</v>
      </c>
      <c r="I182" s="2">
        <v>261.58266118880698</v>
      </c>
      <c r="J182" s="2">
        <v>22.638910194336098</v>
      </c>
      <c r="K182" s="19">
        <v>2.5920618179292201</v>
      </c>
      <c r="L182" s="135">
        <v>5.8714987437568603E-2</v>
      </c>
      <c r="M182" s="135">
        <v>89.79</v>
      </c>
      <c r="N182" s="135">
        <v>81.082803163946394</v>
      </c>
      <c r="O182" s="19">
        <v>0.8</v>
      </c>
      <c r="P182" s="2">
        <v>245.29521144857799</v>
      </c>
      <c r="Q182" s="2">
        <v>202.43475665742201</v>
      </c>
      <c r="R182" s="266">
        <f t="shared" si="9"/>
        <v>4.35221980873819</v>
      </c>
      <c r="S182" s="266">
        <f t="shared" si="10"/>
        <v>0.6790571037442108</v>
      </c>
      <c r="T182" s="266">
        <f t="shared" si="11"/>
        <v>1.935150433516126</v>
      </c>
    </row>
    <row r="183" spans="1:20">
      <c r="A183" s="102">
        <v>0.24086995143443299</v>
      </c>
      <c r="B183" s="102">
        <v>6.3726735575234103E-2</v>
      </c>
      <c r="C183" s="2">
        <v>867.96432254219701</v>
      </c>
      <c r="D183" s="19">
        <v>2.1911117958185402</v>
      </c>
      <c r="E183" s="135">
        <v>0.20305388028789201</v>
      </c>
      <c r="F183" s="135">
        <v>89</v>
      </c>
      <c r="G183" s="135">
        <v>41.620774635931397</v>
      </c>
      <c r="H183" s="2">
        <v>0.750436565090422</v>
      </c>
      <c r="I183" s="2">
        <v>316.05066241469001</v>
      </c>
      <c r="J183" s="2">
        <v>-92.602984861429704</v>
      </c>
      <c r="K183" s="19">
        <v>2.43229675784537</v>
      </c>
      <c r="L183" s="135">
        <v>2.7676925833517899E-2</v>
      </c>
      <c r="M183" s="135">
        <v>89.79</v>
      </c>
      <c r="N183" s="135">
        <v>81.366450031793804</v>
      </c>
      <c r="O183" s="19">
        <v>0.8</v>
      </c>
      <c r="P183" s="2">
        <v>265.89949943385199</v>
      </c>
      <c r="Q183" s="2">
        <v>179.24927413519501</v>
      </c>
      <c r="R183" s="266">
        <f t="shared" si="9"/>
        <v>4.6234085536639107</v>
      </c>
      <c r="S183" s="266">
        <f t="shared" si="10"/>
        <v>0.90084065143412784</v>
      </c>
      <c r="T183" s="266">
        <f t="shared" si="11"/>
        <v>1.9549479975692186</v>
      </c>
    </row>
    <row r="184" spans="1:20">
      <c r="A184" s="102">
        <v>0.13656036462634799</v>
      </c>
      <c r="B184" s="102">
        <v>6.41748280647923E-2</v>
      </c>
      <c r="C184" s="2">
        <v>880.55162675404301</v>
      </c>
      <c r="D184" s="19">
        <v>1.7412301864335</v>
      </c>
      <c r="E184" s="135">
        <v>0.29512867358566802</v>
      </c>
      <c r="F184" s="135">
        <v>89</v>
      </c>
      <c r="G184" s="135">
        <v>41.799751830896803</v>
      </c>
      <c r="H184" s="2">
        <v>-0.147644353381262</v>
      </c>
      <c r="I184" s="2">
        <v>257.23085514162301</v>
      </c>
      <c r="J184" s="2">
        <v>33.137498496654402</v>
      </c>
      <c r="K184" s="19">
        <v>2.0724782809972799</v>
      </c>
      <c r="L184" s="135">
        <v>6.07671006816329E-2</v>
      </c>
      <c r="M184" s="135">
        <v>89.79</v>
      </c>
      <c r="N184" s="135">
        <v>81.112412785835403</v>
      </c>
      <c r="O184" s="19">
        <v>0.8</v>
      </c>
      <c r="P184" s="2">
        <v>243.99930127213099</v>
      </c>
      <c r="Q184" s="2">
        <v>202.81212264684299</v>
      </c>
      <c r="R184" s="266">
        <f t="shared" si="9"/>
        <v>3.81370846743078</v>
      </c>
      <c r="S184" s="266">
        <f t="shared" si="10"/>
        <v>0.84016812258009155</v>
      </c>
      <c r="T184" s="266">
        <f t="shared" si="11"/>
        <v>1.9404998650226475</v>
      </c>
    </row>
    <row r="185" spans="1:20">
      <c r="A185" s="102">
        <v>0.15229901531711201</v>
      </c>
      <c r="B185" s="102">
        <v>6.4753810382064597E-2</v>
      </c>
      <c r="C185" s="2">
        <v>985.32281067737404</v>
      </c>
      <c r="D185" s="19">
        <v>2.4056210461081302</v>
      </c>
      <c r="E185" s="135">
        <v>0.293894135939818</v>
      </c>
      <c r="F185" s="135">
        <v>89</v>
      </c>
      <c r="G185" s="135">
        <v>41.702787234221702</v>
      </c>
      <c r="H185" s="2">
        <v>5.2095425095432697</v>
      </c>
      <c r="I185" s="2">
        <v>283.95857816088898</v>
      </c>
      <c r="J185" s="2">
        <v>-46.910075227928203</v>
      </c>
      <c r="K185" s="19">
        <v>2.7293597800804501</v>
      </c>
      <c r="L185" s="135">
        <v>2.9828087599860401E-2</v>
      </c>
      <c r="M185" s="135">
        <v>89.79</v>
      </c>
      <c r="N185" s="135">
        <v>81.008145135415603</v>
      </c>
      <c r="O185" s="19">
        <v>0.8</v>
      </c>
      <c r="P185" s="2">
        <v>335.84621973238399</v>
      </c>
      <c r="Q185" s="2">
        <v>105.54290015435799</v>
      </c>
      <c r="R185" s="266">
        <f t="shared" si="9"/>
        <v>5.1349808261885803</v>
      </c>
      <c r="S185" s="266">
        <f t="shared" si="10"/>
        <v>0.88138656679304572</v>
      </c>
      <c r="T185" s="266">
        <f t="shared" si="11"/>
        <v>1.9425115323932005</v>
      </c>
    </row>
    <row r="186" spans="1:20">
      <c r="A186" s="102">
        <v>0.21699277218431201</v>
      </c>
      <c r="B186" s="102">
        <v>6.5502564669312799E-2</v>
      </c>
      <c r="C186" s="2">
        <v>967.75806389366505</v>
      </c>
      <c r="D186" s="19">
        <v>2.31737817380982</v>
      </c>
      <c r="E186" s="135">
        <v>0.276328588891742</v>
      </c>
      <c r="F186" s="135">
        <v>89</v>
      </c>
      <c r="G186" s="135">
        <v>41.727237615596898</v>
      </c>
      <c r="H186" s="2">
        <v>0.69891066100630606</v>
      </c>
      <c r="I186" s="2">
        <v>289.40773113542502</v>
      </c>
      <c r="J186" s="2">
        <v>-59.239514410354097</v>
      </c>
      <c r="K186" s="19">
        <v>3.0228700686695</v>
      </c>
      <c r="L186" s="135">
        <v>2.7685783775990701E-2</v>
      </c>
      <c r="M186" s="135">
        <v>89.79</v>
      </c>
      <c r="N186" s="135">
        <v>81.203067054071795</v>
      </c>
      <c r="O186" s="19">
        <v>0.8</v>
      </c>
      <c r="P186" s="2">
        <v>3.7494012332472897E-5</v>
      </c>
      <c r="Q186" s="2">
        <v>81.637176529732898</v>
      </c>
      <c r="R186" s="266">
        <f t="shared" si="9"/>
        <v>5.3402482424793201</v>
      </c>
      <c r="S186" s="266">
        <f t="shared" si="10"/>
        <v>0.76661521043469838</v>
      </c>
      <c r="T186" s="266">
        <f t="shared" si="11"/>
        <v>1.9460446388073276</v>
      </c>
    </row>
    <row r="187" spans="1:20">
      <c r="A187" s="102">
        <v>0.212549204006791</v>
      </c>
      <c r="B187" s="102">
        <v>6.5997870091129701E-2</v>
      </c>
      <c r="C187" s="2">
        <v>914.23245027507403</v>
      </c>
      <c r="D187" s="19">
        <v>1.4758536833839799</v>
      </c>
      <c r="E187" s="135">
        <v>0.22188294954604701</v>
      </c>
      <c r="F187" s="135">
        <v>89</v>
      </c>
      <c r="G187" s="135">
        <v>41.799999685680604</v>
      </c>
      <c r="H187" s="2">
        <v>1.7424339459057701</v>
      </c>
      <c r="I187" s="2">
        <v>243.671497660207</v>
      </c>
      <c r="J187" s="2">
        <v>33.334911903753799</v>
      </c>
      <c r="K187" s="19">
        <v>2.0001749282770098</v>
      </c>
      <c r="L187" s="135">
        <v>9.9952176876767398E-2</v>
      </c>
      <c r="M187" s="135">
        <v>89.79</v>
      </c>
      <c r="N187" s="135">
        <v>81.2317301179597</v>
      </c>
      <c r="O187" s="19">
        <v>0.8</v>
      </c>
      <c r="P187" s="2">
        <v>292.96680595783698</v>
      </c>
      <c r="Q187" s="2">
        <v>145.04409935630599</v>
      </c>
      <c r="R187" s="266">
        <f t="shared" si="9"/>
        <v>3.4760286116609898</v>
      </c>
      <c r="S187" s="266">
        <f t="shared" si="10"/>
        <v>0.73786230520113028</v>
      </c>
      <c r="T187" s="266">
        <f t="shared" si="11"/>
        <v>1.9433428404016757</v>
      </c>
    </row>
    <row r="188" spans="1:20">
      <c r="A188" s="102">
        <v>0.18622794514521901</v>
      </c>
      <c r="B188" s="102">
        <v>6.6046790329410701E-2</v>
      </c>
      <c r="C188" s="2">
        <v>997.83339120148696</v>
      </c>
      <c r="D188" s="19">
        <v>2.59516024603924</v>
      </c>
      <c r="E188" s="135">
        <v>0.19925149964873601</v>
      </c>
      <c r="F188" s="135">
        <v>89</v>
      </c>
      <c r="G188" s="135">
        <v>41.606440345511103</v>
      </c>
      <c r="H188" s="2">
        <v>-0.18153447585923699</v>
      </c>
      <c r="I188" s="2">
        <v>317.13455370110199</v>
      </c>
      <c r="J188" s="2">
        <v>-92.896513779585206</v>
      </c>
      <c r="K188" s="19">
        <v>2.7001072138490998</v>
      </c>
      <c r="L188" s="135">
        <v>3.1792182678167399E-2</v>
      </c>
      <c r="M188" s="135">
        <v>89.79</v>
      </c>
      <c r="N188" s="135">
        <v>81.317760311667399</v>
      </c>
      <c r="O188" s="19">
        <v>0.8</v>
      </c>
      <c r="P188" s="2">
        <v>263.62526510602299</v>
      </c>
      <c r="Q188" s="2">
        <v>181.451489170126</v>
      </c>
      <c r="R188" s="266">
        <f t="shared" si="9"/>
        <v>5.2952674598883398</v>
      </c>
      <c r="S188" s="266">
        <f t="shared" si="10"/>
        <v>0.96113229605417994</v>
      </c>
      <c r="T188" s="266">
        <f t="shared" si="11"/>
        <v>1.954451273321697</v>
      </c>
    </row>
    <row r="189" spans="1:20">
      <c r="A189" s="102">
        <v>0.22925965068861801</v>
      </c>
      <c r="B189" s="102">
        <v>6.6637255114448402E-2</v>
      </c>
      <c r="C189" s="2">
        <v>996.26905823181403</v>
      </c>
      <c r="D189" s="19">
        <v>1.6885906621652</v>
      </c>
      <c r="E189" s="135">
        <v>0.29999895880154898</v>
      </c>
      <c r="F189" s="135">
        <v>89</v>
      </c>
      <c r="G189" s="135">
        <v>41.799999663521596</v>
      </c>
      <c r="H189" s="2">
        <v>-2.8682210689095999</v>
      </c>
      <c r="I189" s="2">
        <v>220.41365117118701</v>
      </c>
      <c r="J189" s="2">
        <v>84.832454145604402</v>
      </c>
      <c r="K189" s="19">
        <v>2.3274965817280302</v>
      </c>
      <c r="L189" s="135">
        <v>9.9078681729003096E-2</v>
      </c>
      <c r="M189" s="135">
        <v>89.79</v>
      </c>
      <c r="N189" s="135">
        <v>81.620201699668797</v>
      </c>
      <c r="O189" s="19">
        <v>0.8</v>
      </c>
      <c r="P189" s="2">
        <v>280.85924064516797</v>
      </c>
      <c r="Q189" s="2">
        <v>159.625933797003</v>
      </c>
      <c r="R189" s="266">
        <f t="shared" si="9"/>
        <v>4.0160872438932298</v>
      </c>
      <c r="S189" s="266">
        <f t="shared" si="10"/>
        <v>0.72549651648103397</v>
      </c>
      <c r="T189" s="266">
        <f t="shared" si="11"/>
        <v>1.9526364200164781</v>
      </c>
    </row>
    <row r="190" spans="1:20">
      <c r="A190" s="102">
        <v>0.20438517536967901</v>
      </c>
      <c r="B190" s="102">
        <v>6.6716162296121595E-2</v>
      </c>
      <c r="C190" s="2">
        <v>906.32952984942597</v>
      </c>
      <c r="D190" s="19">
        <v>1.3596744302052</v>
      </c>
      <c r="E190" s="135">
        <v>0.26942401560370599</v>
      </c>
      <c r="F190" s="135">
        <v>89</v>
      </c>
      <c r="G190" s="135">
        <v>41.8999871482294</v>
      </c>
      <c r="H190" s="2">
        <v>-2.3068874326983499E-2</v>
      </c>
      <c r="I190" s="2">
        <v>261.921303368721</v>
      </c>
      <c r="J190" s="2">
        <v>39.604887541568601</v>
      </c>
      <c r="K190" s="19">
        <v>2.0066570280660501</v>
      </c>
      <c r="L190" s="135">
        <v>9.9999990942716693E-2</v>
      </c>
      <c r="M190" s="135">
        <v>89.79</v>
      </c>
      <c r="N190" s="135">
        <v>81.395807912957196</v>
      </c>
      <c r="O190" s="19">
        <v>0.8</v>
      </c>
      <c r="P190" s="2">
        <v>218.281979787117</v>
      </c>
      <c r="Q190" s="2">
        <v>235.37047845548901</v>
      </c>
      <c r="R190" s="266">
        <f t="shared" si="9"/>
        <v>3.36633145827125</v>
      </c>
      <c r="S190" s="266">
        <f t="shared" si="10"/>
        <v>0.67758187432538453</v>
      </c>
      <c r="T190" s="266">
        <f t="shared" si="11"/>
        <v>1.942621309763261</v>
      </c>
    </row>
    <row r="191" spans="1:20">
      <c r="A191" s="102">
        <v>0.154635164886713</v>
      </c>
      <c r="B191" s="102">
        <v>6.6866221235078904E-2</v>
      </c>
      <c r="C191" s="2">
        <v>951.43465337808595</v>
      </c>
      <c r="D191" s="19">
        <v>1.8473391212714201</v>
      </c>
      <c r="E191" s="135">
        <v>0.25990534794512898</v>
      </c>
      <c r="F191" s="135">
        <v>89</v>
      </c>
      <c r="G191" s="135">
        <v>41.799803992318203</v>
      </c>
      <c r="H191" s="2">
        <v>0.673816894863005</v>
      </c>
      <c r="I191" s="2">
        <v>264.899456430219</v>
      </c>
      <c r="J191" s="2">
        <v>15.5901420961547</v>
      </c>
      <c r="K191" s="19">
        <v>2.28142854804591</v>
      </c>
      <c r="L191" s="135">
        <v>6.6421735013884903E-2</v>
      </c>
      <c r="M191" s="135">
        <v>89.79</v>
      </c>
      <c r="N191" s="135">
        <v>81.000007442509897</v>
      </c>
      <c r="O191" s="19">
        <v>0.8</v>
      </c>
      <c r="P191" s="2">
        <v>249.03045721851399</v>
      </c>
      <c r="Q191" s="2">
        <v>197.531338135022</v>
      </c>
      <c r="R191" s="266">
        <f t="shared" si="9"/>
        <v>4.1287676693173303</v>
      </c>
      <c r="S191" s="266">
        <f t="shared" si="10"/>
        <v>0.80972911593207841</v>
      </c>
      <c r="T191" s="266">
        <f t="shared" si="11"/>
        <v>1.9378083078426813</v>
      </c>
    </row>
    <row r="192" spans="1:20">
      <c r="A192" s="102">
        <v>0.21823383215814801</v>
      </c>
      <c r="B192" s="102">
        <v>6.70212089796276E-2</v>
      </c>
      <c r="C192" s="2">
        <v>927.99374016381103</v>
      </c>
      <c r="D192" s="19">
        <v>0.937431128735015</v>
      </c>
      <c r="E192" s="135">
        <v>0.28430771790422499</v>
      </c>
      <c r="F192" s="135">
        <v>89</v>
      </c>
      <c r="G192" s="135">
        <v>41.901557466109097</v>
      </c>
      <c r="H192" s="2">
        <v>5.9987087681348896</v>
      </c>
      <c r="I192" s="2">
        <v>170.619650352386</v>
      </c>
      <c r="J192" s="2">
        <v>160.73451215100999</v>
      </c>
      <c r="K192" s="19">
        <v>1.6576895889843599</v>
      </c>
      <c r="L192" s="135">
        <v>0.19155086301673899</v>
      </c>
      <c r="M192" s="135">
        <v>89.79</v>
      </c>
      <c r="N192" s="135">
        <v>81.898774755613701</v>
      </c>
      <c r="O192" s="19">
        <v>0.8</v>
      </c>
      <c r="P192" s="2">
        <v>278.03929152940799</v>
      </c>
      <c r="Q192" s="2">
        <v>161.73902866007501</v>
      </c>
      <c r="R192" s="266">
        <f t="shared" si="9"/>
        <v>2.5951207177193751</v>
      </c>
      <c r="S192" s="266">
        <f t="shared" si="10"/>
        <v>0.5655046246078943</v>
      </c>
      <c r="T192" s="266">
        <f t="shared" si="11"/>
        <v>1.9545520431276389</v>
      </c>
    </row>
    <row r="193" spans="1:20">
      <c r="A193" s="102">
        <v>0.17221231292933201</v>
      </c>
      <c r="B193" s="102">
        <v>6.7256939487860407E-2</v>
      </c>
      <c r="C193" s="2">
        <v>973.44501447332505</v>
      </c>
      <c r="D193" s="19">
        <v>2.1412054032202699</v>
      </c>
      <c r="E193" s="135">
        <v>0.29481925261917602</v>
      </c>
      <c r="F193" s="135">
        <v>89</v>
      </c>
      <c r="G193" s="135">
        <v>41.761737679108599</v>
      </c>
      <c r="H193" s="2">
        <v>5.9999495759200698</v>
      </c>
      <c r="I193" s="2">
        <v>243.31877530518599</v>
      </c>
      <c r="J193" s="2">
        <v>39.1269047023792</v>
      </c>
      <c r="K193" s="19">
        <v>2.4383331984695</v>
      </c>
      <c r="L193" s="135">
        <v>6.9029244656976102E-2</v>
      </c>
      <c r="M193" s="135">
        <v>89.79</v>
      </c>
      <c r="N193" s="135">
        <v>81.0230451189028</v>
      </c>
      <c r="O193" s="19">
        <v>0.8</v>
      </c>
      <c r="P193" s="2">
        <v>293.18590337357398</v>
      </c>
      <c r="Q193" s="2">
        <v>146.66161590912901</v>
      </c>
      <c r="R193" s="266">
        <f t="shared" si="9"/>
        <v>4.5795386016897695</v>
      </c>
      <c r="S193" s="266">
        <f t="shared" si="10"/>
        <v>0.87814307107997702</v>
      </c>
      <c r="T193" s="266">
        <f t="shared" si="11"/>
        <v>1.9401262883616732</v>
      </c>
    </row>
    <row r="194" spans="1:20">
      <c r="A194" s="102">
        <v>0.209440932143479</v>
      </c>
      <c r="B194" s="102">
        <v>6.7331493366509607E-2</v>
      </c>
      <c r="C194" s="2">
        <v>885.33890088011901</v>
      </c>
      <c r="D194" s="19">
        <v>1.6109782867126301</v>
      </c>
      <c r="E194" s="135">
        <v>0.17707383643262201</v>
      </c>
      <c r="F194" s="135">
        <v>89</v>
      </c>
      <c r="G194" s="135">
        <v>41.723263864959897</v>
      </c>
      <c r="H194" s="2">
        <v>5.94928039507466</v>
      </c>
      <c r="I194" s="2">
        <v>279.64832171935899</v>
      </c>
      <c r="J194" s="2">
        <v>-37.390560957424199</v>
      </c>
      <c r="K194" s="19">
        <v>2.2201185080461001</v>
      </c>
      <c r="L194" s="135">
        <v>8.5312175293545595E-2</v>
      </c>
      <c r="M194" s="135">
        <v>89.79</v>
      </c>
      <c r="N194" s="135">
        <v>81.259800645235003</v>
      </c>
      <c r="O194" s="19">
        <v>0.8</v>
      </c>
      <c r="P194" s="2">
        <v>307.77475113561701</v>
      </c>
      <c r="Q194" s="2">
        <v>128.77640603299801</v>
      </c>
      <c r="R194" s="266">
        <f t="shared" si="9"/>
        <v>3.8310967947587304</v>
      </c>
      <c r="S194" s="266">
        <f t="shared" si="10"/>
        <v>0.72562715948457768</v>
      </c>
      <c r="T194" s="266">
        <f t="shared" si="11"/>
        <v>1.9475897405398994</v>
      </c>
    </row>
    <row r="195" spans="1:20">
      <c r="A195" s="102">
        <v>0.19290903955697999</v>
      </c>
      <c r="B195" s="102">
        <v>6.7388030837344695E-2</v>
      </c>
      <c r="C195" s="2">
        <v>889.76029443752304</v>
      </c>
      <c r="D195" s="19">
        <v>2.7317525476829401</v>
      </c>
      <c r="E195" s="135">
        <v>0.18107442709582999</v>
      </c>
      <c r="F195" s="135">
        <v>89</v>
      </c>
      <c r="G195" s="135">
        <v>41.379864042400598</v>
      </c>
      <c r="H195" s="2">
        <v>5.4011973618783404</v>
      </c>
      <c r="I195" s="2">
        <v>354.23923255762298</v>
      </c>
      <c r="J195" s="2">
        <v>179.999980686105</v>
      </c>
      <c r="K195" s="19">
        <v>2.7498522319876599</v>
      </c>
      <c r="L195" s="135">
        <v>9.8630740001474995E-3</v>
      </c>
      <c r="M195" s="135">
        <v>89.79</v>
      </c>
      <c r="N195" s="135">
        <v>82.269278826804594</v>
      </c>
      <c r="O195" s="19">
        <v>0.8</v>
      </c>
      <c r="P195" s="2">
        <v>105.095514009437</v>
      </c>
      <c r="Q195" s="2">
        <v>339.17237382529601</v>
      </c>
      <c r="R195" s="266">
        <f t="shared" si="9"/>
        <v>5.4816047796706</v>
      </c>
      <c r="S195" s="266">
        <f t="shared" si="10"/>
        <v>0.99341794293737851</v>
      </c>
      <c r="T195" s="266">
        <f t="shared" si="11"/>
        <v>1.9881476348618725</v>
      </c>
    </row>
    <row r="196" spans="1:20">
      <c r="A196" s="102">
        <v>0.19315091427415601</v>
      </c>
      <c r="B196" s="102">
        <v>6.74367861493545E-2</v>
      </c>
      <c r="C196" s="2">
        <v>869.23201028952701</v>
      </c>
      <c r="D196" s="19">
        <v>2.2877071213753499</v>
      </c>
      <c r="E196" s="135">
        <v>0.19943934210477801</v>
      </c>
      <c r="F196" s="135">
        <v>89</v>
      </c>
      <c r="G196" s="135">
        <v>41.602060009557903</v>
      </c>
      <c r="H196" s="2">
        <v>5.9822477744731701</v>
      </c>
      <c r="I196" s="2">
        <v>316.57898358379703</v>
      </c>
      <c r="J196" s="2">
        <v>-93.316448447197999</v>
      </c>
      <c r="K196" s="19">
        <v>2.3700553396499902</v>
      </c>
      <c r="L196" s="135">
        <v>3.1427435802749003E-2</v>
      </c>
      <c r="M196" s="135">
        <v>89.79</v>
      </c>
      <c r="N196" s="135">
        <v>81.327683944506902</v>
      </c>
      <c r="O196" s="19">
        <v>0.8</v>
      </c>
      <c r="P196" s="2">
        <v>267.740864233781</v>
      </c>
      <c r="Q196" s="2">
        <v>177.09820213722301</v>
      </c>
      <c r="R196" s="266">
        <f t="shared" si="9"/>
        <v>4.6577624610253405</v>
      </c>
      <c r="S196" s="266">
        <f t="shared" si="10"/>
        <v>0.96525472764412268</v>
      </c>
      <c r="T196" s="266">
        <f t="shared" si="11"/>
        <v>1.9548955971368294</v>
      </c>
    </row>
    <row r="197" spans="1:20">
      <c r="A197" s="102">
        <v>0.29770878842100501</v>
      </c>
      <c r="B197" s="102">
        <v>6.7536392769611903E-2</v>
      </c>
      <c r="C197" s="2">
        <v>893.32991508970599</v>
      </c>
      <c r="D197" s="19">
        <v>2.82421334170881</v>
      </c>
      <c r="E197" s="135">
        <v>0.20365609088662701</v>
      </c>
      <c r="F197" s="135">
        <v>89</v>
      </c>
      <c r="G197" s="135">
        <v>41.462039358280897</v>
      </c>
      <c r="H197" s="2">
        <v>0.44796051665397901</v>
      </c>
      <c r="I197" s="2">
        <v>322.15687793570601</v>
      </c>
      <c r="J197" s="2">
        <v>-122.784115144692</v>
      </c>
      <c r="K197" s="19">
        <v>2.4608243941491499</v>
      </c>
      <c r="L197" s="135">
        <v>2.7179078042442999E-2</v>
      </c>
      <c r="M197" s="135">
        <v>89.79</v>
      </c>
      <c r="N197" s="135">
        <v>81.668656642967207</v>
      </c>
      <c r="O197" s="19">
        <v>0.8</v>
      </c>
      <c r="P197" s="2">
        <v>40.4828082125943</v>
      </c>
      <c r="Q197" s="2">
        <v>39.791605516878803</v>
      </c>
      <c r="R197" s="266">
        <f t="shared" si="9"/>
        <v>5.2850377358579603</v>
      </c>
      <c r="S197" s="266">
        <f t="shared" si="10"/>
        <v>1.147669597401445</v>
      </c>
      <c r="T197" s="266">
        <f t="shared" si="11"/>
        <v>1.9697211692182754</v>
      </c>
    </row>
    <row r="198" spans="1:20">
      <c r="A198" s="102">
        <v>0.13746693078428501</v>
      </c>
      <c r="B198" s="102">
        <v>6.8438920329379593E-2</v>
      </c>
      <c r="C198" s="2">
        <v>869.42402341209799</v>
      </c>
      <c r="D198" s="19">
        <v>1.8594215960921601</v>
      </c>
      <c r="E198" s="135">
        <v>0.159589197437701</v>
      </c>
      <c r="F198" s="135">
        <v>89</v>
      </c>
      <c r="G198" s="135">
        <v>41.651455220721203</v>
      </c>
      <c r="H198" s="2">
        <v>5.6848393097840599</v>
      </c>
      <c r="I198" s="2">
        <v>337.75110960783701</v>
      </c>
      <c r="J198" s="2">
        <v>-107.52064987171801</v>
      </c>
      <c r="K198" s="19">
        <v>2.0288334160328301</v>
      </c>
      <c r="L198" s="135">
        <v>8.96770098447119E-2</v>
      </c>
      <c r="M198" s="135">
        <v>89.79</v>
      </c>
      <c r="N198" s="135">
        <v>81.315962363586294</v>
      </c>
      <c r="O198" s="19">
        <v>0.8</v>
      </c>
      <c r="P198" s="2">
        <v>239.94891292976601</v>
      </c>
      <c r="Q198" s="2">
        <v>209.97909440633501</v>
      </c>
      <c r="R198" s="266">
        <f t="shared" si="9"/>
        <v>3.8882550121249899</v>
      </c>
      <c r="S198" s="266">
        <f t="shared" si="10"/>
        <v>0.91649791520491763</v>
      </c>
      <c r="T198" s="266">
        <f t="shared" si="11"/>
        <v>1.9522958305459728</v>
      </c>
    </row>
    <row r="199" spans="1:20">
      <c r="A199" s="102">
        <v>0.26700042886659497</v>
      </c>
      <c r="B199" s="102">
        <v>6.8491909379029894E-2</v>
      </c>
      <c r="C199" s="2">
        <v>923.34648059225594</v>
      </c>
      <c r="D199" s="19">
        <v>1.8939928691188399</v>
      </c>
      <c r="E199" s="135">
        <v>0.27219221058557402</v>
      </c>
      <c r="F199" s="135">
        <v>89</v>
      </c>
      <c r="G199" s="135">
        <v>41.798269399107397</v>
      </c>
      <c r="H199" s="2">
        <v>-2.0587880574926398</v>
      </c>
      <c r="I199" s="2">
        <v>248.244213664916</v>
      </c>
      <c r="J199" s="2">
        <v>31.328757119338999</v>
      </c>
      <c r="K199" s="19">
        <v>2.4842096384620098</v>
      </c>
      <c r="L199" s="135">
        <v>6.9468441492985297E-2</v>
      </c>
      <c r="M199" s="135">
        <v>89.79</v>
      </c>
      <c r="N199" s="135">
        <v>81.071528845065302</v>
      </c>
      <c r="O199" s="19">
        <v>0.8</v>
      </c>
      <c r="P199" s="2">
        <v>292.51467581763001</v>
      </c>
      <c r="Q199" s="2">
        <v>146.87843629437501</v>
      </c>
      <c r="R199" s="266">
        <f t="shared" si="9"/>
        <v>4.3782025075808502</v>
      </c>
      <c r="S199" s="266">
        <f t="shared" si="10"/>
        <v>0.76241265624080867</v>
      </c>
      <c r="T199" s="266">
        <f t="shared" si="11"/>
        <v>1.9395905622541536</v>
      </c>
    </row>
    <row r="200" spans="1:20">
      <c r="A200" s="102">
        <v>0.182828572578728</v>
      </c>
      <c r="B200" s="102">
        <v>6.8508396555176501E-2</v>
      </c>
      <c r="C200" s="2">
        <v>864.959468945043</v>
      </c>
      <c r="D200" s="19">
        <v>2.9687979729315201</v>
      </c>
      <c r="E200" s="135">
        <v>0.167193677631083</v>
      </c>
      <c r="F200" s="135">
        <v>89</v>
      </c>
      <c r="G200" s="135">
        <v>41.302050939048499</v>
      </c>
      <c r="H200" s="2">
        <v>4.5671937327099998</v>
      </c>
      <c r="I200" s="2">
        <v>359.96944096250701</v>
      </c>
      <c r="J200" s="2">
        <v>170.593740058836</v>
      </c>
      <c r="K200" s="19">
        <v>2.3300615677870602</v>
      </c>
      <c r="L200" s="135">
        <v>2.0521544308316201E-8</v>
      </c>
      <c r="M200" s="135">
        <v>89.79</v>
      </c>
      <c r="N200" s="135">
        <v>82.402043434076305</v>
      </c>
      <c r="O200" s="19">
        <v>0.8</v>
      </c>
      <c r="P200" s="2">
        <v>345.31646571020701</v>
      </c>
      <c r="Q200" s="2">
        <v>97.969782403403002</v>
      </c>
      <c r="R200" s="266">
        <f t="shared" ref="R200:R263" si="12">D200+K200</f>
        <v>5.2988595407185803</v>
      </c>
      <c r="S200" s="266">
        <f t="shared" ref="S200:S263" si="13">D200/K200</f>
        <v>1.2741285526421047</v>
      </c>
      <c r="T200" s="266">
        <f t="shared" ref="T200:T263" si="14">N200/G200</f>
        <v>1.9951077866733815</v>
      </c>
    </row>
    <row r="201" spans="1:20">
      <c r="A201" s="102">
        <v>0.20574294729158199</v>
      </c>
      <c r="B201" s="102">
        <v>7.0224584902033996E-2</v>
      </c>
      <c r="C201" s="2">
        <v>990.58270924241697</v>
      </c>
      <c r="D201" s="19">
        <v>2.3757681647187998</v>
      </c>
      <c r="E201" s="135">
        <v>0.20173377598501099</v>
      </c>
      <c r="F201" s="135">
        <v>89</v>
      </c>
      <c r="G201" s="135">
        <v>41.661724511984403</v>
      </c>
      <c r="H201" s="2">
        <v>2.2625170721677499</v>
      </c>
      <c r="I201" s="2">
        <v>310.38681228018999</v>
      </c>
      <c r="J201" s="2">
        <v>-77.868372295748401</v>
      </c>
      <c r="K201" s="19">
        <v>2.67403077874155</v>
      </c>
      <c r="L201" s="135">
        <v>4.1342334693158803E-2</v>
      </c>
      <c r="M201" s="135">
        <v>89.79</v>
      </c>
      <c r="N201" s="135">
        <v>81.231420755430904</v>
      </c>
      <c r="O201" s="19">
        <v>0.8</v>
      </c>
      <c r="P201" s="2">
        <v>258.49744720654598</v>
      </c>
      <c r="Q201" s="2">
        <v>187.22278965347999</v>
      </c>
      <c r="R201" s="266">
        <f t="shared" si="12"/>
        <v>5.0497989434603499</v>
      </c>
      <c r="S201" s="266">
        <f t="shared" si="13"/>
        <v>0.88845954340020039</v>
      </c>
      <c r="T201" s="266">
        <f t="shared" si="14"/>
        <v>1.9497853655113073</v>
      </c>
    </row>
    <row r="202" spans="1:20">
      <c r="A202" s="102">
        <v>0.25205953139811699</v>
      </c>
      <c r="B202" s="102">
        <v>7.05985623302266E-2</v>
      </c>
      <c r="C202" s="2">
        <v>863.01116538624296</v>
      </c>
      <c r="D202" s="19">
        <v>1.4099993140596701</v>
      </c>
      <c r="E202" s="135">
        <v>0.29999998651786802</v>
      </c>
      <c r="F202" s="135">
        <v>89</v>
      </c>
      <c r="G202" s="135">
        <v>41.799999649994902</v>
      </c>
      <c r="H202" s="2">
        <v>2.0630013770231299</v>
      </c>
      <c r="I202" s="2">
        <v>219.68910399589299</v>
      </c>
      <c r="J202" s="2">
        <v>89.179089277504005</v>
      </c>
      <c r="K202" s="19">
        <v>2.00001608002695</v>
      </c>
      <c r="L202" s="135">
        <v>9.9999890771246797E-2</v>
      </c>
      <c r="M202" s="135">
        <v>89.79</v>
      </c>
      <c r="N202" s="135">
        <v>81.6993054920313</v>
      </c>
      <c r="O202" s="19">
        <v>0.8</v>
      </c>
      <c r="P202" s="2">
        <v>277.46760601787003</v>
      </c>
      <c r="Q202" s="2">
        <v>163.723603854689</v>
      </c>
      <c r="R202" s="266">
        <f t="shared" si="12"/>
        <v>3.4100153940866198</v>
      </c>
      <c r="S202" s="266">
        <f t="shared" si="13"/>
        <v>0.70499398886866471</v>
      </c>
      <c r="T202" s="266">
        <f t="shared" si="14"/>
        <v>1.9545288558881906</v>
      </c>
    </row>
    <row r="203" spans="1:20">
      <c r="A203" s="102">
        <v>0.15163285704329599</v>
      </c>
      <c r="B203" s="102">
        <v>7.0602150990024995E-2</v>
      </c>
      <c r="C203" s="2">
        <v>931.30138341733095</v>
      </c>
      <c r="D203" s="19">
        <v>1.8073460794726</v>
      </c>
      <c r="E203" s="135">
        <v>0.27309016365885103</v>
      </c>
      <c r="F203" s="135">
        <v>89</v>
      </c>
      <c r="G203" s="135">
        <v>41.799999700464198</v>
      </c>
      <c r="H203" s="2">
        <v>0.32886262401447502</v>
      </c>
      <c r="I203" s="2">
        <v>266.08805692132103</v>
      </c>
      <c r="J203" s="2">
        <v>20.785697847792999</v>
      </c>
      <c r="K203" s="19">
        <v>2.16927229286908</v>
      </c>
      <c r="L203" s="135">
        <v>6.7699532889380104E-2</v>
      </c>
      <c r="M203" s="135">
        <v>89.79</v>
      </c>
      <c r="N203" s="135">
        <v>81.043082321522604</v>
      </c>
      <c r="O203" s="19">
        <v>0.8</v>
      </c>
      <c r="P203" s="2">
        <v>235.28976315593999</v>
      </c>
      <c r="Q203" s="2">
        <v>213.122188664985</v>
      </c>
      <c r="R203" s="266">
        <f t="shared" si="12"/>
        <v>3.9766183723416799</v>
      </c>
      <c r="S203" s="266">
        <f t="shared" si="13"/>
        <v>0.83315777618779419</v>
      </c>
      <c r="T203" s="266">
        <f t="shared" si="14"/>
        <v>1.9388297345041035</v>
      </c>
    </row>
    <row r="204" spans="1:20">
      <c r="A204" s="102">
        <v>0.18211511382833101</v>
      </c>
      <c r="B204" s="102">
        <v>7.0744986454134406E-2</v>
      </c>
      <c r="C204" s="2">
        <v>998.95746779625802</v>
      </c>
      <c r="D204" s="19">
        <v>1.5921201015980999</v>
      </c>
      <c r="E204" s="135">
        <v>0.26625776383205302</v>
      </c>
      <c r="F204" s="135">
        <v>89</v>
      </c>
      <c r="G204" s="135">
        <v>41.8620263084646</v>
      </c>
      <c r="H204" s="2">
        <v>-0.34855092360096801</v>
      </c>
      <c r="I204" s="2">
        <v>272.09207290966498</v>
      </c>
      <c r="J204" s="2">
        <v>27.386595357768901</v>
      </c>
      <c r="K204" s="19">
        <v>2.1902290136170399</v>
      </c>
      <c r="L204" s="135">
        <v>9.9947306271227901E-2</v>
      </c>
      <c r="M204" s="135">
        <v>89.79</v>
      </c>
      <c r="N204" s="135">
        <v>81.317453580435895</v>
      </c>
      <c r="O204" s="19">
        <v>0.8</v>
      </c>
      <c r="P204" s="2">
        <v>212.04651801051801</v>
      </c>
      <c r="Q204" s="2">
        <v>241.69446815262501</v>
      </c>
      <c r="R204" s="266">
        <f t="shared" si="12"/>
        <v>3.7823491152151396</v>
      </c>
      <c r="S204" s="266">
        <f t="shared" si="13"/>
        <v>0.72691946444851596</v>
      </c>
      <c r="T204" s="266">
        <f t="shared" si="14"/>
        <v>1.9425111670715594</v>
      </c>
    </row>
    <row r="205" spans="1:20">
      <c r="A205" s="102">
        <v>0.19675019849091699</v>
      </c>
      <c r="B205" s="102">
        <v>7.0898048497517296E-2</v>
      </c>
      <c r="C205" s="2">
        <v>889.54280233158204</v>
      </c>
      <c r="D205" s="19">
        <v>1.35015823051212</v>
      </c>
      <c r="E205" s="135">
        <v>0.175050125200192</v>
      </c>
      <c r="F205" s="135">
        <v>89</v>
      </c>
      <c r="G205" s="135">
        <v>41.745248888934199</v>
      </c>
      <c r="H205" s="2">
        <v>0.97855082468855603</v>
      </c>
      <c r="I205" s="2">
        <v>277.30945832901801</v>
      </c>
      <c r="J205" s="2">
        <v>-28.657742805871202</v>
      </c>
      <c r="K205" s="19">
        <v>2.0305665896737199</v>
      </c>
      <c r="L205" s="135">
        <v>9.9500486094810797E-2</v>
      </c>
      <c r="M205" s="135">
        <v>89.79</v>
      </c>
      <c r="N205" s="135">
        <v>81.409516379572494</v>
      </c>
      <c r="O205" s="19">
        <v>0.8</v>
      </c>
      <c r="P205" s="2">
        <v>293.32409145275801</v>
      </c>
      <c r="Q205" s="2">
        <v>146.416771799869</v>
      </c>
      <c r="R205" s="266">
        <f t="shared" si="12"/>
        <v>3.38072482018584</v>
      </c>
      <c r="S205" s="266">
        <f t="shared" si="13"/>
        <v>0.66491699281286276</v>
      </c>
      <c r="T205" s="266">
        <f t="shared" si="14"/>
        <v>1.9501504613415412</v>
      </c>
    </row>
    <row r="206" spans="1:20">
      <c r="A206" s="102">
        <v>0.16671985527500499</v>
      </c>
      <c r="B206" s="102">
        <v>7.1185340557028201E-2</v>
      </c>
      <c r="C206" s="2">
        <v>979.556861278984</v>
      </c>
      <c r="D206" s="19">
        <v>1.9028625308398801</v>
      </c>
      <c r="E206" s="135">
        <v>0.288654702604631</v>
      </c>
      <c r="F206" s="135">
        <v>89</v>
      </c>
      <c r="G206" s="135">
        <v>41.7502701189402</v>
      </c>
      <c r="H206" s="2">
        <v>-2.4848217574413298</v>
      </c>
      <c r="I206" s="2">
        <v>238.403782192596</v>
      </c>
      <c r="J206" s="2">
        <v>55.660332185220703</v>
      </c>
      <c r="K206" s="19">
        <v>2.0853671355249102</v>
      </c>
      <c r="L206" s="135">
        <v>7.9167096150068506E-2</v>
      </c>
      <c r="M206" s="135">
        <v>89.79</v>
      </c>
      <c r="N206" s="135">
        <v>81.279679772330596</v>
      </c>
      <c r="O206" s="19">
        <v>0.8</v>
      </c>
      <c r="P206" s="2">
        <v>272.13602271398798</v>
      </c>
      <c r="Q206" s="2">
        <v>170.43228292626799</v>
      </c>
      <c r="R206" s="266">
        <f t="shared" si="12"/>
        <v>3.9882296663647905</v>
      </c>
      <c r="S206" s="266">
        <f t="shared" si="13"/>
        <v>0.91248322581860786</v>
      </c>
      <c r="T206" s="266">
        <f t="shared" si="14"/>
        <v>1.9468060815122175</v>
      </c>
    </row>
    <row r="207" spans="1:20">
      <c r="A207" s="102">
        <v>0.24861948471516301</v>
      </c>
      <c r="B207" s="102">
        <v>7.1928067297181597E-2</v>
      </c>
      <c r="C207" s="2">
        <v>978.74027075090203</v>
      </c>
      <c r="D207" s="19">
        <v>1.93505709294743</v>
      </c>
      <c r="E207" s="135">
        <v>0.176452184479442</v>
      </c>
      <c r="F207" s="135">
        <v>89</v>
      </c>
      <c r="G207" s="135">
        <v>41.672309931920097</v>
      </c>
      <c r="H207" s="2">
        <v>-2.83869411115877E-2</v>
      </c>
      <c r="I207" s="2">
        <v>298.37721196376498</v>
      </c>
      <c r="J207" s="2">
        <v>-68.852724687674595</v>
      </c>
      <c r="K207" s="19">
        <v>2.57703599665003</v>
      </c>
      <c r="L207" s="135">
        <v>6.4899061593740398E-2</v>
      </c>
      <c r="M207" s="135">
        <v>89.79</v>
      </c>
      <c r="N207" s="135">
        <v>81.441788821399996</v>
      </c>
      <c r="O207" s="19">
        <v>0.8</v>
      </c>
      <c r="P207" s="2">
        <v>293.44827030805197</v>
      </c>
      <c r="Q207" s="2">
        <v>148.31851746900699</v>
      </c>
      <c r="R207" s="266">
        <f t="shared" si="12"/>
        <v>4.5120930895974602</v>
      </c>
      <c r="S207" s="266">
        <f t="shared" si="13"/>
        <v>0.75088477439309009</v>
      </c>
      <c r="T207" s="266">
        <f t="shared" si="14"/>
        <v>1.9543382393356921</v>
      </c>
    </row>
    <row r="208" spans="1:20">
      <c r="A208" s="102">
        <v>0.23377247247844901</v>
      </c>
      <c r="B208" s="102">
        <v>7.1992624414098594E-2</v>
      </c>
      <c r="C208" s="2">
        <v>894.462370862694</v>
      </c>
      <c r="D208" s="19">
        <v>1.42268779853323</v>
      </c>
      <c r="E208" s="135">
        <v>0.234968567250113</v>
      </c>
      <c r="F208" s="135">
        <v>89</v>
      </c>
      <c r="G208" s="135">
        <v>41.899803413843998</v>
      </c>
      <c r="H208" s="2">
        <v>-0.99895068948552901</v>
      </c>
      <c r="I208" s="2">
        <v>277.96164192646302</v>
      </c>
      <c r="J208" s="2">
        <v>6.07941117233295</v>
      </c>
      <c r="K208" s="19">
        <v>2.0610750787594001</v>
      </c>
      <c r="L208" s="135">
        <v>9.9756323862695603E-2</v>
      </c>
      <c r="M208" s="135">
        <v>89.79</v>
      </c>
      <c r="N208" s="135">
        <v>81.115062495819203</v>
      </c>
      <c r="O208" s="19">
        <v>0.8</v>
      </c>
      <c r="P208" s="2">
        <v>225.81489869965901</v>
      </c>
      <c r="Q208" s="2">
        <v>226.86662480558499</v>
      </c>
      <c r="R208" s="266">
        <f t="shared" si="12"/>
        <v>3.4837628772926301</v>
      </c>
      <c r="S208" s="266">
        <f t="shared" si="13"/>
        <v>0.690264907472256</v>
      </c>
      <c r="T208" s="266">
        <f t="shared" si="14"/>
        <v>1.9359294289437692</v>
      </c>
    </row>
    <row r="209" spans="1:20">
      <c r="A209" s="102">
        <v>0.28077572444453802</v>
      </c>
      <c r="B209" s="102">
        <v>7.4187182739157795E-2</v>
      </c>
      <c r="C209" s="2">
        <v>863.255824120694</v>
      </c>
      <c r="D209" s="19">
        <v>1.8209340309434701</v>
      </c>
      <c r="E209" s="135">
        <v>0.27731170323211801</v>
      </c>
      <c r="F209" s="135">
        <v>89</v>
      </c>
      <c r="G209" s="135">
        <v>41.799700688683501</v>
      </c>
      <c r="H209" s="2">
        <v>0.99873113002606295</v>
      </c>
      <c r="I209" s="2">
        <v>252.28539058394301</v>
      </c>
      <c r="J209" s="2">
        <v>24.5493342965941</v>
      </c>
      <c r="K209" s="19">
        <v>2.4103021936544402</v>
      </c>
      <c r="L209" s="135">
        <v>6.2629359068926499E-2</v>
      </c>
      <c r="M209" s="135">
        <v>89.79</v>
      </c>
      <c r="N209" s="135">
        <v>81.000194050601095</v>
      </c>
      <c r="O209" s="19">
        <v>0.8</v>
      </c>
      <c r="P209" s="2">
        <v>293.50089017880998</v>
      </c>
      <c r="Q209" s="2">
        <v>146.21322916587599</v>
      </c>
      <c r="R209" s="266">
        <f t="shared" si="12"/>
        <v>4.23123622459791</v>
      </c>
      <c r="S209" s="266">
        <f t="shared" si="13"/>
        <v>0.75547955594008531</v>
      </c>
      <c r="T209" s="266">
        <f t="shared" si="14"/>
        <v>1.9378175612757536</v>
      </c>
    </row>
    <row r="210" spans="1:20">
      <c r="A210" s="102">
        <v>0.18543321639299301</v>
      </c>
      <c r="B210" s="102">
        <v>7.4355896891039899E-2</v>
      </c>
      <c r="C210" s="2">
        <v>995.14245234374403</v>
      </c>
      <c r="D210" s="19">
        <v>2.5947435916933701</v>
      </c>
      <c r="E210" s="135">
        <v>0.18539684591276101</v>
      </c>
      <c r="F210" s="135">
        <v>89</v>
      </c>
      <c r="G210" s="135">
        <v>41.578655229682902</v>
      </c>
      <c r="H210" s="2">
        <v>-0.343937351387475</v>
      </c>
      <c r="I210" s="2">
        <v>320.29920001162998</v>
      </c>
      <c r="J210" s="2">
        <v>-99.253479663495895</v>
      </c>
      <c r="K210" s="19">
        <v>2.62937705136846</v>
      </c>
      <c r="L210" s="135">
        <v>3.8257083833446698E-2</v>
      </c>
      <c r="M210" s="135">
        <v>89.79</v>
      </c>
      <c r="N210" s="135">
        <v>81.388976969564794</v>
      </c>
      <c r="O210" s="19">
        <v>0.8</v>
      </c>
      <c r="P210" s="2">
        <v>265.08447019741101</v>
      </c>
      <c r="Q210" s="2">
        <v>179.97965256308001</v>
      </c>
      <c r="R210" s="266">
        <f t="shared" si="12"/>
        <v>5.2241206430618305</v>
      </c>
      <c r="S210" s="266">
        <f t="shared" si="13"/>
        <v>0.98682826426241721</v>
      </c>
      <c r="T210" s="266">
        <f t="shared" si="14"/>
        <v>1.95747016155206</v>
      </c>
    </row>
    <row r="211" spans="1:20">
      <c r="A211" s="102">
        <v>0.16191134694963599</v>
      </c>
      <c r="B211" s="102">
        <v>7.5202678001540499E-2</v>
      </c>
      <c r="C211" s="2">
        <v>998.90783977764499</v>
      </c>
      <c r="D211" s="19">
        <v>1.8334873285403299</v>
      </c>
      <c r="E211" s="135">
        <v>0.26942533436465099</v>
      </c>
      <c r="F211" s="135">
        <v>89</v>
      </c>
      <c r="G211" s="135">
        <v>41.799872026642397</v>
      </c>
      <c r="H211" s="2">
        <v>0.58784517878296805</v>
      </c>
      <c r="I211" s="2">
        <v>260.28603169126001</v>
      </c>
      <c r="J211" s="2">
        <v>31.097851787581099</v>
      </c>
      <c r="K211" s="19">
        <v>2.1941930705717199</v>
      </c>
      <c r="L211" s="135">
        <v>7.9875470024456302E-2</v>
      </c>
      <c r="M211" s="135">
        <v>89.79</v>
      </c>
      <c r="N211" s="135">
        <v>81.166655381393298</v>
      </c>
      <c r="O211" s="19">
        <v>0.8</v>
      </c>
      <c r="P211" s="2">
        <v>236.87400910581999</v>
      </c>
      <c r="Q211" s="2">
        <v>211.993473101402</v>
      </c>
      <c r="R211" s="266">
        <f t="shared" si="12"/>
        <v>4.0276803991120502</v>
      </c>
      <c r="S211" s="266">
        <f t="shared" si="13"/>
        <v>0.83560893210851117</v>
      </c>
      <c r="T211" s="266">
        <f t="shared" si="14"/>
        <v>1.9417919588284698</v>
      </c>
    </row>
    <row r="212" spans="1:20">
      <c r="A212" s="102">
        <v>0.25612147757783499</v>
      </c>
      <c r="B212" s="102">
        <v>7.6489200349897105E-2</v>
      </c>
      <c r="C212" s="2">
        <v>988.31824697878903</v>
      </c>
      <c r="D212" s="19">
        <v>2.0027047088765402</v>
      </c>
      <c r="E212" s="135">
        <v>0.25872701768506201</v>
      </c>
      <c r="F212" s="135">
        <v>89</v>
      </c>
      <c r="G212" s="135">
        <v>41.798386840317903</v>
      </c>
      <c r="H212" s="2">
        <v>-1.9378376702542599</v>
      </c>
      <c r="I212" s="2">
        <v>252.42502720262101</v>
      </c>
      <c r="J212" s="2">
        <v>21.917508429567199</v>
      </c>
      <c r="K212" s="19">
        <v>2.6362936693285599</v>
      </c>
      <c r="L212" s="135">
        <v>6.9214326178964294E-2</v>
      </c>
      <c r="M212" s="135">
        <v>89.79</v>
      </c>
      <c r="N212" s="135">
        <v>81.000000747591002</v>
      </c>
      <c r="O212" s="19">
        <v>0.8</v>
      </c>
      <c r="P212" s="2">
        <v>293.11078281381901</v>
      </c>
      <c r="Q212" s="2">
        <v>146.30281791013999</v>
      </c>
      <c r="R212" s="266">
        <f t="shared" si="12"/>
        <v>4.6389983782051001</v>
      </c>
      <c r="S212" s="266">
        <f t="shared" si="13"/>
        <v>0.75966677467560395</v>
      </c>
      <c r="T212" s="266">
        <f t="shared" si="14"/>
        <v>1.937873848027551</v>
      </c>
    </row>
    <row r="213" spans="1:20">
      <c r="A213" s="102">
        <v>0.18675986118614599</v>
      </c>
      <c r="B213" s="102">
        <v>7.6544994187048201E-2</v>
      </c>
      <c r="C213" s="2">
        <v>923.72541400076602</v>
      </c>
      <c r="D213" s="19">
        <v>1.7041473175436099</v>
      </c>
      <c r="E213" s="135">
        <v>0.23494441274682901</v>
      </c>
      <c r="F213" s="135">
        <v>89</v>
      </c>
      <c r="G213" s="135">
        <v>41.798979292675398</v>
      </c>
      <c r="H213" s="2">
        <v>-0.92959234430724902</v>
      </c>
      <c r="I213" s="2">
        <v>278.55536984998201</v>
      </c>
      <c r="J213" s="2">
        <v>3.3945904863116101</v>
      </c>
      <c r="K213" s="19">
        <v>2.0317211269561701</v>
      </c>
      <c r="L213" s="135">
        <v>9.32262731208085E-2</v>
      </c>
      <c r="M213" s="135">
        <v>89.79</v>
      </c>
      <c r="N213" s="135">
        <v>81.0121124607806</v>
      </c>
      <c r="O213" s="19">
        <v>0.8</v>
      </c>
      <c r="P213" s="2">
        <v>229.46705090965199</v>
      </c>
      <c r="Q213" s="2">
        <v>221.44847042841999</v>
      </c>
      <c r="R213" s="266">
        <f t="shared" si="12"/>
        <v>3.7358684444997801</v>
      </c>
      <c r="S213" s="266">
        <f t="shared" si="13"/>
        <v>0.83877028935397446</v>
      </c>
      <c r="T213" s="266">
        <f t="shared" si="14"/>
        <v>1.9381361418788683</v>
      </c>
    </row>
    <row r="214" spans="1:20">
      <c r="A214" s="102">
        <v>0.29544131504371701</v>
      </c>
      <c r="B214" s="102">
        <v>7.6580698930603597E-2</v>
      </c>
      <c r="C214" s="2">
        <v>989.60130907931398</v>
      </c>
      <c r="D214" s="19">
        <v>2.2706491846403698</v>
      </c>
      <c r="E214" s="135">
        <v>0.13071755890425199</v>
      </c>
      <c r="F214" s="135">
        <v>89</v>
      </c>
      <c r="G214" s="135">
        <v>41.501389674375197</v>
      </c>
      <c r="H214" s="2">
        <v>4.2774602510818296</v>
      </c>
      <c r="I214" s="2">
        <v>8.2860268301994093</v>
      </c>
      <c r="J214" s="2">
        <v>-167.47990036950199</v>
      </c>
      <c r="K214" s="19">
        <v>2.1795949967552302</v>
      </c>
      <c r="L214" s="135">
        <v>8.6913828202329999E-2</v>
      </c>
      <c r="M214" s="135">
        <v>89.79</v>
      </c>
      <c r="N214" s="135">
        <v>81.676932805838007</v>
      </c>
      <c r="O214" s="19">
        <v>0.8</v>
      </c>
      <c r="P214" s="2">
        <v>247.662278461635</v>
      </c>
      <c r="Q214" s="2">
        <v>201.54596119210299</v>
      </c>
      <c r="R214" s="266">
        <f t="shared" si="12"/>
        <v>4.4502441813956004</v>
      </c>
      <c r="S214" s="266">
        <f t="shared" si="13"/>
        <v>1.0417757372450809</v>
      </c>
      <c r="T214" s="266">
        <f t="shared" si="14"/>
        <v>1.9680529603149404</v>
      </c>
    </row>
    <row r="215" spans="1:20">
      <c r="A215" s="102">
        <v>0.16723927669227101</v>
      </c>
      <c r="B215" s="102">
        <v>7.6688295120701994E-2</v>
      </c>
      <c r="C215" s="2">
        <v>998.16946017682403</v>
      </c>
      <c r="D215" s="19">
        <v>1.48891369110845</v>
      </c>
      <c r="E215" s="135">
        <v>0.21533861887528599</v>
      </c>
      <c r="F215" s="135">
        <v>89</v>
      </c>
      <c r="G215" s="135">
        <v>41.799993708157402</v>
      </c>
      <c r="H215" s="2">
        <v>-1.55959892325758</v>
      </c>
      <c r="I215" s="2">
        <v>253.22558179471901</v>
      </c>
      <c r="J215" s="2">
        <v>19.014877051897798</v>
      </c>
      <c r="K215" s="19">
        <v>2.06339953981024</v>
      </c>
      <c r="L215" s="135">
        <v>9.9179111739162995E-2</v>
      </c>
      <c r="M215" s="135">
        <v>89.79</v>
      </c>
      <c r="N215" s="135">
        <v>81.253145762199495</v>
      </c>
      <c r="O215" s="19">
        <v>0.8</v>
      </c>
      <c r="P215" s="2">
        <v>281.164540461596</v>
      </c>
      <c r="Q215" s="2">
        <v>160.95931879787801</v>
      </c>
      <c r="R215" s="266">
        <f t="shared" si="12"/>
        <v>3.5523132309186902</v>
      </c>
      <c r="S215" s="266">
        <f t="shared" si="13"/>
        <v>0.72158283569520298</v>
      </c>
      <c r="T215" s="266">
        <f t="shared" si="14"/>
        <v>1.9438554543691877</v>
      </c>
    </row>
    <row r="216" spans="1:20">
      <c r="A216" s="102">
        <v>0.27823259308934201</v>
      </c>
      <c r="B216" s="102">
        <v>7.6688364969895104E-2</v>
      </c>
      <c r="C216" s="2">
        <v>998.99899111430295</v>
      </c>
      <c r="D216" s="19">
        <v>1.9469201415178801</v>
      </c>
      <c r="E216" s="135">
        <v>0.29997641217142601</v>
      </c>
      <c r="F216" s="135">
        <v>89</v>
      </c>
      <c r="G216" s="135">
        <v>41.779335097377</v>
      </c>
      <c r="H216" s="2">
        <v>1.4293160801545599</v>
      </c>
      <c r="I216" s="2">
        <v>234.144985254277</v>
      </c>
      <c r="J216" s="2">
        <v>60.709514182008597</v>
      </c>
      <c r="K216" s="19">
        <v>2.5664483558229101</v>
      </c>
      <c r="L216" s="135">
        <v>7.6731737755815196E-2</v>
      </c>
      <c r="M216" s="135">
        <v>89.79</v>
      </c>
      <c r="N216" s="135">
        <v>81.437522712826194</v>
      </c>
      <c r="O216" s="19">
        <v>0.8</v>
      </c>
      <c r="P216" s="2">
        <v>284.48933147721999</v>
      </c>
      <c r="Q216" s="2">
        <v>155.684138910976</v>
      </c>
      <c r="R216" s="266">
        <f t="shared" si="12"/>
        <v>4.5133684973407906</v>
      </c>
      <c r="S216" s="266">
        <f t="shared" si="13"/>
        <v>0.7586048389014306</v>
      </c>
      <c r="T216" s="266">
        <f t="shared" si="14"/>
        <v>1.9492297453517642</v>
      </c>
    </row>
    <row r="217" spans="1:20">
      <c r="A217" s="102">
        <v>0.14957625279202999</v>
      </c>
      <c r="B217" s="102">
        <v>7.6700416722280104E-2</v>
      </c>
      <c r="C217" s="2">
        <v>917.59961838435504</v>
      </c>
      <c r="D217" s="19">
        <v>1.70812823970219</v>
      </c>
      <c r="E217" s="135">
        <v>0.25624647346750301</v>
      </c>
      <c r="F217" s="135">
        <v>89</v>
      </c>
      <c r="G217" s="135">
        <v>41.798685390025803</v>
      </c>
      <c r="H217" s="2">
        <v>-1.1688596457419</v>
      </c>
      <c r="I217" s="2">
        <v>270.28967499527403</v>
      </c>
      <c r="J217" s="2">
        <v>17.7262180158869</v>
      </c>
      <c r="K217" s="19">
        <v>2.02752085342834</v>
      </c>
      <c r="L217" s="135">
        <v>8.3255129995380095E-2</v>
      </c>
      <c r="M217" s="135">
        <v>89.79</v>
      </c>
      <c r="N217" s="135">
        <v>81.071477144550997</v>
      </c>
      <c r="O217" s="19">
        <v>0.8</v>
      </c>
      <c r="P217" s="2">
        <v>228.435096679715</v>
      </c>
      <c r="Q217" s="2">
        <v>222.04867585212401</v>
      </c>
      <c r="R217" s="266">
        <f t="shared" si="12"/>
        <v>3.73564909313053</v>
      </c>
      <c r="S217" s="266">
        <f t="shared" si="13"/>
        <v>0.84247135451845623</v>
      </c>
      <c r="T217" s="266">
        <f t="shared" si="14"/>
        <v>1.9395700220729106</v>
      </c>
    </row>
    <row r="218" spans="1:20">
      <c r="A218" s="102">
        <v>0.15000010794028601</v>
      </c>
      <c r="B218" s="102">
        <v>7.6720453908338204E-2</v>
      </c>
      <c r="C218" s="2">
        <v>993.41383461658097</v>
      </c>
      <c r="D218" s="19">
        <v>1.7937676035105401</v>
      </c>
      <c r="E218" s="135">
        <v>0.29761595161715998</v>
      </c>
      <c r="F218" s="135">
        <v>89</v>
      </c>
      <c r="G218" s="135">
        <v>41.7996470545677</v>
      </c>
      <c r="H218" s="2">
        <v>1.03226802467007</v>
      </c>
      <c r="I218" s="2">
        <v>247.299484722241</v>
      </c>
      <c r="J218" s="2">
        <v>54.558276596267802</v>
      </c>
      <c r="K218" s="19">
        <v>2.1594798275109901</v>
      </c>
      <c r="L218" s="135">
        <v>7.6622484930271503E-2</v>
      </c>
      <c r="M218" s="135">
        <v>89.79</v>
      </c>
      <c r="N218" s="135">
        <v>81.393588924643794</v>
      </c>
      <c r="O218" s="19">
        <v>0.8</v>
      </c>
      <c r="P218" s="2">
        <v>240.90763434338101</v>
      </c>
      <c r="Q218" s="2">
        <v>207.212603703307</v>
      </c>
      <c r="R218" s="266">
        <f t="shared" si="12"/>
        <v>3.9532474310215302</v>
      </c>
      <c r="S218" s="266">
        <f t="shared" si="13"/>
        <v>0.83064800173569164</v>
      </c>
      <c r="T218" s="266">
        <f t="shared" si="14"/>
        <v>1.947231487825432</v>
      </c>
    </row>
    <row r="219" spans="1:20">
      <c r="A219" s="102">
        <v>0.200093640945851</v>
      </c>
      <c r="B219" s="102">
        <v>7.6765160843291699E-2</v>
      </c>
      <c r="C219" s="2">
        <v>875.85192749988005</v>
      </c>
      <c r="D219" s="19">
        <v>2.2032932152165698</v>
      </c>
      <c r="E219" s="135">
        <v>0.28467416913688298</v>
      </c>
      <c r="F219" s="135">
        <v>89</v>
      </c>
      <c r="G219" s="135">
        <v>41.6872658693202</v>
      </c>
      <c r="H219" s="2">
        <v>0.43964898054533502</v>
      </c>
      <c r="I219" s="2">
        <v>295.54631067800102</v>
      </c>
      <c r="J219" s="2">
        <v>-74.540737050288797</v>
      </c>
      <c r="K219" s="19">
        <v>2.6661412571570899</v>
      </c>
      <c r="L219" s="135">
        <v>3.2740694663140099E-2</v>
      </c>
      <c r="M219" s="135">
        <v>89.79</v>
      </c>
      <c r="N219" s="135">
        <v>81.318250379598496</v>
      </c>
      <c r="O219" s="19">
        <v>0.8</v>
      </c>
      <c r="P219" s="2">
        <v>25.275206576801502</v>
      </c>
      <c r="Q219" s="2">
        <v>56.156165521768997</v>
      </c>
      <c r="R219" s="266">
        <f t="shared" si="12"/>
        <v>4.8694344723736602</v>
      </c>
      <c r="S219" s="266">
        <f t="shared" si="13"/>
        <v>0.82639777967576422</v>
      </c>
      <c r="T219" s="266">
        <f t="shared" si="14"/>
        <v>1.950673633394719</v>
      </c>
    </row>
    <row r="220" spans="1:20">
      <c r="A220" s="102">
        <v>0.18217146396636899</v>
      </c>
      <c r="B220" s="102">
        <v>7.6914720839875494E-2</v>
      </c>
      <c r="C220" s="2">
        <v>934.83528319011305</v>
      </c>
      <c r="D220" s="19">
        <v>2.7174948198539499</v>
      </c>
      <c r="E220" s="135">
        <v>0.194058713360174</v>
      </c>
      <c r="F220" s="135">
        <v>89</v>
      </c>
      <c r="G220" s="135">
        <v>41.555235881082297</v>
      </c>
      <c r="H220" s="2">
        <v>-0.65578048896474594</v>
      </c>
      <c r="I220" s="2">
        <v>308.09025142733299</v>
      </c>
      <c r="J220" s="2">
        <v>-80.197280289089505</v>
      </c>
      <c r="K220" s="19">
        <v>2.28126711292076</v>
      </c>
      <c r="L220" s="135">
        <v>3.3525611621444101E-2</v>
      </c>
      <c r="M220" s="135">
        <v>89.79</v>
      </c>
      <c r="N220" s="135">
        <v>81.132747177576107</v>
      </c>
      <c r="O220" s="19">
        <v>0.8</v>
      </c>
      <c r="P220" s="2">
        <v>283.20016947933601</v>
      </c>
      <c r="Q220" s="2">
        <v>159.74713289910801</v>
      </c>
      <c r="R220" s="266">
        <f t="shared" si="12"/>
        <v>4.9987619327747099</v>
      </c>
      <c r="S220" s="266">
        <f t="shared" si="13"/>
        <v>1.1912216699493279</v>
      </c>
      <c r="T220" s="266">
        <f t="shared" si="14"/>
        <v>1.9524073310461263</v>
      </c>
    </row>
    <row r="221" spans="1:20">
      <c r="A221" s="102">
        <v>0.16722719790413901</v>
      </c>
      <c r="B221" s="102">
        <v>7.6937531477169002E-2</v>
      </c>
      <c r="C221" s="2">
        <v>918.76567878394906</v>
      </c>
      <c r="D221" s="19">
        <v>1.7772744030132399</v>
      </c>
      <c r="E221" s="135">
        <v>0.25318964415304901</v>
      </c>
      <c r="F221" s="135">
        <v>89</v>
      </c>
      <c r="G221" s="135">
        <v>41.788223024950298</v>
      </c>
      <c r="H221" s="2">
        <v>-1.0493455199961499</v>
      </c>
      <c r="I221" s="2">
        <v>272.93175466851301</v>
      </c>
      <c r="J221" s="2">
        <v>11.340989286689799</v>
      </c>
      <c r="K221" s="19">
        <v>2.07526436086291</v>
      </c>
      <c r="L221" s="135">
        <v>7.8756977300156697E-2</v>
      </c>
      <c r="M221" s="135">
        <v>89.79</v>
      </c>
      <c r="N221" s="135">
        <v>81.000006448834398</v>
      </c>
      <c r="O221" s="19">
        <v>0.8</v>
      </c>
      <c r="P221" s="2">
        <v>231.52106341751201</v>
      </c>
      <c r="Q221" s="2">
        <v>217.976777572195</v>
      </c>
      <c r="R221" s="266">
        <f t="shared" si="12"/>
        <v>3.8525387638761499</v>
      </c>
      <c r="S221" s="266">
        <f t="shared" si="13"/>
        <v>0.85640867569962809</v>
      </c>
      <c r="T221" s="266">
        <f t="shared" si="14"/>
        <v>1.938345318021111</v>
      </c>
    </row>
    <row r="222" spans="1:20">
      <c r="A222" s="102">
        <v>0.25582124665379502</v>
      </c>
      <c r="B222" s="102">
        <v>7.6961454853196304E-2</v>
      </c>
      <c r="C222" s="2">
        <v>931.88750958196295</v>
      </c>
      <c r="D222" s="19">
        <v>1.9890560893162701</v>
      </c>
      <c r="E222" s="135">
        <v>0.281619994172781</v>
      </c>
      <c r="F222" s="135">
        <v>89</v>
      </c>
      <c r="G222" s="135">
        <v>41.787996077676098</v>
      </c>
      <c r="H222" s="2">
        <v>5.9999187983410698</v>
      </c>
      <c r="I222" s="2">
        <v>245.78199483828399</v>
      </c>
      <c r="J222" s="2">
        <v>32.476386927418801</v>
      </c>
      <c r="K222" s="19">
        <v>2.5145561946102299</v>
      </c>
      <c r="L222" s="135">
        <v>7.0614190185931194E-2</v>
      </c>
      <c r="M222" s="135">
        <v>89.79</v>
      </c>
      <c r="N222" s="135">
        <v>81.0166071871366</v>
      </c>
      <c r="O222" s="19">
        <v>0.8</v>
      </c>
      <c r="P222" s="2">
        <v>298.08318665039002</v>
      </c>
      <c r="Q222" s="2">
        <v>140.621584867748</v>
      </c>
      <c r="R222" s="266">
        <f t="shared" si="12"/>
        <v>4.5036122839265005</v>
      </c>
      <c r="S222" s="266">
        <f t="shared" si="13"/>
        <v>0.79101675817771289</v>
      </c>
      <c r="T222" s="266">
        <f t="shared" si="14"/>
        <v>1.9387531059527674</v>
      </c>
    </row>
    <row r="223" spans="1:20">
      <c r="A223" s="102">
        <v>0.16933711199089799</v>
      </c>
      <c r="B223" s="102">
        <v>7.7045139390975195E-2</v>
      </c>
      <c r="C223" s="2">
        <v>998.99567365627695</v>
      </c>
      <c r="D223" s="19">
        <v>2.2250782377022098</v>
      </c>
      <c r="E223" s="135">
        <v>0.13917895336820299</v>
      </c>
      <c r="F223" s="135">
        <v>89</v>
      </c>
      <c r="G223" s="135">
        <v>41.582739944222702</v>
      </c>
      <c r="H223" s="2">
        <v>4.5079935611912196</v>
      </c>
      <c r="I223" s="2">
        <v>359.97557221539199</v>
      </c>
      <c r="J223" s="2">
        <v>-149.143206308933</v>
      </c>
      <c r="K223" s="19">
        <v>2.2878969730335901</v>
      </c>
      <c r="L223" s="135">
        <v>8.8942335328744695E-2</v>
      </c>
      <c r="M223" s="135">
        <v>89.79</v>
      </c>
      <c r="N223" s="135">
        <v>81.473117681279106</v>
      </c>
      <c r="O223" s="19">
        <v>0.8</v>
      </c>
      <c r="P223" s="2">
        <v>244.141594693298</v>
      </c>
      <c r="Q223" s="2">
        <v>205.076436090078</v>
      </c>
      <c r="R223" s="266">
        <f t="shared" si="12"/>
        <v>4.5129752107357994</v>
      </c>
      <c r="S223" s="266">
        <f t="shared" si="13"/>
        <v>0.97254302266588211</v>
      </c>
      <c r="T223" s="266">
        <f t="shared" si="14"/>
        <v>1.9593013300846371</v>
      </c>
    </row>
    <row r="224" spans="1:20">
      <c r="A224" s="102">
        <v>0.21222440060228101</v>
      </c>
      <c r="B224" s="102">
        <v>7.7156903824823694E-2</v>
      </c>
      <c r="C224" s="2">
        <v>887.60750733571604</v>
      </c>
      <c r="D224" s="19">
        <v>1.8141980581589701</v>
      </c>
      <c r="E224" s="135">
        <v>0.21832164909914401</v>
      </c>
      <c r="F224" s="135">
        <v>89</v>
      </c>
      <c r="G224" s="135">
        <v>41.7731937490896</v>
      </c>
      <c r="H224" s="2">
        <v>0.63643677968603396</v>
      </c>
      <c r="I224" s="2">
        <v>285.63279278868401</v>
      </c>
      <c r="J224" s="2">
        <v>-31.878451898024402</v>
      </c>
      <c r="K224" s="19">
        <v>2.3191381883759901</v>
      </c>
      <c r="L224" s="135">
        <v>5.6126595540369702E-2</v>
      </c>
      <c r="M224" s="135">
        <v>89.79</v>
      </c>
      <c r="N224" s="135">
        <v>81.014723874655999</v>
      </c>
      <c r="O224" s="19">
        <v>0.8</v>
      </c>
      <c r="P224" s="2">
        <v>261.46370634747399</v>
      </c>
      <c r="Q224" s="2">
        <v>184.24425276986801</v>
      </c>
      <c r="R224" s="266">
        <f t="shared" si="12"/>
        <v>4.1333362465349603</v>
      </c>
      <c r="S224" s="266">
        <f t="shared" si="13"/>
        <v>0.78227251280329635</v>
      </c>
      <c r="T224" s="266">
        <f t="shared" si="14"/>
        <v>1.9393950187594078</v>
      </c>
    </row>
    <row r="225" spans="1:20">
      <c r="A225" s="102">
        <v>0.206922724377363</v>
      </c>
      <c r="B225" s="102">
        <v>7.7178422827273593E-2</v>
      </c>
      <c r="C225" s="2">
        <v>969.91981053229404</v>
      </c>
      <c r="D225" s="19">
        <v>1.60559487489608</v>
      </c>
      <c r="E225" s="135">
        <v>0.22346240925904501</v>
      </c>
      <c r="F225" s="135">
        <v>89</v>
      </c>
      <c r="G225" s="135">
        <v>41.799988152693402</v>
      </c>
      <c r="H225" s="2">
        <v>0.34499716413961801</v>
      </c>
      <c r="I225" s="2">
        <v>258.61019370933798</v>
      </c>
      <c r="J225" s="2">
        <v>12.670653737692399</v>
      </c>
      <c r="K225" s="19">
        <v>2.1105955614921199</v>
      </c>
      <c r="L225" s="135">
        <v>8.6599490492013695E-2</v>
      </c>
      <c r="M225" s="135">
        <v>89.79</v>
      </c>
      <c r="N225" s="135">
        <v>81.121968525484803</v>
      </c>
      <c r="O225" s="19">
        <v>0.8</v>
      </c>
      <c r="P225" s="2">
        <v>274.68306555973902</v>
      </c>
      <c r="Q225" s="2">
        <v>168.97443368414099</v>
      </c>
      <c r="R225" s="266">
        <f t="shared" si="12"/>
        <v>3.7161904363881999</v>
      </c>
      <c r="S225" s="266">
        <f t="shared" si="13"/>
        <v>0.76073071704982576</v>
      </c>
      <c r="T225" s="266">
        <f t="shared" si="14"/>
        <v>1.9407175004248816</v>
      </c>
    </row>
    <row r="226" spans="1:20">
      <c r="A226" s="102">
        <v>0.29051399789750498</v>
      </c>
      <c r="B226" s="102">
        <v>7.7341224724317301E-2</v>
      </c>
      <c r="C226" s="2">
        <v>994.13781217554094</v>
      </c>
      <c r="D226" s="19">
        <v>2.27084619436671</v>
      </c>
      <c r="E226" s="135">
        <v>0.1944221625958</v>
      </c>
      <c r="F226" s="135">
        <v>89</v>
      </c>
      <c r="G226" s="135">
        <v>41.676557307409297</v>
      </c>
      <c r="H226" s="2">
        <v>-0.55084191068224597</v>
      </c>
      <c r="I226" s="2">
        <v>311.490567649225</v>
      </c>
      <c r="J226" s="2">
        <v>-85.386108676673999</v>
      </c>
      <c r="K226" s="19">
        <v>2.8785118683426001</v>
      </c>
      <c r="L226" s="135">
        <v>3.6464114479858298E-2</v>
      </c>
      <c r="M226" s="135">
        <v>89.79</v>
      </c>
      <c r="N226" s="135">
        <v>81.380731542804298</v>
      </c>
      <c r="O226" s="19">
        <v>0.8</v>
      </c>
      <c r="P226" s="2">
        <v>272.30862164855898</v>
      </c>
      <c r="Q226" s="2">
        <v>172.61686988370701</v>
      </c>
      <c r="R226" s="266">
        <f t="shared" si="12"/>
        <v>5.1493580627093101</v>
      </c>
      <c r="S226" s="266">
        <f t="shared" si="13"/>
        <v>0.78889589420877604</v>
      </c>
      <c r="T226" s="266">
        <f t="shared" si="14"/>
        <v>1.9526740402892242</v>
      </c>
    </row>
    <row r="227" spans="1:20">
      <c r="A227" s="102">
        <v>0.200709666125476</v>
      </c>
      <c r="B227" s="102">
        <v>7.7496611294062698E-2</v>
      </c>
      <c r="C227" s="2">
        <v>937.33412442537997</v>
      </c>
      <c r="D227" s="19">
        <v>1.5843276524963299</v>
      </c>
      <c r="E227" s="135">
        <v>0.26999846893575102</v>
      </c>
      <c r="F227" s="135">
        <v>89</v>
      </c>
      <c r="G227" s="135">
        <v>41.8938774302948</v>
      </c>
      <c r="H227" s="2">
        <v>2.4764435851202499E-2</v>
      </c>
      <c r="I227" s="2">
        <v>272.15926280583898</v>
      </c>
      <c r="J227" s="2">
        <v>16.9960778881753</v>
      </c>
      <c r="K227" s="19">
        <v>2.2607624638870201</v>
      </c>
      <c r="L227" s="135">
        <v>7.6357633542953995E-2</v>
      </c>
      <c r="M227" s="135">
        <v>89.79</v>
      </c>
      <c r="N227" s="135">
        <v>81.113848771768502</v>
      </c>
      <c r="O227" s="19">
        <v>0.8</v>
      </c>
      <c r="P227" s="2">
        <v>218.35984334672401</v>
      </c>
      <c r="Q227" s="2">
        <v>233.41972021247099</v>
      </c>
      <c r="R227" s="266">
        <f t="shared" si="12"/>
        <v>3.84509011638335</v>
      </c>
      <c r="S227" s="266">
        <f t="shared" si="13"/>
        <v>0.70079350564425569</v>
      </c>
      <c r="T227" s="266">
        <f t="shared" si="14"/>
        <v>1.9361742991378614</v>
      </c>
    </row>
    <row r="228" spans="1:20">
      <c r="A228" s="102">
        <v>0.28821811499074101</v>
      </c>
      <c r="B228" s="102">
        <v>7.7537628274191805E-2</v>
      </c>
      <c r="C228" s="2">
        <v>889.14883927785195</v>
      </c>
      <c r="D228" s="19">
        <v>1.95767337409931</v>
      </c>
      <c r="E228" s="135">
        <v>0.22095343578101501</v>
      </c>
      <c r="F228" s="135">
        <v>89</v>
      </c>
      <c r="G228" s="135">
        <v>41.765533383899196</v>
      </c>
      <c r="H228" s="2">
        <v>-0.97487935793184299</v>
      </c>
      <c r="I228" s="2">
        <v>298.78557860670901</v>
      </c>
      <c r="J228" s="2">
        <v>-61.979172216863297</v>
      </c>
      <c r="K228" s="19">
        <v>2.7360502766741401</v>
      </c>
      <c r="L228" s="135">
        <v>2.85181065625962E-2</v>
      </c>
      <c r="M228" s="135">
        <v>89.79</v>
      </c>
      <c r="N228" s="135">
        <v>81.208948561320398</v>
      </c>
      <c r="O228" s="19">
        <v>0.8</v>
      </c>
      <c r="P228" s="2">
        <v>279.14314757586601</v>
      </c>
      <c r="Q228" s="2">
        <v>165.41770773347699</v>
      </c>
      <c r="R228" s="266">
        <f t="shared" si="12"/>
        <v>4.6937236507734497</v>
      </c>
      <c r="S228" s="266">
        <f t="shared" si="13"/>
        <v>0.71551074583285745</v>
      </c>
      <c r="T228" s="266">
        <f t="shared" si="14"/>
        <v>1.9444010882098974</v>
      </c>
    </row>
    <row r="229" spans="1:20">
      <c r="A229" s="102">
        <v>0.135712653864175</v>
      </c>
      <c r="B229" s="102">
        <v>7.7653983197010598E-2</v>
      </c>
      <c r="C229" s="2">
        <v>993.05796705828504</v>
      </c>
      <c r="D229" s="19">
        <v>1.9862493564816299</v>
      </c>
      <c r="E229" s="135">
        <v>0.28298967219715099</v>
      </c>
      <c r="F229" s="135">
        <v>89</v>
      </c>
      <c r="G229" s="135">
        <v>41.796589927065099</v>
      </c>
      <c r="H229" s="2">
        <v>0.908697334235266</v>
      </c>
      <c r="I229" s="2">
        <v>259.19476238847898</v>
      </c>
      <c r="J229" s="2">
        <v>29.197943506770802</v>
      </c>
      <c r="K229" s="19">
        <v>2.3033301047436399</v>
      </c>
      <c r="L229" s="135">
        <v>6.2390233864111903E-2</v>
      </c>
      <c r="M229" s="135">
        <v>89.79</v>
      </c>
      <c r="N229" s="135">
        <v>81.042783767125002</v>
      </c>
      <c r="O229" s="19">
        <v>0.8</v>
      </c>
      <c r="P229" s="2">
        <v>244.543072249635</v>
      </c>
      <c r="Q229" s="2">
        <v>202.549711842508</v>
      </c>
      <c r="R229" s="266">
        <f t="shared" si="12"/>
        <v>4.2895794612252693</v>
      </c>
      <c r="S229" s="266">
        <f t="shared" si="13"/>
        <v>0.86233812183108638</v>
      </c>
      <c r="T229" s="266">
        <f t="shared" si="14"/>
        <v>1.938980761553619</v>
      </c>
    </row>
    <row r="230" spans="1:20">
      <c r="A230" s="102">
        <v>0.22034544404595999</v>
      </c>
      <c r="B230" s="102">
        <v>7.7672890962704105E-2</v>
      </c>
      <c r="C230" s="2">
        <v>865.60126231256004</v>
      </c>
      <c r="D230" s="19">
        <v>1.9698207422987499</v>
      </c>
      <c r="E230" s="135">
        <v>0.143924156080074</v>
      </c>
      <c r="F230" s="135">
        <v>89</v>
      </c>
      <c r="G230" s="135">
        <v>41.532663517498001</v>
      </c>
      <c r="H230" s="2">
        <v>5.0283751758122497</v>
      </c>
      <c r="I230" s="2">
        <v>5.9481042059006698E-4</v>
      </c>
      <c r="J230" s="2">
        <v>-152.82684307235201</v>
      </c>
      <c r="K230" s="19">
        <v>2.00009547354892</v>
      </c>
      <c r="L230" s="135">
        <v>8.2568997733203295E-2</v>
      </c>
      <c r="M230" s="135">
        <v>89.79</v>
      </c>
      <c r="N230" s="135">
        <v>81.617805039241503</v>
      </c>
      <c r="O230" s="19">
        <v>0.8</v>
      </c>
      <c r="P230" s="2">
        <v>245.467446886462</v>
      </c>
      <c r="Q230" s="2">
        <v>203.47567530979899</v>
      </c>
      <c r="R230" s="266">
        <f t="shared" si="12"/>
        <v>3.96991621584767</v>
      </c>
      <c r="S230" s="266">
        <f t="shared" si="13"/>
        <v>0.98486335694943028</v>
      </c>
      <c r="T230" s="266">
        <f t="shared" si="14"/>
        <v>1.9651473834529141</v>
      </c>
    </row>
    <row r="231" spans="1:20">
      <c r="A231" s="102">
        <v>0.15332827810197999</v>
      </c>
      <c r="B231" s="102">
        <v>7.85848097053959E-2</v>
      </c>
      <c r="C231" s="2">
        <v>905.922608380018</v>
      </c>
      <c r="D231" s="19">
        <v>1.7061799932614501</v>
      </c>
      <c r="E231" s="135">
        <v>0.27356648461142902</v>
      </c>
      <c r="F231" s="135">
        <v>89</v>
      </c>
      <c r="G231" s="135">
        <v>41.787887540666503</v>
      </c>
      <c r="H231" s="2">
        <v>0.41751381737850202</v>
      </c>
      <c r="I231" s="2">
        <v>263.06475825239397</v>
      </c>
      <c r="J231" s="2">
        <v>29.163202562841398</v>
      </c>
      <c r="K231" s="19">
        <v>2.0000051640107799</v>
      </c>
      <c r="L231" s="135">
        <v>7.7248373105559903E-2</v>
      </c>
      <c r="M231" s="135">
        <v>89.79</v>
      </c>
      <c r="N231" s="135">
        <v>81.163378351956595</v>
      </c>
      <c r="O231" s="19">
        <v>0.8</v>
      </c>
      <c r="P231" s="2">
        <v>231.52473257480301</v>
      </c>
      <c r="Q231" s="2">
        <v>217.73110980488201</v>
      </c>
      <c r="R231" s="266">
        <f t="shared" si="12"/>
        <v>3.70618515727223</v>
      </c>
      <c r="S231" s="266">
        <f t="shared" si="13"/>
        <v>0.85308779395344292</v>
      </c>
      <c r="T231" s="266">
        <f t="shared" si="14"/>
        <v>1.942270431185861</v>
      </c>
    </row>
    <row r="232" spans="1:20">
      <c r="A232" s="102">
        <v>0.15508637111633999</v>
      </c>
      <c r="B232" s="102">
        <v>7.8602463226107894E-2</v>
      </c>
      <c r="C232" s="2">
        <v>968.89850557654302</v>
      </c>
      <c r="D232" s="19">
        <v>2.96076852322842</v>
      </c>
      <c r="E232" s="135">
        <v>0.15793509295059199</v>
      </c>
      <c r="F232" s="135">
        <v>89</v>
      </c>
      <c r="G232" s="135">
        <v>41.429008688127098</v>
      </c>
      <c r="H232" s="2">
        <v>-0.232373464820503</v>
      </c>
      <c r="I232" s="2">
        <v>344.98282932683202</v>
      </c>
      <c r="J232" s="2">
        <v>-146.92626580638401</v>
      </c>
      <c r="K232" s="19">
        <v>2.42375346812356</v>
      </c>
      <c r="L232" s="135">
        <v>3.8288337231730203E-2</v>
      </c>
      <c r="M232" s="135">
        <v>89.79</v>
      </c>
      <c r="N232" s="135">
        <v>81.757453986314999</v>
      </c>
      <c r="O232" s="19">
        <v>0.8</v>
      </c>
      <c r="P232" s="2">
        <v>269.55915550063298</v>
      </c>
      <c r="Q232" s="2">
        <v>174.88307035187</v>
      </c>
      <c r="R232" s="266">
        <f t="shared" si="12"/>
        <v>5.3845219913519795</v>
      </c>
      <c r="S232" s="266">
        <f t="shared" si="13"/>
        <v>1.2215633983272278</v>
      </c>
      <c r="T232" s="266">
        <f t="shared" si="14"/>
        <v>1.9734349571764047</v>
      </c>
    </row>
    <row r="233" spans="1:20">
      <c r="A233" s="102">
        <v>0.17792889336123999</v>
      </c>
      <c r="B233" s="102">
        <v>7.8624958227224206E-2</v>
      </c>
      <c r="C233" s="2">
        <v>923.61576930103297</v>
      </c>
      <c r="D233" s="19">
        <v>2.2158459544171198</v>
      </c>
      <c r="E233" s="135">
        <v>0.213981841836828</v>
      </c>
      <c r="F233" s="135">
        <v>89</v>
      </c>
      <c r="G233" s="135">
        <v>41.6860782227577</v>
      </c>
      <c r="H233" s="2">
        <v>-0.59334422341779902</v>
      </c>
      <c r="I233" s="2">
        <v>312.28302143328398</v>
      </c>
      <c r="J233" s="2">
        <v>-97.432079479440304</v>
      </c>
      <c r="K233" s="19">
        <v>3.1999992150469398</v>
      </c>
      <c r="L233" s="135">
        <v>1.9095395544690301E-2</v>
      </c>
      <c r="M233" s="135">
        <v>89.79</v>
      </c>
      <c r="N233" s="135">
        <v>81.532419676004295</v>
      </c>
      <c r="O233" s="19">
        <v>0.8</v>
      </c>
      <c r="P233" s="2">
        <v>359.35951645328902</v>
      </c>
      <c r="Q233" s="2">
        <v>82.741235977143603</v>
      </c>
      <c r="R233" s="266">
        <f t="shared" si="12"/>
        <v>5.4158451694640597</v>
      </c>
      <c r="S233" s="266">
        <f t="shared" si="13"/>
        <v>0.69245203061233129</v>
      </c>
      <c r="T233" s="266">
        <f t="shared" si="14"/>
        <v>1.9558668781534183</v>
      </c>
    </row>
    <row r="234" spans="1:20">
      <c r="A234" s="102">
        <v>0.27575661847367799</v>
      </c>
      <c r="B234" s="102">
        <v>7.8705272199038195E-2</v>
      </c>
      <c r="C234" s="2">
        <v>958.06349507374102</v>
      </c>
      <c r="D234" s="19">
        <v>1.8448336506565901</v>
      </c>
      <c r="E234" s="135">
        <v>0.284778005046253</v>
      </c>
      <c r="F234" s="135">
        <v>89</v>
      </c>
      <c r="G234" s="135">
        <v>41.774977880174497</v>
      </c>
      <c r="H234" s="2">
        <v>5.9955851610581403</v>
      </c>
      <c r="I234" s="2">
        <v>232.95454740075601</v>
      </c>
      <c r="J234" s="2">
        <v>57.486142481616099</v>
      </c>
      <c r="K234" s="19">
        <v>2.31606736704122</v>
      </c>
      <c r="L234" s="135">
        <v>8.6138050001259001E-2</v>
      </c>
      <c r="M234" s="135">
        <v>89.79</v>
      </c>
      <c r="N234" s="135">
        <v>81.330308798864493</v>
      </c>
      <c r="O234" s="19">
        <v>0.8</v>
      </c>
      <c r="P234" s="2">
        <v>289.37834165932099</v>
      </c>
      <c r="Q234" s="2">
        <v>149.61594293226901</v>
      </c>
      <c r="R234" s="266">
        <f t="shared" si="12"/>
        <v>4.1609010176978103</v>
      </c>
      <c r="S234" s="266">
        <f t="shared" si="13"/>
        <v>0.79653712880267735</v>
      </c>
      <c r="T234" s="266">
        <f t="shared" si="14"/>
        <v>1.9468665915790251</v>
      </c>
    </row>
    <row r="235" spans="1:20">
      <c r="A235" s="102">
        <v>0.20689298538491099</v>
      </c>
      <c r="B235" s="102">
        <v>7.8745322165024598E-2</v>
      </c>
      <c r="C235" s="2">
        <v>962.90509934556906</v>
      </c>
      <c r="D235" s="19">
        <v>1.9380230061033199</v>
      </c>
      <c r="E235" s="135">
        <v>0.220176074188073</v>
      </c>
      <c r="F235" s="135">
        <v>89</v>
      </c>
      <c r="G235" s="135">
        <v>41.788947512011198</v>
      </c>
      <c r="H235" s="2">
        <v>-0.83876443488594499</v>
      </c>
      <c r="I235" s="2">
        <v>290.35435609638103</v>
      </c>
      <c r="J235" s="2">
        <v>-34.477263978207198</v>
      </c>
      <c r="K235" s="19">
        <v>2.5455571807474699</v>
      </c>
      <c r="L235" s="135">
        <v>5.85239186458879E-2</v>
      </c>
      <c r="M235" s="135">
        <v>89.79</v>
      </c>
      <c r="N235" s="135">
        <v>81.033156311423795</v>
      </c>
      <c r="O235" s="19">
        <v>0.8</v>
      </c>
      <c r="P235" s="2">
        <v>249.257675903799</v>
      </c>
      <c r="Q235" s="2">
        <v>197.90397584364101</v>
      </c>
      <c r="R235" s="266">
        <f t="shared" si="12"/>
        <v>4.4835801868507899</v>
      </c>
      <c r="S235" s="266">
        <f t="shared" si="13"/>
        <v>0.76133548315510413</v>
      </c>
      <c r="T235" s="266">
        <f t="shared" si="14"/>
        <v>1.9391049819604291</v>
      </c>
    </row>
    <row r="236" spans="1:20">
      <c r="A236" s="102">
        <v>0.29976817080751</v>
      </c>
      <c r="B236" s="102">
        <v>7.9010727514019705E-2</v>
      </c>
      <c r="C236" s="2">
        <v>873.59104896594101</v>
      </c>
      <c r="D236" s="19">
        <v>1.8366782809408699</v>
      </c>
      <c r="E236" s="135">
        <v>0.159150203331581</v>
      </c>
      <c r="F236" s="135">
        <v>89</v>
      </c>
      <c r="G236" s="135">
        <v>41.651634145541301</v>
      </c>
      <c r="H236" s="2">
        <v>-0.24626914891089199</v>
      </c>
      <c r="I236" s="2">
        <v>342.812128612013</v>
      </c>
      <c r="J236" s="2">
        <v>-114.05925832560899</v>
      </c>
      <c r="K236" s="19">
        <v>2.0391730803150399</v>
      </c>
      <c r="L236" s="135">
        <v>8.7116246535587694E-2</v>
      </c>
      <c r="M236" s="135">
        <v>89.79</v>
      </c>
      <c r="N236" s="135">
        <v>81.352984428168597</v>
      </c>
      <c r="O236" s="19">
        <v>0.8</v>
      </c>
      <c r="P236" s="2">
        <v>235.713476664149</v>
      </c>
      <c r="Q236" s="2">
        <v>215.41783428179099</v>
      </c>
      <c r="R236" s="266">
        <f t="shared" si="12"/>
        <v>3.8758513612559096</v>
      </c>
      <c r="S236" s="266">
        <f t="shared" si="13"/>
        <v>0.90069759093578972</v>
      </c>
      <c r="T236" s="266">
        <f t="shared" si="14"/>
        <v>1.9531762942097488</v>
      </c>
    </row>
    <row r="237" spans="1:20">
      <c r="A237" s="102">
        <v>0.285922232549637</v>
      </c>
      <c r="B237" s="102">
        <v>7.9125518253182606E-2</v>
      </c>
      <c r="C237" s="2">
        <v>861.226272683508</v>
      </c>
      <c r="D237" s="19">
        <v>2.3272223032418098</v>
      </c>
      <c r="E237" s="135">
        <v>0.212182104448842</v>
      </c>
      <c r="F237" s="135">
        <v>89</v>
      </c>
      <c r="G237" s="135">
        <v>41.4778007915709</v>
      </c>
      <c r="H237" s="2">
        <v>3.1777253343867697E-2</v>
      </c>
      <c r="I237" s="2">
        <v>333.393064755193</v>
      </c>
      <c r="J237" s="2">
        <v>-139.41126704748501</v>
      </c>
      <c r="K237" s="19">
        <v>2.5880935200403901</v>
      </c>
      <c r="L237" s="135">
        <v>7.8604040611385505E-3</v>
      </c>
      <c r="M237" s="135">
        <v>89.79</v>
      </c>
      <c r="N237" s="135">
        <v>81.9645834495592</v>
      </c>
      <c r="O237" s="19">
        <v>0.8</v>
      </c>
      <c r="P237" s="2">
        <v>86.068398015543096</v>
      </c>
      <c r="Q237" s="2">
        <v>359.10592576827497</v>
      </c>
      <c r="R237" s="266">
        <f t="shared" si="12"/>
        <v>4.9153158232821994</v>
      </c>
      <c r="S237" s="266">
        <f t="shared" si="13"/>
        <v>0.89920332678144144</v>
      </c>
      <c r="T237" s="266">
        <f t="shared" si="14"/>
        <v>1.9761072642553412</v>
      </c>
    </row>
    <row r="238" spans="1:20">
      <c r="A238" s="102">
        <v>0.27610983140766598</v>
      </c>
      <c r="B238" s="102">
        <v>7.9441868974005403E-2</v>
      </c>
      <c r="C238" s="2">
        <v>992.53969426222795</v>
      </c>
      <c r="D238" s="19">
        <v>1.8883277577258399</v>
      </c>
      <c r="E238" s="135">
        <v>0.225754935751033</v>
      </c>
      <c r="F238" s="135">
        <v>89</v>
      </c>
      <c r="G238" s="135">
        <v>41.735345434280902</v>
      </c>
      <c r="H238" s="2">
        <v>5.9998059871573401</v>
      </c>
      <c r="I238" s="2">
        <v>243.71729455062899</v>
      </c>
      <c r="J238" s="2">
        <v>29.265298795401002</v>
      </c>
      <c r="K238" s="19">
        <v>2.0542336977299702</v>
      </c>
      <c r="L238" s="135">
        <v>9.4796308418320305E-2</v>
      </c>
      <c r="M238" s="135">
        <v>89.79</v>
      </c>
      <c r="N238" s="135">
        <v>81.000291502205599</v>
      </c>
      <c r="O238" s="19">
        <v>0.8</v>
      </c>
      <c r="P238" s="2">
        <v>299.987097173488</v>
      </c>
      <c r="Q238" s="2">
        <v>136.73810993292301</v>
      </c>
      <c r="R238" s="266">
        <f t="shared" si="12"/>
        <v>3.9425614554558104</v>
      </c>
      <c r="S238" s="266">
        <f t="shared" si="13"/>
        <v>0.91923706626589541</v>
      </c>
      <c r="T238" s="266">
        <f t="shared" si="14"/>
        <v>1.9408079808457259</v>
      </c>
    </row>
    <row r="239" spans="1:20">
      <c r="A239" s="102">
        <v>0.27365018753334802</v>
      </c>
      <c r="B239" s="102">
        <v>7.95000147019677E-2</v>
      </c>
      <c r="C239" s="2">
        <v>954.14304186195204</v>
      </c>
      <c r="D239" s="19">
        <v>2.4479709752685599</v>
      </c>
      <c r="E239" s="135">
        <v>0.130891803517342</v>
      </c>
      <c r="F239" s="135">
        <v>89</v>
      </c>
      <c r="G239" s="135">
        <v>41.442180001798597</v>
      </c>
      <c r="H239" s="2">
        <v>3.6253114351352802</v>
      </c>
      <c r="I239" s="2">
        <v>6.8463780599063302</v>
      </c>
      <c r="J239" s="2">
        <v>178.488431422492</v>
      </c>
      <c r="K239" s="19">
        <v>2.26232800000076</v>
      </c>
      <c r="L239" s="135">
        <v>6.98135464251015E-2</v>
      </c>
      <c r="M239" s="135">
        <v>89.79</v>
      </c>
      <c r="N239" s="135">
        <v>81.885601812055697</v>
      </c>
      <c r="O239" s="19">
        <v>0.8</v>
      </c>
      <c r="P239" s="2">
        <v>263.45683826998498</v>
      </c>
      <c r="Q239" s="2">
        <v>182.085842178505</v>
      </c>
      <c r="R239" s="266">
        <f t="shared" si="12"/>
        <v>4.7102989752693194</v>
      </c>
      <c r="S239" s="266">
        <f t="shared" si="13"/>
        <v>1.0820583820152239</v>
      </c>
      <c r="T239" s="266">
        <f t="shared" si="14"/>
        <v>1.9758999601010818</v>
      </c>
    </row>
    <row r="240" spans="1:20">
      <c r="A240" s="102">
        <v>0.29101889301091399</v>
      </c>
      <c r="B240" s="102">
        <v>7.97950372866848E-2</v>
      </c>
      <c r="C240" s="2">
        <v>979.71510723447602</v>
      </c>
      <c r="D240" s="19">
        <v>1.82092078148629</v>
      </c>
      <c r="E240" s="135">
        <v>0.29999850254815003</v>
      </c>
      <c r="F240" s="135">
        <v>89</v>
      </c>
      <c r="G240" s="135">
        <v>41.7704847230209</v>
      </c>
      <c r="H240" s="2">
        <v>-2.84711691554701</v>
      </c>
      <c r="I240" s="2">
        <v>227.976407706537</v>
      </c>
      <c r="J240" s="2">
        <v>70.812591929372701</v>
      </c>
      <c r="K240" s="19">
        <v>2.34563894434008</v>
      </c>
      <c r="L240" s="135">
        <v>8.8226595594729895E-2</v>
      </c>
      <c r="M240" s="135">
        <v>89.79</v>
      </c>
      <c r="N240" s="135">
        <v>81.514827850935404</v>
      </c>
      <c r="O240" s="19">
        <v>0.8</v>
      </c>
      <c r="P240" s="2">
        <v>283.21718717601101</v>
      </c>
      <c r="Q240" s="2">
        <v>156.89033739029699</v>
      </c>
      <c r="R240" s="266">
        <f t="shared" si="12"/>
        <v>4.16655972582637</v>
      </c>
      <c r="S240" s="266">
        <f t="shared" si="13"/>
        <v>0.77630054100188306</v>
      </c>
      <c r="T240" s="266">
        <f t="shared" si="14"/>
        <v>1.9514934622247817</v>
      </c>
    </row>
    <row r="241" spans="1:20">
      <c r="A241" s="102">
        <v>0.228701773565262</v>
      </c>
      <c r="B241" s="102">
        <v>7.9920035951277696E-2</v>
      </c>
      <c r="C241" s="2">
        <v>861.97852587549596</v>
      </c>
      <c r="D241" s="19">
        <v>2.1857581971871798</v>
      </c>
      <c r="E241" s="135">
        <v>0.193076439940077</v>
      </c>
      <c r="F241" s="135">
        <v>89</v>
      </c>
      <c r="G241" s="135">
        <v>41.612020308066597</v>
      </c>
      <c r="H241" s="2">
        <v>-0.700295191745264</v>
      </c>
      <c r="I241" s="2">
        <v>317.34463279584003</v>
      </c>
      <c r="J241" s="2">
        <v>-88.942321155961594</v>
      </c>
      <c r="K241" s="19">
        <v>2.2298068534833302</v>
      </c>
      <c r="L241" s="135">
        <v>4.3583369457193502E-2</v>
      </c>
      <c r="M241" s="135">
        <v>89.79</v>
      </c>
      <c r="N241" s="135">
        <v>81.274709098501106</v>
      </c>
      <c r="O241" s="19">
        <v>0.8</v>
      </c>
      <c r="P241" s="2">
        <v>254.69439407549501</v>
      </c>
      <c r="Q241" s="2">
        <v>191.52646590765499</v>
      </c>
      <c r="R241" s="266">
        <f t="shared" si="12"/>
        <v>4.4155650506705104</v>
      </c>
      <c r="S241" s="266">
        <f t="shared" si="13"/>
        <v>0.98024552833921963</v>
      </c>
      <c r="T241" s="266">
        <f t="shared" si="14"/>
        <v>1.9531546052510649</v>
      </c>
    </row>
    <row r="242" spans="1:20">
      <c r="A242" s="102">
        <v>0.17880460433661899</v>
      </c>
      <c r="B242" s="102">
        <v>8.0156442051862897E-2</v>
      </c>
      <c r="C242" s="2">
        <v>917.997115644122</v>
      </c>
      <c r="D242" s="19">
        <v>1.6944782306933099</v>
      </c>
      <c r="E242" s="135">
        <v>0.279373642656295</v>
      </c>
      <c r="F242" s="135">
        <v>89</v>
      </c>
      <c r="G242" s="135">
        <v>41.791979043175303</v>
      </c>
      <c r="H242" s="2">
        <v>-1.56789794047359</v>
      </c>
      <c r="I242" s="2">
        <v>259.63613481035702</v>
      </c>
      <c r="J242" s="2">
        <v>35.776274206842899</v>
      </c>
      <c r="K242" s="19">
        <v>2.0202305031538699</v>
      </c>
      <c r="L242" s="135">
        <v>7.9505428831767602E-2</v>
      </c>
      <c r="M242" s="135">
        <v>89.79</v>
      </c>
      <c r="N242" s="135">
        <v>81.247726967135407</v>
      </c>
      <c r="O242" s="19">
        <v>0.8</v>
      </c>
      <c r="P242" s="2">
        <v>232.26877510632701</v>
      </c>
      <c r="Q242" s="2">
        <v>216.86687387712499</v>
      </c>
      <c r="R242" s="266">
        <f t="shared" si="12"/>
        <v>3.7147087338471798</v>
      </c>
      <c r="S242" s="266">
        <f t="shared" si="13"/>
        <v>0.83875489853657104</v>
      </c>
      <c r="T242" s="266">
        <f t="shared" si="14"/>
        <v>1.9440985765043182</v>
      </c>
    </row>
    <row r="243" spans="1:20">
      <c r="A243" s="102">
        <v>0.29120276262983602</v>
      </c>
      <c r="B243" s="102">
        <v>8.0194533090381007E-2</v>
      </c>
      <c r="C243" s="2">
        <v>876.94107285229904</v>
      </c>
      <c r="D243" s="19">
        <v>2.09991657795493</v>
      </c>
      <c r="E243" s="135">
        <v>0.199826289607931</v>
      </c>
      <c r="F243" s="135">
        <v>89</v>
      </c>
      <c r="G243" s="135">
        <v>41.646860543188801</v>
      </c>
      <c r="H243" s="2">
        <v>-0.58958484585012705</v>
      </c>
      <c r="I243" s="2">
        <v>316.75846560381399</v>
      </c>
      <c r="J243" s="2">
        <v>-86.982713836316293</v>
      </c>
      <c r="K243" s="19">
        <v>2.3535800883197302</v>
      </c>
      <c r="L243" s="135">
        <v>4.2204173637238503E-2</v>
      </c>
      <c r="M243" s="135">
        <v>89.79</v>
      </c>
      <c r="N243" s="135">
        <v>81.302672235152002</v>
      </c>
      <c r="O243" s="19">
        <v>0.8</v>
      </c>
      <c r="P243" s="2">
        <v>249.60694692805299</v>
      </c>
      <c r="Q243" s="2">
        <v>197.26582741769701</v>
      </c>
      <c r="R243" s="266">
        <f t="shared" si="12"/>
        <v>4.4534966662746598</v>
      </c>
      <c r="S243" s="266">
        <f t="shared" si="13"/>
        <v>0.89222227379315744</v>
      </c>
      <c r="T243" s="266">
        <f t="shared" si="14"/>
        <v>1.9521921022315516</v>
      </c>
    </row>
    <row r="244" spans="1:20">
      <c r="A244" s="102">
        <v>0.28609883878379999</v>
      </c>
      <c r="B244" s="102">
        <v>8.0378482666085702E-2</v>
      </c>
      <c r="C244" s="2">
        <v>879.76040763379103</v>
      </c>
      <c r="D244" s="19">
        <v>1.8397462230336099</v>
      </c>
      <c r="E244" s="135">
        <v>0.22362058247380401</v>
      </c>
      <c r="F244" s="135">
        <v>89</v>
      </c>
      <c r="G244" s="135">
        <v>41.793996827923401</v>
      </c>
      <c r="H244" s="2">
        <v>-0.90836469568467904</v>
      </c>
      <c r="I244" s="2">
        <v>296.471621962629</v>
      </c>
      <c r="J244" s="2">
        <v>-45.440746998731498</v>
      </c>
      <c r="K244" s="19">
        <v>2.4117331576197598</v>
      </c>
      <c r="L244" s="135">
        <v>4.9360391976331401E-2</v>
      </c>
      <c r="M244" s="135">
        <v>89.79</v>
      </c>
      <c r="N244" s="135">
        <v>81.030671518951095</v>
      </c>
      <c r="O244" s="19">
        <v>0.8</v>
      </c>
      <c r="P244" s="2">
        <v>245.32039584369301</v>
      </c>
      <c r="Q244" s="2">
        <v>202.18806640164601</v>
      </c>
      <c r="R244" s="266">
        <f t="shared" si="12"/>
        <v>4.2514793806533699</v>
      </c>
      <c r="S244" s="266">
        <f t="shared" si="13"/>
        <v>0.76283158326244194</v>
      </c>
      <c r="T244" s="266">
        <f t="shared" si="14"/>
        <v>1.9388112568552642</v>
      </c>
    </row>
    <row r="245" spans="1:20">
      <c r="A245" s="102">
        <v>0.22176114376634301</v>
      </c>
      <c r="B245" s="102">
        <v>8.05708263891146E-2</v>
      </c>
      <c r="C245" s="2">
        <v>929.32394154202905</v>
      </c>
      <c r="D245" s="19">
        <v>2.2759854046145001</v>
      </c>
      <c r="E245" s="135">
        <v>0.26841143530711697</v>
      </c>
      <c r="F245" s="135">
        <v>89</v>
      </c>
      <c r="G245" s="135">
        <v>41.654587476884302</v>
      </c>
      <c r="H245" s="2">
        <v>0.69953364374747196</v>
      </c>
      <c r="I245" s="2">
        <v>303.178699004105</v>
      </c>
      <c r="J245" s="2">
        <v>-79.821992970669299</v>
      </c>
      <c r="K245" s="19">
        <v>2.6131279503059401</v>
      </c>
      <c r="L245" s="135">
        <v>1.34061756325866E-2</v>
      </c>
      <c r="M245" s="135">
        <v>89.79</v>
      </c>
      <c r="N245" s="135">
        <v>81.348497533504101</v>
      </c>
      <c r="O245" s="19">
        <v>0.8</v>
      </c>
      <c r="P245" s="2">
        <v>339.931089976446</v>
      </c>
      <c r="Q245" s="2">
        <v>103.50787038234</v>
      </c>
      <c r="R245" s="266">
        <f t="shared" si="12"/>
        <v>4.8891133549204397</v>
      </c>
      <c r="S245" s="266">
        <f t="shared" si="13"/>
        <v>0.87098123317996423</v>
      </c>
      <c r="T245" s="266">
        <f t="shared" si="14"/>
        <v>1.9529300963224625</v>
      </c>
    </row>
    <row r="246" spans="1:20">
      <c r="A246" s="102">
        <v>0.229269010480493</v>
      </c>
      <c r="B246" s="102">
        <v>8.05740315083633E-2</v>
      </c>
      <c r="C246" s="2">
        <v>924.44211602362702</v>
      </c>
      <c r="D246" s="19">
        <v>2.4018296866077802</v>
      </c>
      <c r="E246" s="135">
        <v>0.24861424470153101</v>
      </c>
      <c r="F246" s="135">
        <v>89</v>
      </c>
      <c r="G246" s="135">
        <v>41.633306434713198</v>
      </c>
      <c r="H246" s="2">
        <v>0.418179335992579</v>
      </c>
      <c r="I246" s="2">
        <v>314.46046283246699</v>
      </c>
      <c r="J246" s="2">
        <v>-107.496729335428</v>
      </c>
      <c r="K246" s="19">
        <v>3.0200989715263802</v>
      </c>
      <c r="L246" s="135">
        <v>2.55609759115469E-2</v>
      </c>
      <c r="M246" s="135">
        <v>89.79</v>
      </c>
      <c r="N246" s="135">
        <v>81.579035490208298</v>
      </c>
      <c r="O246" s="19">
        <v>0.8</v>
      </c>
      <c r="P246" s="2">
        <v>49.241470885672598</v>
      </c>
      <c r="Q246" s="2">
        <v>32.742865885390501</v>
      </c>
      <c r="R246" s="266">
        <f t="shared" si="12"/>
        <v>5.4219286581341599</v>
      </c>
      <c r="S246" s="266">
        <f t="shared" si="13"/>
        <v>0.79528178025035978</v>
      </c>
      <c r="T246" s="266">
        <f t="shared" si="14"/>
        <v>1.959465689282583</v>
      </c>
    </row>
    <row r="247" spans="1:20">
      <c r="A247" s="102">
        <v>0.155129662714898</v>
      </c>
      <c r="B247" s="102">
        <v>8.1215544083320004E-2</v>
      </c>
      <c r="C247" s="2">
        <v>883.42858708660003</v>
      </c>
      <c r="D247" s="19">
        <v>1.4125028078680399</v>
      </c>
      <c r="E247" s="135">
        <v>0.26998788252342198</v>
      </c>
      <c r="F247" s="135">
        <v>89</v>
      </c>
      <c r="G247" s="135">
        <v>41.848616976404699</v>
      </c>
      <c r="H247" s="2">
        <v>0.99348367459861497</v>
      </c>
      <c r="I247" s="2">
        <v>260.47696855974698</v>
      </c>
      <c r="J247" s="2">
        <v>36.947665533732597</v>
      </c>
      <c r="K247" s="19">
        <v>1.8842652740277299</v>
      </c>
      <c r="L247" s="135">
        <v>9.6753048553267995E-2</v>
      </c>
      <c r="M247" s="135">
        <v>89.79</v>
      </c>
      <c r="N247" s="135">
        <v>81.318816029298105</v>
      </c>
      <c r="O247" s="19">
        <v>0.8</v>
      </c>
      <c r="P247" s="2">
        <v>224.710577981592</v>
      </c>
      <c r="Q247" s="2">
        <v>227.53559972896699</v>
      </c>
      <c r="R247" s="266">
        <f t="shared" si="12"/>
        <v>3.2967680818957699</v>
      </c>
      <c r="S247" s="266">
        <f t="shared" si="13"/>
        <v>0.74963054689679154</v>
      </c>
      <c r="T247" s="266">
        <f t="shared" si="14"/>
        <v>1.9431661523043329</v>
      </c>
    </row>
    <row r="248" spans="1:20">
      <c r="A248" s="102">
        <v>0.36705519212409798</v>
      </c>
      <c r="B248" s="102">
        <v>8.1248446148546302E-2</v>
      </c>
      <c r="C248" s="2">
        <v>934.20189609403701</v>
      </c>
      <c r="D248" s="19">
        <v>1.7435430475392499</v>
      </c>
      <c r="E248" s="135">
        <v>0.166342318032555</v>
      </c>
      <c r="F248" s="135">
        <v>89</v>
      </c>
      <c r="G248" s="135">
        <v>41.728291405461199</v>
      </c>
      <c r="H248" s="2">
        <v>5.6671162121770298</v>
      </c>
      <c r="I248" s="2">
        <v>336.71533369141599</v>
      </c>
      <c r="J248" s="2">
        <v>-97.509330568089496</v>
      </c>
      <c r="K248" s="19">
        <v>2.19211775513299</v>
      </c>
      <c r="L248" s="135">
        <v>9.5753203810194296E-2</v>
      </c>
      <c r="M248" s="135">
        <v>89.79</v>
      </c>
      <c r="N248" s="135">
        <v>81.321247522797506</v>
      </c>
      <c r="O248" s="19">
        <v>0.8</v>
      </c>
      <c r="P248" s="2">
        <v>228.36818829766</v>
      </c>
      <c r="Q248" s="2">
        <v>224.81195465870499</v>
      </c>
      <c r="R248" s="266">
        <f t="shared" si="12"/>
        <v>3.9356608026722402</v>
      </c>
      <c r="S248" s="266">
        <f t="shared" si="13"/>
        <v>0.7953692466824045</v>
      </c>
      <c r="T248" s="266">
        <f t="shared" si="14"/>
        <v>1.9488276366895427</v>
      </c>
    </row>
    <row r="249" spans="1:20">
      <c r="A249" s="102">
        <v>0.23021710291504799</v>
      </c>
      <c r="B249" s="102">
        <v>8.1409917925210504E-2</v>
      </c>
      <c r="C249" s="2">
        <v>911.32578483333202</v>
      </c>
      <c r="D249" s="19">
        <v>1.51583168456186</v>
      </c>
      <c r="E249" s="135">
        <v>0.213373567096518</v>
      </c>
      <c r="F249" s="135">
        <v>89</v>
      </c>
      <c r="G249" s="135">
        <v>41.790181534789703</v>
      </c>
      <c r="H249" s="2">
        <v>0.84525854717430104</v>
      </c>
      <c r="I249" s="2">
        <v>263.29863053975998</v>
      </c>
      <c r="J249" s="2">
        <v>1.53041175410771</v>
      </c>
      <c r="K249" s="19">
        <v>2.05047374060719</v>
      </c>
      <c r="L249" s="135">
        <v>8.3897971879512603E-2</v>
      </c>
      <c r="M249" s="135">
        <v>89.79</v>
      </c>
      <c r="N249" s="135">
        <v>81.139547769894406</v>
      </c>
      <c r="O249" s="19">
        <v>0.8</v>
      </c>
      <c r="P249" s="2">
        <v>278.59093663911602</v>
      </c>
      <c r="Q249" s="2">
        <v>164.644571641596</v>
      </c>
      <c r="R249" s="266">
        <f t="shared" si="12"/>
        <v>3.56630542516905</v>
      </c>
      <c r="S249" s="266">
        <f t="shared" si="13"/>
        <v>0.73925925240719692</v>
      </c>
      <c r="T249" s="266">
        <f t="shared" si="14"/>
        <v>1.9415935703066267</v>
      </c>
    </row>
    <row r="250" spans="1:20">
      <c r="A250" s="102">
        <v>0.1705290870741</v>
      </c>
      <c r="B250" s="102">
        <v>8.1445465576561002E-2</v>
      </c>
      <c r="C250" s="2">
        <v>891.42981340892095</v>
      </c>
      <c r="D250" s="19">
        <v>2.4107086580646202</v>
      </c>
      <c r="E250" s="135">
        <v>0.17397405071421701</v>
      </c>
      <c r="F250" s="135">
        <v>89</v>
      </c>
      <c r="G250" s="135">
        <v>41.447160815485098</v>
      </c>
      <c r="H250" s="2">
        <v>-0.43545282458996398</v>
      </c>
      <c r="I250" s="2">
        <v>348.61924450264502</v>
      </c>
      <c r="J250" s="2">
        <v>-169.43672927305099</v>
      </c>
      <c r="K250" s="19">
        <v>3.06176855858015</v>
      </c>
      <c r="L250" s="135">
        <v>1.3762123729766601E-2</v>
      </c>
      <c r="M250" s="135">
        <v>89.79</v>
      </c>
      <c r="N250" s="135">
        <v>82.193344344359005</v>
      </c>
      <c r="O250" s="19">
        <v>0.8</v>
      </c>
      <c r="P250" s="2">
        <v>45.003899059571999</v>
      </c>
      <c r="Q250" s="2">
        <v>38.1057018886181</v>
      </c>
      <c r="R250" s="266">
        <f t="shared" si="12"/>
        <v>5.4724772166447702</v>
      </c>
      <c r="S250" s="266">
        <f t="shared" si="13"/>
        <v>0.78735822513722287</v>
      </c>
      <c r="T250" s="266">
        <f t="shared" si="14"/>
        <v>1.9830874474193345</v>
      </c>
    </row>
    <row r="251" spans="1:20">
      <c r="A251" s="102">
        <v>0.28182496502995402</v>
      </c>
      <c r="B251" s="102">
        <v>8.1601652097614302E-2</v>
      </c>
      <c r="C251" s="2">
        <v>864.39462580878001</v>
      </c>
      <c r="D251" s="19">
        <v>1.96936677152779</v>
      </c>
      <c r="E251" s="135">
        <v>0.198230504744248</v>
      </c>
      <c r="F251" s="135">
        <v>89</v>
      </c>
      <c r="G251" s="135">
        <v>41.681130344975202</v>
      </c>
      <c r="H251" s="2">
        <v>-0.887066477279985</v>
      </c>
      <c r="I251" s="2">
        <v>312.67165736258698</v>
      </c>
      <c r="J251" s="2">
        <v>-89.063376877358493</v>
      </c>
      <c r="K251" s="19">
        <v>2.6123190631717899</v>
      </c>
      <c r="L251" s="135">
        <v>3.0125671065504098E-2</v>
      </c>
      <c r="M251" s="135">
        <v>89.79</v>
      </c>
      <c r="N251" s="135">
        <v>81.432818609568102</v>
      </c>
      <c r="O251" s="19">
        <v>0.8</v>
      </c>
      <c r="P251" s="2">
        <v>276.687558552513</v>
      </c>
      <c r="Q251" s="2">
        <v>167.96256038466001</v>
      </c>
      <c r="R251" s="266">
        <f t="shared" si="12"/>
        <v>4.5816858346995799</v>
      </c>
      <c r="S251" s="266">
        <f t="shared" si="13"/>
        <v>0.75387681362959214</v>
      </c>
      <c r="T251" s="266">
        <f t="shared" si="14"/>
        <v>1.953709458826735</v>
      </c>
    </row>
    <row r="252" spans="1:20">
      <c r="A252" s="102">
        <v>0.28750442666932902</v>
      </c>
      <c r="B252" s="102">
        <v>8.1619648372425704E-2</v>
      </c>
      <c r="C252" s="2">
        <v>963.94492190875906</v>
      </c>
      <c r="D252" s="19">
        <v>2.1857647083182101</v>
      </c>
      <c r="E252" s="135">
        <v>0.29988952400456897</v>
      </c>
      <c r="F252" s="135">
        <v>89</v>
      </c>
      <c r="G252" s="135">
        <v>41.743798569516798</v>
      </c>
      <c r="H252" s="2">
        <v>1.3263256626394999</v>
      </c>
      <c r="I252" s="2">
        <v>245.407107763879</v>
      </c>
      <c r="J252" s="2">
        <v>34.599446512252101</v>
      </c>
      <c r="K252" s="19">
        <v>2.50378802199136</v>
      </c>
      <c r="L252" s="135">
        <v>6.7212400758874205E-2</v>
      </c>
      <c r="M252" s="135">
        <v>89.79</v>
      </c>
      <c r="N252" s="135">
        <v>81.000000000000099</v>
      </c>
      <c r="O252" s="19">
        <v>0.8</v>
      </c>
      <c r="P252" s="2">
        <v>297.99108526891303</v>
      </c>
      <c r="Q252" s="2">
        <v>140.93027084444901</v>
      </c>
      <c r="R252" s="266">
        <f t="shared" si="12"/>
        <v>4.6895527303095701</v>
      </c>
      <c r="S252" s="266">
        <f t="shared" si="13"/>
        <v>0.87298313160703855</v>
      </c>
      <c r="T252" s="266">
        <f t="shared" si="14"/>
        <v>1.9404079833585137</v>
      </c>
    </row>
    <row r="253" spans="1:20">
      <c r="A253" s="102">
        <v>0.14712381269782701</v>
      </c>
      <c r="B253" s="102">
        <v>8.1625548492678807E-2</v>
      </c>
      <c r="C253" s="2">
        <v>870.03631357917402</v>
      </c>
      <c r="D253" s="19">
        <v>2.3326498622464999</v>
      </c>
      <c r="E253" s="135">
        <v>0.18567802061206601</v>
      </c>
      <c r="F253" s="135">
        <v>89</v>
      </c>
      <c r="G253" s="135">
        <v>41.5722003015754</v>
      </c>
      <c r="H253" s="2">
        <v>-0.74203955172979696</v>
      </c>
      <c r="I253" s="2">
        <v>315.22847831802301</v>
      </c>
      <c r="J253" s="2">
        <v>-91.0598705013483</v>
      </c>
      <c r="K253" s="19">
        <v>2.2056945072658598</v>
      </c>
      <c r="L253" s="135">
        <v>4.0570994091438002E-2</v>
      </c>
      <c r="M253" s="135">
        <v>89.79</v>
      </c>
      <c r="N253" s="135">
        <v>81.296861657016194</v>
      </c>
      <c r="O253" s="19">
        <v>0.8</v>
      </c>
      <c r="P253" s="2">
        <v>270.16178954466199</v>
      </c>
      <c r="Q253" s="2">
        <v>174.27130747858999</v>
      </c>
      <c r="R253" s="266">
        <f t="shared" si="12"/>
        <v>4.5383443695123598</v>
      </c>
      <c r="S253" s="266">
        <f t="shared" si="13"/>
        <v>1.0575579957072168</v>
      </c>
      <c r="T253" s="266">
        <f t="shared" si="14"/>
        <v>1.9555583074089877</v>
      </c>
    </row>
    <row r="254" spans="1:20">
      <c r="A254" s="102">
        <v>0.17243652697652501</v>
      </c>
      <c r="B254" s="102">
        <v>8.1806186093565297E-2</v>
      </c>
      <c r="C254" s="2">
        <v>998.40076170082102</v>
      </c>
      <c r="D254" s="19">
        <v>1.79210890212618</v>
      </c>
      <c r="E254" s="135">
        <v>0.23916555015190999</v>
      </c>
      <c r="F254" s="135">
        <v>89</v>
      </c>
      <c r="G254" s="135">
        <v>41.799999846753003</v>
      </c>
      <c r="H254" s="2">
        <v>9.8839990276835807E-2</v>
      </c>
      <c r="I254" s="2">
        <v>281.98247860965699</v>
      </c>
      <c r="J254" s="2">
        <v>6.2979103729958297</v>
      </c>
      <c r="K254" s="19">
        <v>2.1242132831582601</v>
      </c>
      <c r="L254" s="135">
        <v>9.84797281033023E-2</v>
      </c>
      <c r="M254" s="135">
        <v>89.79</v>
      </c>
      <c r="N254" s="135">
        <v>81.074109188176394</v>
      </c>
      <c r="O254" s="19">
        <v>0.8</v>
      </c>
      <c r="P254" s="2">
        <v>218.79700137869801</v>
      </c>
      <c r="Q254" s="2">
        <v>234.103289528262</v>
      </c>
      <c r="R254" s="266">
        <f t="shared" si="12"/>
        <v>3.9163221852844403</v>
      </c>
      <c r="S254" s="266">
        <f t="shared" si="13"/>
        <v>0.84365770440042143</v>
      </c>
      <c r="T254" s="266">
        <f t="shared" si="14"/>
        <v>1.9395719972586118</v>
      </c>
    </row>
    <row r="255" spans="1:20">
      <c r="A255" s="102">
        <v>0.30351222539320499</v>
      </c>
      <c r="B255" s="102">
        <v>8.2309725173913301E-2</v>
      </c>
      <c r="C255" s="2">
        <v>916.31248070995605</v>
      </c>
      <c r="D255" s="19">
        <v>2.0101454016261702</v>
      </c>
      <c r="E255" s="135">
        <v>0.217210775073436</v>
      </c>
      <c r="F255" s="135">
        <v>89</v>
      </c>
      <c r="G255" s="135">
        <v>41.7407346861268</v>
      </c>
      <c r="H255" s="2">
        <v>-0.67618274556204805</v>
      </c>
      <c r="I255" s="2">
        <v>303.75062003672099</v>
      </c>
      <c r="J255" s="2">
        <v>-64.473324755888598</v>
      </c>
      <c r="K255" s="19">
        <v>2.61324790981352</v>
      </c>
      <c r="L255" s="135">
        <v>3.8424318934253299E-2</v>
      </c>
      <c r="M255" s="135">
        <v>89.79</v>
      </c>
      <c r="N255" s="135">
        <v>81.194116385276899</v>
      </c>
      <c r="O255" s="19">
        <v>0.8</v>
      </c>
      <c r="P255" s="2">
        <v>253.025902816166</v>
      </c>
      <c r="Q255" s="2">
        <v>193.45172954929799</v>
      </c>
      <c r="R255" s="266">
        <f t="shared" si="12"/>
        <v>4.6233933114396901</v>
      </c>
      <c r="S255" s="266">
        <f t="shared" si="13"/>
        <v>0.76921343515763607</v>
      </c>
      <c r="T255" s="266">
        <f t="shared" si="14"/>
        <v>1.9452009408991802</v>
      </c>
    </row>
    <row r="256" spans="1:20">
      <c r="A256" s="102">
        <v>0.16602069279178899</v>
      </c>
      <c r="B256" s="102">
        <v>8.2341721390976605E-2</v>
      </c>
      <c r="C256" s="2">
        <v>887.46182028539999</v>
      </c>
      <c r="D256" s="19">
        <v>2.5930142811177301</v>
      </c>
      <c r="E256" s="135">
        <v>0.13834005073706501</v>
      </c>
      <c r="F256" s="135">
        <v>89</v>
      </c>
      <c r="G256" s="135">
        <v>41.302856317701398</v>
      </c>
      <c r="H256" s="2">
        <v>4.0397365405118899</v>
      </c>
      <c r="I256" s="2">
        <v>19.417817949404402</v>
      </c>
      <c r="J256" s="2">
        <v>131.97714502581599</v>
      </c>
      <c r="K256" s="19">
        <v>2.83074054291377</v>
      </c>
      <c r="L256" s="135">
        <v>1.8048742201909801E-2</v>
      </c>
      <c r="M256" s="135">
        <v>89.79</v>
      </c>
      <c r="N256" s="135">
        <v>82.7549384314203</v>
      </c>
      <c r="O256" s="19">
        <v>0.8</v>
      </c>
      <c r="P256" s="2">
        <v>342.59237681153098</v>
      </c>
      <c r="Q256" s="2">
        <v>99.994151293908004</v>
      </c>
      <c r="R256" s="266">
        <f t="shared" si="12"/>
        <v>5.4237548240314997</v>
      </c>
      <c r="S256" s="266">
        <f t="shared" si="13"/>
        <v>0.91601976295879783</v>
      </c>
      <c r="T256" s="266">
        <f t="shared" si="14"/>
        <v>2.0036129655263952</v>
      </c>
    </row>
    <row r="257" spans="1:20">
      <c r="A257" s="102">
        <v>0.270168945658952</v>
      </c>
      <c r="B257" s="102">
        <v>8.25330090215977E-2</v>
      </c>
      <c r="C257" s="2">
        <v>978.93821463074505</v>
      </c>
      <c r="D257" s="19">
        <v>2.09368266836311</v>
      </c>
      <c r="E257" s="135">
        <v>0.21962488636296401</v>
      </c>
      <c r="F257" s="135">
        <v>89</v>
      </c>
      <c r="G257" s="135">
        <v>41.7599927891848</v>
      </c>
      <c r="H257" s="2">
        <v>-0.38730120614041003</v>
      </c>
      <c r="I257" s="2">
        <v>299.94659700300298</v>
      </c>
      <c r="J257" s="2">
        <v>-48.614207669713998</v>
      </c>
      <c r="K257" s="19">
        <v>2.5525422605377699</v>
      </c>
      <c r="L257" s="135">
        <v>5.5013719932332998E-2</v>
      </c>
      <c r="M257" s="135">
        <v>89.79</v>
      </c>
      <c r="N257" s="135">
        <v>81.0269920199881</v>
      </c>
      <c r="O257" s="19">
        <v>0.8</v>
      </c>
      <c r="P257" s="2">
        <v>240.27431301414899</v>
      </c>
      <c r="Q257" s="2">
        <v>207.98359977994599</v>
      </c>
      <c r="R257" s="266">
        <f t="shared" si="12"/>
        <v>4.6462249289008799</v>
      </c>
      <c r="S257" s="266">
        <f t="shared" si="13"/>
        <v>0.82023428200636828</v>
      </c>
      <c r="T257" s="266">
        <f t="shared" si="14"/>
        <v>1.9403018680830053</v>
      </c>
    </row>
    <row r="258" spans="1:20">
      <c r="A258" s="102">
        <v>0.33570756390690798</v>
      </c>
      <c r="B258" s="102">
        <v>8.2552720381713907E-2</v>
      </c>
      <c r="C258" s="2">
        <v>953.64921373387494</v>
      </c>
      <c r="D258" s="19">
        <v>2.1827640704904101</v>
      </c>
      <c r="E258" s="135">
        <v>0.203997464633947</v>
      </c>
      <c r="F258" s="135">
        <v>89</v>
      </c>
      <c r="G258" s="135">
        <v>41.680170686930097</v>
      </c>
      <c r="H258" s="2">
        <v>1.0849536735290599</v>
      </c>
      <c r="I258" s="2">
        <v>311.543683568078</v>
      </c>
      <c r="J258" s="2">
        <v>-81.420858362600498</v>
      </c>
      <c r="K258" s="19">
        <v>2.70174401631792</v>
      </c>
      <c r="L258" s="135">
        <v>3.6347061386428597E-2</v>
      </c>
      <c r="M258" s="135">
        <v>89.79</v>
      </c>
      <c r="N258" s="135">
        <v>81.332568378934297</v>
      </c>
      <c r="O258" s="19">
        <v>0.8</v>
      </c>
      <c r="P258" s="2">
        <v>256.87447475415001</v>
      </c>
      <c r="Q258" s="2">
        <v>189.40798034944501</v>
      </c>
      <c r="R258" s="266">
        <f t="shared" si="12"/>
        <v>4.8845080868083297</v>
      </c>
      <c r="S258" s="266">
        <f t="shared" si="13"/>
        <v>0.80790928278438334</v>
      </c>
      <c r="T258" s="266">
        <f t="shared" si="14"/>
        <v>1.9513492156700367</v>
      </c>
    </row>
    <row r="259" spans="1:20">
      <c r="A259" s="102">
        <v>0.348072105553001</v>
      </c>
      <c r="B259" s="102">
        <v>8.2871702116201901E-2</v>
      </c>
      <c r="C259" s="2">
        <v>950.54436110935103</v>
      </c>
      <c r="D259" s="19">
        <v>2.93819385498412</v>
      </c>
      <c r="E259" s="135">
        <v>0.195197475785507</v>
      </c>
      <c r="F259" s="135">
        <v>89</v>
      </c>
      <c r="G259" s="135">
        <v>41.312540435971499</v>
      </c>
      <c r="H259" s="2">
        <v>5.9251072364945996</v>
      </c>
      <c r="I259" s="2">
        <v>359.46361687732798</v>
      </c>
      <c r="J259" s="2">
        <v>161.59510849953699</v>
      </c>
      <c r="K259" s="19">
        <v>2.8412604305970599</v>
      </c>
      <c r="L259" s="135">
        <v>2.9326501325457201E-2</v>
      </c>
      <c r="M259" s="135">
        <v>89.79</v>
      </c>
      <c r="N259" s="135">
        <v>82.590637196448895</v>
      </c>
      <c r="O259" s="19">
        <v>0.8</v>
      </c>
      <c r="P259" s="2">
        <v>118.75749394459901</v>
      </c>
      <c r="Q259" s="2">
        <v>326.15546758740999</v>
      </c>
      <c r="R259" s="266">
        <f t="shared" si="12"/>
        <v>5.7794542855811795</v>
      </c>
      <c r="S259" s="266">
        <f t="shared" si="13"/>
        <v>1.034116346162147</v>
      </c>
      <c r="T259" s="266">
        <f t="shared" si="14"/>
        <v>1.9991662658570348</v>
      </c>
    </row>
    <row r="260" spans="1:20">
      <c r="A260" s="102">
        <v>0.190627539996057</v>
      </c>
      <c r="B260" s="102">
        <v>8.3313193528310306E-2</v>
      </c>
      <c r="C260" s="2">
        <v>969.18761651945704</v>
      </c>
      <c r="D260" s="19">
        <v>1.9463199863826799</v>
      </c>
      <c r="E260" s="135">
        <v>0.21737216348109001</v>
      </c>
      <c r="F260" s="135">
        <v>89</v>
      </c>
      <c r="G260" s="135">
        <v>41.780623378677802</v>
      </c>
      <c r="H260" s="2">
        <v>0.16507541487874999</v>
      </c>
      <c r="I260" s="2">
        <v>292.21755073822601</v>
      </c>
      <c r="J260" s="2">
        <v>-33.7946430041642</v>
      </c>
      <c r="K260" s="19">
        <v>2.42665045868771</v>
      </c>
      <c r="L260" s="135">
        <v>6.7612863222137595E-2</v>
      </c>
      <c r="M260" s="135">
        <v>89.79</v>
      </c>
      <c r="N260" s="135">
        <v>81.000005215774706</v>
      </c>
      <c r="O260" s="19">
        <v>0.8</v>
      </c>
      <c r="P260" s="2">
        <v>241.95599729892399</v>
      </c>
      <c r="Q260" s="2">
        <v>206.44889824355201</v>
      </c>
      <c r="R260" s="266">
        <f t="shared" si="12"/>
        <v>4.3729704450703899</v>
      </c>
      <c r="S260" s="266">
        <f t="shared" si="13"/>
        <v>0.80206029649412947</v>
      </c>
      <c r="T260" s="266">
        <f t="shared" si="14"/>
        <v>1.9386978619642139</v>
      </c>
    </row>
    <row r="261" spans="1:20">
      <c r="A261" s="102">
        <v>0.22888877755030901</v>
      </c>
      <c r="B261" s="102">
        <v>8.35167928872739E-2</v>
      </c>
      <c r="C261" s="2">
        <v>998.99712139426504</v>
      </c>
      <c r="D261" s="19">
        <v>2.09815904917137</v>
      </c>
      <c r="E261" s="135">
        <v>0.27876707848185001</v>
      </c>
      <c r="F261" s="135">
        <v>89</v>
      </c>
      <c r="G261" s="135">
        <v>41.799381333508499</v>
      </c>
      <c r="H261" s="2">
        <v>-1.6460309013500001</v>
      </c>
      <c r="I261" s="2">
        <v>256.843166012094</v>
      </c>
      <c r="J261" s="2">
        <v>21.834629008712199</v>
      </c>
      <c r="K261" s="19">
        <v>2.7428511833322098</v>
      </c>
      <c r="L261" s="135">
        <v>5.5956009022847301E-2</v>
      </c>
      <c r="M261" s="135">
        <v>89.79</v>
      </c>
      <c r="N261" s="135">
        <v>81.000000973256604</v>
      </c>
      <c r="O261" s="19">
        <v>0.8</v>
      </c>
      <c r="P261" s="2">
        <v>280.94935563299498</v>
      </c>
      <c r="Q261" s="2">
        <v>160.69355640072499</v>
      </c>
      <c r="R261" s="266">
        <f t="shared" si="12"/>
        <v>4.8410102325035798</v>
      </c>
      <c r="S261" s="266">
        <f t="shared" si="13"/>
        <v>0.76495548206242014</v>
      </c>
      <c r="T261" s="266">
        <f t="shared" si="14"/>
        <v>1.9378277474246468</v>
      </c>
    </row>
    <row r="262" spans="1:20">
      <c r="A262" s="102">
        <v>0.28661099728196798</v>
      </c>
      <c r="B262" s="102">
        <v>8.3581679226720995E-2</v>
      </c>
      <c r="C262" s="2">
        <v>911.91598467628398</v>
      </c>
      <c r="D262" s="19">
        <v>1.8983312505149299</v>
      </c>
      <c r="E262" s="135">
        <v>0.211534557526911</v>
      </c>
      <c r="F262" s="135">
        <v>89</v>
      </c>
      <c r="G262" s="135">
        <v>41.764187663747101</v>
      </c>
      <c r="H262" s="2">
        <v>4.8080394036446901</v>
      </c>
      <c r="I262" s="2">
        <v>307.53445958496098</v>
      </c>
      <c r="J262" s="2">
        <v>-56.380424853858301</v>
      </c>
      <c r="K262" s="19">
        <v>2.3129153400753899</v>
      </c>
      <c r="L262" s="135">
        <v>6.6234332899111098E-2</v>
      </c>
      <c r="M262" s="135">
        <v>89.79</v>
      </c>
      <c r="N262" s="135">
        <v>81.064359578383204</v>
      </c>
      <c r="O262" s="19">
        <v>0.8</v>
      </c>
      <c r="P262" s="2">
        <v>232.62989655366599</v>
      </c>
      <c r="Q262" s="2">
        <v>217.258373863299</v>
      </c>
      <c r="R262" s="266">
        <f t="shared" si="12"/>
        <v>4.2112465905903198</v>
      </c>
      <c r="S262" s="266">
        <f t="shared" si="13"/>
        <v>0.82075258770736215</v>
      </c>
      <c r="T262" s="266">
        <f t="shared" si="14"/>
        <v>1.9410017077561919</v>
      </c>
    </row>
    <row r="263" spans="1:20">
      <c r="A263" s="102">
        <v>0.254327355418354</v>
      </c>
      <c r="B263" s="102">
        <v>8.3882759489557299E-2</v>
      </c>
      <c r="C263" s="2">
        <v>888.39543318180995</v>
      </c>
      <c r="D263" s="19">
        <v>1.6231854104194401</v>
      </c>
      <c r="E263" s="135">
        <v>0.18686074617166301</v>
      </c>
      <c r="F263" s="135">
        <v>89</v>
      </c>
      <c r="G263" s="135">
        <v>41.784986080038003</v>
      </c>
      <c r="H263" s="2">
        <v>-0.22994435492218099</v>
      </c>
      <c r="I263" s="2">
        <v>318.69372647892902</v>
      </c>
      <c r="J263" s="2">
        <v>-60.622152468458502</v>
      </c>
      <c r="K263" s="19">
        <v>2.0254910098763199</v>
      </c>
      <c r="L263" s="135">
        <v>9.7676927511878203E-2</v>
      </c>
      <c r="M263" s="135">
        <v>89.79</v>
      </c>
      <c r="N263" s="135">
        <v>81.1314915385869</v>
      </c>
      <c r="O263" s="19">
        <v>0.8</v>
      </c>
      <c r="P263" s="2">
        <v>222.92735087374399</v>
      </c>
      <c r="Q263" s="2">
        <v>230.66009307365599</v>
      </c>
      <c r="R263" s="266">
        <f t="shared" si="12"/>
        <v>3.64867642029576</v>
      </c>
      <c r="S263" s="266">
        <f t="shared" si="13"/>
        <v>0.80137872866616899</v>
      </c>
      <c r="T263" s="266">
        <f t="shared" si="14"/>
        <v>1.9416421817918459</v>
      </c>
    </row>
    <row r="264" spans="1:20">
      <c r="A264" s="102">
        <v>0.152704573702067</v>
      </c>
      <c r="B264" s="102">
        <v>8.42692601384923E-2</v>
      </c>
      <c r="C264" s="2">
        <v>968.78243125713504</v>
      </c>
      <c r="D264" s="19">
        <v>2.5621688163046499</v>
      </c>
      <c r="E264" s="135">
        <v>0.20117486498012699</v>
      </c>
      <c r="F264" s="135">
        <v>89</v>
      </c>
      <c r="G264" s="135">
        <v>41.6118053266174</v>
      </c>
      <c r="H264" s="2">
        <v>-0.37018933702074502</v>
      </c>
      <c r="I264" s="2">
        <v>309.65453103611901</v>
      </c>
      <c r="J264" s="2">
        <v>-76.430704888242602</v>
      </c>
      <c r="K264" s="19">
        <v>2.4319032610031202</v>
      </c>
      <c r="L264" s="135">
        <v>4.0650858297043499E-2</v>
      </c>
      <c r="M264" s="135">
        <v>89.79</v>
      </c>
      <c r="N264" s="135">
        <v>81.126986600021098</v>
      </c>
      <c r="O264" s="19">
        <v>0.8</v>
      </c>
      <c r="P264" s="2">
        <v>261.602603678832</v>
      </c>
      <c r="Q264" s="2">
        <v>183.59322409082799</v>
      </c>
      <c r="R264" s="266">
        <f t="shared" ref="R264:R327" si="15">D264+K264</f>
        <v>4.99407207730777</v>
      </c>
      <c r="S264" s="266">
        <f t="shared" ref="S264:S327" si="16">D264/K264</f>
        <v>1.0535652702105418</v>
      </c>
      <c r="T264" s="266">
        <f t="shared" ref="T264:T327" si="17">N264/G264</f>
        <v>1.9496146817770346</v>
      </c>
    </row>
    <row r="265" spans="1:20">
      <c r="A265" s="102">
        <v>0.24437366938218399</v>
      </c>
      <c r="B265" s="102">
        <v>8.4961366867098695E-2</v>
      </c>
      <c r="C265" s="2">
        <v>964.88274484064596</v>
      </c>
      <c r="D265" s="19">
        <v>2.14535192457602</v>
      </c>
      <c r="E265" s="135">
        <v>0.29999605345964298</v>
      </c>
      <c r="F265" s="135">
        <v>89</v>
      </c>
      <c r="G265" s="135">
        <v>41.739790526053703</v>
      </c>
      <c r="H265" s="2">
        <v>5.9992053484096202</v>
      </c>
      <c r="I265" s="2">
        <v>240.42326869746299</v>
      </c>
      <c r="J265" s="2">
        <v>43.193378553787497</v>
      </c>
      <c r="K265" s="19">
        <v>2.4139635777142798</v>
      </c>
      <c r="L265" s="135">
        <v>7.3016042303411799E-2</v>
      </c>
      <c r="M265" s="135">
        <v>89.79</v>
      </c>
      <c r="N265" s="135">
        <v>81.096077652485306</v>
      </c>
      <c r="O265" s="19">
        <v>0.8</v>
      </c>
      <c r="P265" s="2">
        <v>295.841597907498</v>
      </c>
      <c r="Q265" s="2">
        <v>143.08646634221</v>
      </c>
      <c r="R265" s="266">
        <f t="shared" si="15"/>
        <v>4.5593155022902998</v>
      </c>
      <c r="S265" s="266">
        <f t="shared" si="16"/>
        <v>0.88872588815420261</v>
      </c>
      <c r="T265" s="266">
        <f t="shared" si="17"/>
        <v>1.9428961341304687</v>
      </c>
    </row>
    <row r="266" spans="1:20">
      <c r="A266" s="102">
        <v>0.20555414538830499</v>
      </c>
      <c r="B266" s="102">
        <v>8.53933147428666E-2</v>
      </c>
      <c r="C266" s="2">
        <v>938.80840673682803</v>
      </c>
      <c r="D266" s="19">
        <v>1.8804008612191101</v>
      </c>
      <c r="E266" s="135">
        <v>0.20191966087011501</v>
      </c>
      <c r="F266" s="135">
        <v>89</v>
      </c>
      <c r="G266" s="135">
        <v>41.727231678166497</v>
      </c>
      <c r="H266" s="2">
        <v>0.76334727595820895</v>
      </c>
      <c r="I266" s="2">
        <v>299.22369157561798</v>
      </c>
      <c r="J266" s="2">
        <v>-27.868122843368401</v>
      </c>
      <c r="K266" s="19">
        <v>2.00070004497841</v>
      </c>
      <c r="L266" s="135">
        <v>9.9999867670620093E-2</v>
      </c>
      <c r="M266" s="135">
        <v>89.79</v>
      </c>
      <c r="N266" s="135">
        <v>81.000000299994596</v>
      </c>
      <c r="O266" s="19">
        <v>0.8</v>
      </c>
      <c r="P266" s="2">
        <v>226.97338226698</v>
      </c>
      <c r="Q266" s="2">
        <v>224.871867801706</v>
      </c>
      <c r="R266" s="266">
        <f t="shared" si="15"/>
        <v>3.8811009061975201</v>
      </c>
      <c r="S266" s="266">
        <f t="shared" si="16"/>
        <v>0.93987145446353093</v>
      </c>
      <c r="T266" s="266">
        <f t="shared" si="17"/>
        <v>1.9411783874073132</v>
      </c>
    </row>
    <row r="267" spans="1:20">
      <c r="A267" s="102">
        <v>0.34364410163834602</v>
      </c>
      <c r="B267" s="102">
        <v>8.5610472925883793E-2</v>
      </c>
      <c r="C267" s="2">
        <v>995.38057781725604</v>
      </c>
      <c r="D267" s="19">
        <v>1.9086026322887499</v>
      </c>
      <c r="E267" s="135">
        <v>0.22180304508201601</v>
      </c>
      <c r="F267" s="135">
        <v>89</v>
      </c>
      <c r="G267" s="135">
        <v>41.736407544617201</v>
      </c>
      <c r="H267" s="2">
        <v>5.9926471485658004</v>
      </c>
      <c r="I267" s="2">
        <v>246.291256258</v>
      </c>
      <c r="J267" s="2">
        <v>24.1601543097755</v>
      </c>
      <c r="K267" s="19">
        <v>2.1526206094432698</v>
      </c>
      <c r="L267" s="135">
        <v>9.3473592912608303E-2</v>
      </c>
      <c r="M267" s="135">
        <v>89.79</v>
      </c>
      <c r="N267" s="135">
        <v>81.000001797018797</v>
      </c>
      <c r="O267" s="19">
        <v>0.8</v>
      </c>
      <c r="P267" s="2">
        <v>302.461405785517</v>
      </c>
      <c r="Q267" s="2">
        <v>133.6403471948</v>
      </c>
      <c r="R267" s="266">
        <f t="shared" si="15"/>
        <v>4.0612232417320193</v>
      </c>
      <c r="S267" s="266">
        <f t="shared" si="16"/>
        <v>0.88664143784369409</v>
      </c>
      <c r="T267" s="266">
        <f t="shared" si="17"/>
        <v>1.9407516497539443</v>
      </c>
    </row>
    <row r="268" spans="1:20">
      <c r="A268" s="102">
        <v>0.27963504614308399</v>
      </c>
      <c r="B268" s="102">
        <v>8.5764092091909203E-2</v>
      </c>
      <c r="C268" s="2">
        <v>911.65662083296399</v>
      </c>
      <c r="D268" s="19">
        <v>1.9807357121598299</v>
      </c>
      <c r="E268" s="135">
        <v>0.19931536203514499</v>
      </c>
      <c r="F268" s="135">
        <v>89</v>
      </c>
      <c r="G268" s="135">
        <v>41.706110524714902</v>
      </c>
      <c r="H268" s="2">
        <v>5.8899355541826202</v>
      </c>
      <c r="I268" s="2">
        <v>314.8615367836</v>
      </c>
      <c r="J268" s="2">
        <v>-78.704966446207095</v>
      </c>
      <c r="K268" s="19">
        <v>2.4451527397588602</v>
      </c>
      <c r="L268" s="135">
        <v>5.64337979898097E-2</v>
      </c>
      <c r="M268" s="135">
        <v>89.79</v>
      </c>
      <c r="N268" s="135">
        <v>81.270888412884005</v>
      </c>
      <c r="O268" s="19">
        <v>0.8</v>
      </c>
      <c r="P268" s="2">
        <v>242.89723757335301</v>
      </c>
      <c r="Q268" s="2">
        <v>205.24600275341101</v>
      </c>
      <c r="R268" s="266">
        <f t="shared" si="15"/>
        <v>4.4258884519186896</v>
      </c>
      <c r="S268" s="266">
        <f t="shared" si="16"/>
        <v>0.8100662506486892</v>
      </c>
      <c r="T268" s="266">
        <f t="shared" si="17"/>
        <v>1.9486566210657106</v>
      </c>
    </row>
    <row r="269" spans="1:20">
      <c r="A269" s="102">
        <v>0.28299056692048902</v>
      </c>
      <c r="B269" s="102">
        <v>8.6078243823174097E-2</v>
      </c>
      <c r="C269" s="2">
        <v>864.68240750024495</v>
      </c>
      <c r="D269" s="19">
        <v>2.0574131428557498</v>
      </c>
      <c r="E269" s="135">
        <v>0.28767514719498999</v>
      </c>
      <c r="F269" s="135">
        <v>89</v>
      </c>
      <c r="G269" s="135">
        <v>41.714275084195897</v>
      </c>
      <c r="H269" s="2">
        <v>-2.8809225008792599E-2</v>
      </c>
      <c r="I269" s="2">
        <v>291.431697608413</v>
      </c>
      <c r="J269" s="2">
        <v>-66.608531340918603</v>
      </c>
      <c r="K269" s="19">
        <v>2.7340424915259098</v>
      </c>
      <c r="L269" s="135">
        <v>3.0024245246975601E-2</v>
      </c>
      <c r="M269" s="135">
        <v>89.79</v>
      </c>
      <c r="N269" s="135">
        <v>81.331631757367902</v>
      </c>
      <c r="O269" s="19">
        <v>0.8</v>
      </c>
      <c r="P269" s="2">
        <v>16.3059354917708</v>
      </c>
      <c r="Q269" s="2">
        <v>65.473071808527607</v>
      </c>
      <c r="R269" s="266">
        <f t="shared" si="15"/>
        <v>4.7914556343816592</v>
      </c>
      <c r="S269" s="266">
        <f t="shared" si="16"/>
        <v>0.75251688634417557</v>
      </c>
      <c r="T269" s="266">
        <f t="shared" si="17"/>
        <v>1.9497313951449118</v>
      </c>
    </row>
    <row r="270" spans="1:20">
      <c r="A270" s="102">
        <v>0.18481509434059201</v>
      </c>
      <c r="B270" s="102">
        <v>8.6155816967434698E-2</v>
      </c>
      <c r="C270" s="2">
        <v>903.46940228446601</v>
      </c>
      <c r="D270" s="19">
        <v>2.1391327767298902</v>
      </c>
      <c r="E270" s="135">
        <v>0.22724674850777099</v>
      </c>
      <c r="F270" s="135">
        <v>89</v>
      </c>
      <c r="G270" s="135">
        <v>41.719820034178497</v>
      </c>
      <c r="H270" s="2">
        <v>0.17544149931950201</v>
      </c>
      <c r="I270" s="2">
        <v>306.08707242784999</v>
      </c>
      <c r="J270" s="2">
        <v>-85.758388934076706</v>
      </c>
      <c r="K270" s="19">
        <v>3.11279935685093</v>
      </c>
      <c r="L270" s="135">
        <v>1.8873787639344001E-2</v>
      </c>
      <c r="M270" s="135">
        <v>89.79</v>
      </c>
      <c r="N270" s="135">
        <v>81.438114523140598</v>
      </c>
      <c r="O270" s="19">
        <v>0.8</v>
      </c>
      <c r="P270" s="2">
        <v>1.1402041025927301</v>
      </c>
      <c r="Q270" s="2">
        <v>81.313894033374794</v>
      </c>
      <c r="R270" s="266">
        <f t="shared" si="15"/>
        <v>5.2519321335808202</v>
      </c>
      <c r="S270" s="266">
        <f t="shared" si="16"/>
        <v>0.68720548018036998</v>
      </c>
      <c r="T270" s="266">
        <f t="shared" si="17"/>
        <v>1.9520245882274501</v>
      </c>
    </row>
    <row r="271" spans="1:20">
      <c r="A271" s="102">
        <v>0.35165511770173902</v>
      </c>
      <c r="B271" s="102">
        <v>8.6245545733939194E-2</v>
      </c>
      <c r="C271" s="2">
        <v>998.92268239965995</v>
      </c>
      <c r="D271" s="19">
        <v>1.9299038908784401</v>
      </c>
      <c r="E271" s="135">
        <v>0.184362257405633</v>
      </c>
      <c r="F271" s="135">
        <v>89</v>
      </c>
      <c r="G271" s="135">
        <v>41.750684435325802</v>
      </c>
      <c r="H271" s="2">
        <v>3.1583023149661597E-2</v>
      </c>
      <c r="I271" s="2">
        <v>324.853823857164</v>
      </c>
      <c r="J271" s="2">
        <v>-82.003696262675504</v>
      </c>
      <c r="K271" s="19">
        <v>2.47819485432422</v>
      </c>
      <c r="L271" s="135">
        <v>8.1188690434509297E-2</v>
      </c>
      <c r="M271" s="135">
        <v>89.79</v>
      </c>
      <c r="N271" s="135">
        <v>81.2578908928283</v>
      </c>
      <c r="O271" s="19">
        <v>0.8</v>
      </c>
      <c r="P271" s="2">
        <v>228.723428530945</v>
      </c>
      <c r="Q271" s="2">
        <v>223.09999365164501</v>
      </c>
      <c r="R271" s="266">
        <f t="shared" si="15"/>
        <v>4.4080987452026603</v>
      </c>
      <c r="S271" s="266">
        <f t="shared" si="16"/>
        <v>0.77875389318597643</v>
      </c>
      <c r="T271" s="266">
        <f t="shared" si="17"/>
        <v>1.9462648814464687</v>
      </c>
    </row>
    <row r="272" spans="1:20">
      <c r="A272" s="102">
        <v>0.16027594124898301</v>
      </c>
      <c r="B272" s="102">
        <v>8.6460013545173006E-2</v>
      </c>
      <c r="C272" s="2">
        <v>977.91097911783095</v>
      </c>
      <c r="D272" s="19">
        <v>2.2484133883959898</v>
      </c>
      <c r="E272" s="135">
        <v>0.13000283239932101</v>
      </c>
      <c r="F272" s="135">
        <v>89</v>
      </c>
      <c r="G272" s="135">
        <v>41.500809019401899</v>
      </c>
      <c r="H272" s="2">
        <v>4.1447237263731997</v>
      </c>
      <c r="I272" s="2">
        <v>14.044611524757</v>
      </c>
      <c r="J272" s="2">
        <v>179.98581971868299</v>
      </c>
      <c r="K272" s="19">
        <v>2.1999497629549198</v>
      </c>
      <c r="L272" s="135">
        <v>8.7337806316601097E-2</v>
      </c>
      <c r="M272" s="135">
        <v>89.79</v>
      </c>
      <c r="N272" s="135">
        <v>81.699886226173206</v>
      </c>
      <c r="O272" s="19">
        <v>0.8</v>
      </c>
      <c r="P272" s="2">
        <v>250.77497512369999</v>
      </c>
      <c r="Q272" s="2">
        <v>196.97046638685401</v>
      </c>
      <c r="R272" s="266">
        <f t="shared" si="15"/>
        <v>4.4483631513509092</v>
      </c>
      <c r="S272" s="266">
        <f t="shared" si="16"/>
        <v>1.0220294236973733</v>
      </c>
      <c r="T272" s="266">
        <f t="shared" si="17"/>
        <v>1.9686335798412502</v>
      </c>
    </row>
    <row r="273" spans="1:20">
      <c r="A273" s="102">
        <v>0.206681057810783</v>
      </c>
      <c r="B273" s="102">
        <v>8.6840875200269799E-2</v>
      </c>
      <c r="C273" s="2">
        <v>971.07231724096403</v>
      </c>
      <c r="D273" s="19">
        <v>1.5887272087968201</v>
      </c>
      <c r="E273" s="135">
        <v>0.29998973701986498</v>
      </c>
      <c r="F273" s="135">
        <v>89</v>
      </c>
      <c r="G273" s="135">
        <v>41.799995085703301</v>
      </c>
      <c r="H273" s="2">
        <v>0.84590236874046698</v>
      </c>
      <c r="I273" s="2">
        <v>248.049043032741</v>
      </c>
      <c r="J273" s="2">
        <v>63.233025790730402</v>
      </c>
      <c r="K273" s="19">
        <v>2.0004825134109701</v>
      </c>
      <c r="L273" s="135">
        <v>9.2791345049007407E-2</v>
      </c>
      <c r="M273" s="135">
        <v>89.79</v>
      </c>
      <c r="N273" s="135">
        <v>81.605837547360807</v>
      </c>
      <c r="O273" s="19">
        <v>0.8</v>
      </c>
      <c r="P273" s="2">
        <v>223.51108966132401</v>
      </c>
      <c r="Q273" s="2">
        <v>228.061946968678</v>
      </c>
      <c r="R273" s="266">
        <f t="shared" si="15"/>
        <v>3.5892097222077899</v>
      </c>
      <c r="S273" s="266">
        <f t="shared" si="16"/>
        <v>0.7941720050768768</v>
      </c>
      <c r="T273" s="266">
        <f t="shared" si="17"/>
        <v>1.9522929938159765</v>
      </c>
    </row>
    <row r="274" spans="1:20">
      <c r="A274" s="102">
        <v>0.35201524244621302</v>
      </c>
      <c r="B274" s="102">
        <v>8.6961660451967904E-2</v>
      </c>
      <c r="C274" s="2">
        <v>995.59529222731805</v>
      </c>
      <c r="D274" s="19">
        <v>1.7571921407400499</v>
      </c>
      <c r="E274" s="135">
        <v>0.23452891869905201</v>
      </c>
      <c r="F274" s="135">
        <v>89</v>
      </c>
      <c r="G274" s="135">
        <v>41.765804920931402</v>
      </c>
      <c r="H274" s="2">
        <v>0.710479752072538</v>
      </c>
      <c r="I274" s="2">
        <v>239.04843827751699</v>
      </c>
      <c r="J274" s="2">
        <v>41.213111258080403</v>
      </c>
      <c r="K274" s="19">
        <v>2.1965178482033099</v>
      </c>
      <c r="L274" s="135">
        <v>9.9013273147873004E-2</v>
      </c>
      <c r="M274" s="135">
        <v>89.79</v>
      </c>
      <c r="N274" s="135">
        <v>81.221965313620004</v>
      </c>
      <c r="O274" s="19">
        <v>0.8</v>
      </c>
      <c r="P274" s="2">
        <v>296.380118216624</v>
      </c>
      <c r="Q274" s="2">
        <v>140.402882509628</v>
      </c>
      <c r="R274" s="266">
        <f t="shared" si="15"/>
        <v>3.95370998894336</v>
      </c>
      <c r="S274" s="266">
        <f t="shared" si="16"/>
        <v>0.79998992140099567</v>
      </c>
      <c r="T274" s="266">
        <f t="shared" si="17"/>
        <v>1.9447001073577945</v>
      </c>
    </row>
    <row r="275" spans="1:20">
      <c r="A275" s="102">
        <v>0.238644711207598</v>
      </c>
      <c r="B275" s="102">
        <v>8.7092331665403699E-2</v>
      </c>
      <c r="C275" s="2">
        <v>911.63736664663202</v>
      </c>
      <c r="D275" s="19">
        <v>2.3115158115757799</v>
      </c>
      <c r="E275" s="135">
        <v>0.25256146785785599</v>
      </c>
      <c r="F275" s="135">
        <v>89</v>
      </c>
      <c r="G275" s="135">
        <v>41.627190900535503</v>
      </c>
      <c r="H275" s="2">
        <v>0.47751983189647301</v>
      </c>
      <c r="I275" s="2">
        <v>307.71729174113898</v>
      </c>
      <c r="J275" s="2">
        <v>-84.969614305360494</v>
      </c>
      <c r="K275" s="19">
        <v>2.45386120872472</v>
      </c>
      <c r="L275" s="135">
        <v>1.18272059140134E-2</v>
      </c>
      <c r="M275" s="135">
        <v>89.79</v>
      </c>
      <c r="N275" s="135">
        <v>81.329644091091694</v>
      </c>
      <c r="O275" s="19">
        <v>0.8</v>
      </c>
      <c r="P275" s="2">
        <v>309.81164859572601</v>
      </c>
      <c r="Q275" s="2">
        <v>134.26458110850299</v>
      </c>
      <c r="R275" s="266">
        <f t="shared" si="15"/>
        <v>4.7653770203004999</v>
      </c>
      <c r="S275" s="266">
        <f t="shared" si="16"/>
        <v>0.94199125987939736</v>
      </c>
      <c r="T275" s="266">
        <f t="shared" si="17"/>
        <v>1.9537624886921074</v>
      </c>
    </row>
    <row r="276" spans="1:20">
      <c r="A276" s="102">
        <v>0.34130598558112901</v>
      </c>
      <c r="B276" s="102">
        <v>8.7147091597537696E-2</v>
      </c>
      <c r="C276" s="2">
        <v>891.71690339981103</v>
      </c>
      <c r="D276" s="19">
        <v>2.2400913461385099</v>
      </c>
      <c r="E276" s="135">
        <v>0.229882382465951</v>
      </c>
      <c r="F276" s="135">
        <v>89</v>
      </c>
      <c r="G276" s="135">
        <v>41.597739596309196</v>
      </c>
      <c r="H276" s="2">
        <v>-8.2888363464802703E-2</v>
      </c>
      <c r="I276" s="2">
        <v>317.25726253877298</v>
      </c>
      <c r="J276" s="2">
        <v>-107.623552417704</v>
      </c>
      <c r="K276" s="19">
        <v>2.81524245211205</v>
      </c>
      <c r="L276" s="135">
        <v>1.02613594547987E-2</v>
      </c>
      <c r="M276" s="135">
        <v>89.79</v>
      </c>
      <c r="N276" s="135">
        <v>81.672025646823201</v>
      </c>
      <c r="O276" s="19">
        <v>0.8</v>
      </c>
      <c r="P276" s="2">
        <v>38.946418848048403</v>
      </c>
      <c r="Q276" s="2">
        <v>45.583547272350202</v>
      </c>
      <c r="R276" s="266">
        <f t="shared" si="15"/>
        <v>5.05533379825056</v>
      </c>
      <c r="S276" s="266">
        <f t="shared" si="16"/>
        <v>0.79570103969480477</v>
      </c>
      <c r="T276" s="266">
        <f t="shared" si="17"/>
        <v>1.9633765305379631</v>
      </c>
    </row>
    <row r="277" spans="1:20">
      <c r="A277" s="102">
        <v>0.27544947573915102</v>
      </c>
      <c r="B277" s="102">
        <v>8.74166912125314E-2</v>
      </c>
      <c r="C277" s="2">
        <v>920.13728641779699</v>
      </c>
      <c r="D277" s="19">
        <v>2.5648902916415199</v>
      </c>
      <c r="E277" s="135">
        <v>0.17105138311853099</v>
      </c>
      <c r="F277" s="135">
        <v>89</v>
      </c>
      <c r="G277" s="135">
        <v>41.366768705390598</v>
      </c>
      <c r="H277" s="2">
        <v>5.1737405152726801</v>
      </c>
      <c r="I277" s="2">
        <v>355.729403288458</v>
      </c>
      <c r="J277" s="2">
        <v>179.71884814701801</v>
      </c>
      <c r="K277" s="19">
        <v>2.82740570827821</v>
      </c>
      <c r="L277" s="135">
        <v>6.8175022566599099E-3</v>
      </c>
      <c r="M277" s="135">
        <v>89.79</v>
      </c>
      <c r="N277" s="135">
        <v>82.358582222142203</v>
      </c>
      <c r="O277" s="19">
        <v>0.8</v>
      </c>
      <c r="P277" s="2">
        <v>254.83204406612899</v>
      </c>
      <c r="Q277" s="2">
        <v>190.50708929631199</v>
      </c>
      <c r="R277" s="266">
        <f t="shared" si="15"/>
        <v>5.39229599991973</v>
      </c>
      <c r="S277" s="266">
        <f t="shared" si="16"/>
        <v>0.90715325506060729</v>
      </c>
      <c r="T277" s="266">
        <f t="shared" si="17"/>
        <v>1.9909358356871096</v>
      </c>
    </row>
    <row r="278" spans="1:20">
      <c r="A278" s="102">
        <v>0.40687992516905003</v>
      </c>
      <c r="B278" s="102">
        <v>8.7472676792565499E-2</v>
      </c>
      <c r="C278" s="2">
        <v>925.37653655242104</v>
      </c>
      <c r="D278" s="19">
        <v>1.8158283708615099</v>
      </c>
      <c r="E278" s="135">
        <v>0.16240678600542</v>
      </c>
      <c r="F278" s="135">
        <v>89</v>
      </c>
      <c r="G278" s="135">
        <v>41.674742224870101</v>
      </c>
      <c r="H278" s="2">
        <v>1.2865704600429899</v>
      </c>
      <c r="I278" s="2">
        <v>342.27335105483701</v>
      </c>
      <c r="J278" s="2">
        <v>-111.51712567758899</v>
      </c>
      <c r="K278" s="19">
        <v>2.18151320248597</v>
      </c>
      <c r="L278" s="135">
        <v>8.8823799203362697E-2</v>
      </c>
      <c r="M278" s="135">
        <v>89.79</v>
      </c>
      <c r="N278" s="135">
        <v>81.404857243624605</v>
      </c>
      <c r="O278" s="19">
        <v>0.8</v>
      </c>
      <c r="P278" s="2">
        <v>231.34847097149901</v>
      </c>
      <c r="Q278" s="2">
        <v>221.01511297366901</v>
      </c>
      <c r="R278" s="266">
        <f t="shared" si="15"/>
        <v>3.9973415733474802</v>
      </c>
      <c r="S278" s="266">
        <f t="shared" si="16"/>
        <v>0.83237102062561918</v>
      </c>
      <c r="T278" s="266">
        <f t="shared" si="17"/>
        <v>1.9533379907757387</v>
      </c>
    </row>
    <row r="279" spans="1:20">
      <c r="A279" s="102">
        <v>0.42056691739708102</v>
      </c>
      <c r="B279" s="102">
        <v>8.7483065421966905E-2</v>
      </c>
      <c r="C279" s="2">
        <v>868.02577487062797</v>
      </c>
      <c r="D279" s="19">
        <v>1.85106311715228</v>
      </c>
      <c r="E279" s="135">
        <v>0.16708962579382799</v>
      </c>
      <c r="F279" s="135">
        <v>89</v>
      </c>
      <c r="G279" s="135">
        <v>41.621073714317497</v>
      </c>
      <c r="H279" s="2">
        <v>5.9839128307163003</v>
      </c>
      <c r="I279" s="2">
        <v>343.70236925985699</v>
      </c>
      <c r="J279" s="2">
        <v>-123.031802734099</v>
      </c>
      <c r="K279" s="19">
        <v>2.1641190482876098</v>
      </c>
      <c r="L279" s="135">
        <v>7.3767434069982804E-2</v>
      </c>
      <c r="M279" s="135">
        <v>89.79</v>
      </c>
      <c r="N279" s="135">
        <v>81.517030243470899</v>
      </c>
      <c r="O279" s="19">
        <v>0.8</v>
      </c>
      <c r="P279" s="2">
        <v>235.75625302639099</v>
      </c>
      <c r="Q279" s="2">
        <v>214.95786339832699</v>
      </c>
      <c r="R279" s="266">
        <f t="shared" si="15"/>
        <v>4.0151821654398896</v>
      </c>
      <c r="S279" s="266">
        <f t="shared" si="16"/>
        <v>0.85534255549248095</v>
      </c>
      <c r="T279" s="266">
        <f t="shared" si="17"/>
        <v>1.9585518336935488</v>
      </c>
    </row>
    <row r="280" spans="1:20">
      <c r="A280" s="102">
        <v>0.27492904057726197</v>
      </c>
      <c r="B280" s="102">
        <v>8.8193071622620606E-2</v>
      </c>
      <c r="C280" s="2">
        <v>994.19720335992804</v>
      </c>
      <c r="D280" s="19">
        <v>1.9540600436972899</v>
      </c>
      <c r="E280" s="135">
        <v>0.29999988658753701</v>
      </c>
      <c r="F280" s="135">
        <v>89</v>
      </c>
      <c r="G280" s="135">
        <v>41.799926003162497</v>
      </c>
      <c r="H280" s="2">
        <v>0.14920491496764299</v>
      </c>
      <c r="I280" s="2">
        <v>243.35145521552599</v>
      </c>
      <c r="J280" s="2">
        <v>54.125567626939102</v>
      </c>
      <c r="K280" s="19">
        <v>2.6531010133968902</v>
      </c>
      <c r="L280" s="135">
        <v>6.1727973100921901E-2</v>
      </c>
      <c r="M280" s="135">
        <v>89.79</v>
      </c>
      <c r="N280" s="135">
        <v>81.446436435046706</v>
      </c>
      <c r="O280" s="19">
        <v>0.8</v>
      </c>
      <c r="P280" s="2">
        <v>271.08513379546901</v>
      </c>
      <c r="Q280" s="2">
        <v>171.788434496522</v>
      </c>
      <c r="R280" s="266">
        <f t="shared" si="15"/>
        <v>4.6071610570941797</v>
      </c>
      <c r="S280" s="266">
        <f t="shared" si="16"/>
        <v>0.73651927832005715</v>
      </c>
      <c r="T280" s="266">
        <f t="shared" si="17"/>
        <v>1.9484827898710786</v>
      </c>
    </row>
    <row r="281" spans="1:20">
      <c r="A281" s="102">
        <v>0.35995561629533701</v>
      </c>
      <c r="B281" s="102">
        <v>8.8411360924296495E-2</v>
      </c>
      <c r="C281" s="2">
        <v>979.97018601244804</v>
      </c>
      <c r="D281" s="19">
        <v>2.4332424484923099</v>
      </c>
      <c r="E281" s="135">
        <v>0.22276680758358799</v>
      </c>
      <c r="F281" s="135">
        <v>89</v>
      </c>
      <c r="G281" s="135">
        <v>41.6374028988687</v>
      </c>
      <c r="H281" s="2">
        <v>0.14061254880841301</v>
      </c>
      <c r="I281" s="2">
        <v>315.699877953547</v>
      </c>
      <c r="J281" s="2">
        <v>-94.377805625967198</v>
      </c>
      <c r="K281" s="19">
        <v>2.84829104707867</v>
      </c>
      <c r="L281" s="135">
        <v>1.4272735517505601E-2</v>
      </c>
      <c r="M281" s="135">
        <v>89.79</v>
      </c>
      <c r="N281" s="135">
        <v>81.419898369834499</v>
      </c>
      <c r="O281" s="19">
        <v>0.8</v>
      </c>
      <c r="P281" s="2">
        <v>261.44616278041701</v>
      </c>
      <c r="Q281" s="2">
        <v>184.26992126140701</v>
      </c>
      <c r="R281" s="266">
        <f t="shared" si="15"/>
        <v>5.2815334955709794</v>
      </c>
      <c r="S281" s="266">
        <f t="shared" si="16"/>
        <v>0.854281535234241</v>
      </c>
      <c r="T281" s="266">
        <f t="shared" si="17"/>
        <v>1.9554509335654722</v>
      </c>
    </row>
    <row r="282" spans="1:20">
      <c r="A282" s="102">
        <v>0.20861814543604801</v>
      </c>
      <c r="B282" s="102">
        <v>8.8603362687589393E-2</v>
      </c>
      <c r="C282" s="2">
        <v>995.50608857117004</v>
      </c>
      <c r="D282" s="19">
        <v>3.17348748792827</v>
      </c>
      <c r="E282" s="135">
        <v>0.163019229699465</v>
      </c>
      <c r="F282" s="135">
        <v>89</v>
      </c>
      <c r="G282" s="135">
        <v>41.3597372183795</v>
      </c>
      <c r="H282" s="2">
        <v>4.28874575769352</v>
      </c>
      <c r="I282" s="2">
        <v>1.9103979892670599E-5</v>
      </c>
      <c r="J282" s="2">
        <v>-179.999954726776</v>
      </c>
      <c r="K282" s="19">
        <v>2.73106275233051</v>
      </c>
      <c r="L282" s="135">
        <v>1.5802704335910502E-2</v>
      </c>
      <c r="M282" s="135">
        <v>89.79</v>
      </c>
      <c r="N282" s="135">
        <v>82.180820262082705</v>
      </c>
      <c r="O282" s="19">
        <v>0.8</v>
      </c>
      <c r="P282" s="2">
        <v>250.99963479564701</v>
      </c>
      <c r="Q282" s="2">
        <v>194.41139893241501</v>
      </c>
      <c r="R282" s="266">
        <f t="shared" si="15"/>
        <v>5.9045502402587804</v>
      </c>
      <c r="S282" s="266">
        <f t="shared" si="16"/>
        <v>1.1619972793449085</v>
      </c>
      <c r="T282" s="266">
        <f t="shared" si="17"/>
        <v>1.9869763637077238</v>
      </c>
    </row>
    <row r="283" spans="1:20">
      <c r="A283" s="102">
        <v>0.23521506274119</v>
      </c>
      <c r="B283" s="102">
        <v>8.8650055777500597E-2</v>
      </c>
      <c r="C283" s="2">
        <v>915.452094291295</v>
      </c>
      <c r="D283" s="19">
        <v>2.5135606292177299</v>
      </c>
      <c r="E283" s="135">
        <v>0.21303719975506499</v>
      </c>
      <c r="F283" s="135">
        <v>89</v>
      </c>
      <c r="G283" s="135">
        <v>41.536570978158501</v>
      </c>
      <c r="H283" s="2">
        <v>0.15089297726357001</v>
      </c>
      <c r="I283" s="2">
        <v>328.58608175776101</v>
      </c>
      <c r="J283" s="2">
        <v>-125.691468293212</v>
      </c>
      <c r="K283" s="19">
        <v>2.7123680816030298</v>
      </c>
      <c r="L283" s="135">
        <v>2.989455279026E-3</v>
      </c>
      <c r="M283" s="135">
        <v>89.79</v>
      </c>
      <c r="N283" s="135">
        <v>81.699702121105503</v>
      </c>
      <c r="O283" s="19">
        <v>0.8</v>
      </c>
      <c r="P283" s="2">
        <v>32.096427153881798</v>
      </c>
      <c r="Q283" s="2">
        <v>52.463499078213701</v>
      </c>
      <c r="R283" s="266">
        <f t="shared" si="15"/>
        <v>5.2259287108207602</v>
      </c>
      <c r="S283" s="266">
        <f t="shared" si="16"/>
        <v>0.92670336532355768</v>
      </c>
      <c r="T283" s="266">
        <f t="shared" si="17"/>
        <v>1.9669342027310415</v>
      </c>
    </row>
    <row r="284" spans="1:20">
      <c r="A284" s="102">
        <v>0.19495439575984999</v>
      </c>
      <c r="B284" s="102">
        <v>8.9095018995816205E-2</v>
      </c>
      <c r="C284" s="2">
        <v>860.00374936248295</v>
      </c>
      <c r="D284" s="19">
        <v>1.36544132231098</v>
      </c>
      <c r="E284" s="135">
        <v>0.25974694092768502</v>
      </c>
      <c r="F284" s="135">
        <v>89</v>
      </c>
      <c r="G284" s="135">
        <v>41.868728177702899</v>
      </c>
      <c r="H284" s="2">
        <v>-0.27348247298920197</v>
      </c>
      <c r="I284" s="2">
        <v>279.90128570291603</v>
      </c>
      <c r="J284" s="2">
        <v>15.4362766650952</v>
      </c>
      <c r="K284" s="19">
        <v>1.8752856293745499</v>
      </c>
      <c r="L284" s="135">
        <v>9.9701049768656194E-2</v>
      </c>
      <c r="M284" s="135">
        <v>89.79</v>
      </c>
      <c r="N284" s="135">
        <v>81.222223242616494</v>
      </c>
      <c r="O284" s="19">
        <v>0.8</v>
      </c>
      <c r="P284" s="2">
        <v>209.14104844356399</v>
      </c>
      <c r="Q284" s="2">
        <v>245.35154144213601</v>
      </c>
      <c r="R284" s="266">
        <f t="shared" si="15"/>
        <v>3.2407269516855299</v>
      </c>
      <c r="S284" s="266">
        <f t="shared" si="16"/>
        <v>0.72812445257546476</v>
      </c>
      <c r="T284" s="266">
        <f t="shared" si="17"/>
        <v>1.939925734020056</v>
      </c>
    </row>
    <row r="285" spans="1:20">
      <c r="A285" s="102">
        <v>0.28424162324517899</v>
      </c>
      <c r="B285" s="102">
        <v>8.9662989409749996E-2</v>
      </c>
      <c r="C285" s="2">
        <v>984.198923979754</v>
      </c>
      <c r="D285" s="19">
        <v>0.79451873473857504</v>
      </c>
      <c r="E285" s="135">
        <v>9.8562207431120499E-2</v>
      </c>
      <c r="F285" s="135">
        <v>89</v>
      </c>
      <c r="G285" s="135">
        <v>42.005130510040303</v>
      </c>
      <c r="H285" s="2">
        <v>1.73864749414569</v>
      </c>
      <c r="I285" s="2">
        <v>1.2287679273193599</v>
      </c>
      <c r="J285" s="2">
        <v>-76.194879708019599</v>
      </c>
      <c r="K285" s="19">
        <v>1.29961795721108</v>
      </c>
      <c r="L285" s="135">
        <v>0.23832379858878</v>
      </c>
      <c r="M285" s="135">
        <v>89.79</v>
      </c>
      <c r="N285" s="135">
        <v>81.390918803455605</v>
      </c>
      <c r="O285" s="19">
        <v>0.8</v>
      </c>
      <c r="P285" s="2">
        <v>217.36999273024301</v>
      </c>
      <c r="Q285" s="2">
        <v>250.930443947372</v>
      </c>
      <c r="R285" s="266">
        <f t="shared" si="15"/>
        <v>2.0941366919496551</v>
      </c>
      <c r="S285" s="266">
        <f t="shared" si="16"/>
        <v>0.6113479198483649</v>
      </c>
      <c r="T285" s="266">
        <f t="shared" si="17"/>
        <v>1.937642326429651</v>
      </c>
    </row>
    <row r="286" spans="1:20">
      <c r="A286" s="102">
        <v>0.26760815363377299</v>
      </c>
      <c r="B286" s="102">
        <v>8.9905983905362696E-2</v>
      </c>
      <c r="C286" s="2">
        <v>884.43971454114001</v>
      </c>
      <c r="D286" s="19">
        <v>2.1697734567500699</v>
      </c>
      <c r="E286" s="135">
        <v>0.116928669911118</v>
      </c>
      <c r="F286" s="135">
        <v>89</v>
      </c>
      <c r="G286" s="135">
        <v>41.368212856170999</v>
      </c>
      <c r="H286" s="2">
        <v>3.5318535776645499</v>
      </c>
      <c r="I286" s="2">
        <v>17.714934491018301</v>
      </c>
      <c r="J286" s="2">
        <v>144.89939411384501</v>
      </c>
      <c r="K286" s="19">
        <v>2.1957661512879598</v>
      </c>
      <c r="L286" s="135">
        <v>6.4413207339060696E-2</v>
      </c>
      <c r="M286" s="135">
        <v>89.79</v>
      </c>
      <c r="N286" s="135">
        <v>82.340114343859298</v>
      </c>
      <c r="O286" s="19">
        <v>0.8</v>
      </c>
      <c r="P286" s="2">
        <v>279.03125347388402</v>
      </c>
      <c r="Q286" s="2">
        <v>164.821928230319</v>
      </c>
      <c r="R286" s="266">
        <f t="shared" si="15"/>
        <v>4.3655396080380298</v>
      </c>
      <c r="S286" s="266">
        <f t="shared" si="16"/>
        <v>0.98816235757954307</v>
      </c>
      <c r="T286" s="266">
        <f t="shared" si="17"/>
        <v>1.9904199059828716</v>
      </c>
    </row>
    <row r="287" spans="1:20">
      <c r="A287" s="102">
        <v>0.18685785448178599</v>
      </c>
      <c r="B287" s="102">
        <v>9.0153622851871396E-2</v>
      </c>
      <c r="C287" s="2">
        <v>997.29706465316497</v>
      </c>
      <c r="D287" s="19">
        <v>1.6826710619938301</v>
      </c>
      <c r="E287" s="135">
        <v>0.29999579938045401</v>
      </c>
      <c r="F287" s="135">
        <v>89</v>
      </c>
      <c r="G287" s="135">
        <v>41.799999899767997</v>
      </c>
      <c r="H287" s="2">
        <v>5.9877433586311</v>
      </c>
      <c r="I287" s="2">
        <v>250.722157193627</v>
      </c>
      <c r="J287" s="2">
        <v>57.818251632057901</v>
      </c>
      <c r="K287" s="19">
        <v>2.02735595072234</v>
      </c>
      <c r="L287" s="135">
        <v>9.39708497883808E-2</v>
      </c>
      <c r="M287" s="135">
        <v>89.79</v>
      </c>
      <c r="N287" s="135">
        <v>81.512769958364601</v>
      </c>
      <c r="O287" s="19">
        <v>0.8</v>
      </c>
      <c r="P287" s="2">
        <v>224.45958499526299</v>
      </c>
      <c r="Q287" s="2">
        <v>227.08732279221999</v>
      </c>
      <c r="R287" s="266">
        <f t="shared" si="15"/>
        <v>3.7100270127161701</v>
      </c>
      <c r="S287" s="266">
        <f t="shared" si="16"/>
        <v>0.829983043379383</v>
      </c>
      <c r="T287" s="266">
        <f t="shared" si="17"/>
        <v>1.9500662716225754</v>
      </c>
    </row>
    <row r="288" spans="1:20">
      <c r="A288" s="102">
        <v>0.536551222670823</v>
      </c>
      <c r="B288" s="102">
        <v>9.0252538732088605E-2</v>
      </c>
      <c r="C288" s="2">
        <v>888.88051316373901</v>
      </c>
      <c r="D288" s="19">
        <v>3.5249154049638198</v>
      </c>
      <c r="E288" s="135">
        <v>0.13315473089914301</v>
      </c>
      <c r="F288" s="135">
        <v>89</v>
      </c>
      <c r="G288" s="135">
        <v>41.183211617261001</v>
      </c>
      <c r="H288" s="2">
        <v>3.3337694124324102</v>
      </c>
      <c r="I288" s="2">
        <v>27.814305925880099</v>
      </c>
      <c r="J288" s="2">
        <v>113.131919724116</v>
      </c>
      <c r="K288" s="19">
        <v>2.5957067060912098</v>
      </c>
      <c r="L288" s="135">
        <v>2.73803083786156E-2</v>
      </c>
      <c r="M288" s="135">
        <v>89.79</v>
      </c>
      <c r="N288" s="135">
        <v>83.313020398632403</v>
      </c>
      <c r="O288" s="19">
        <v>0.8</v>
      </c>
      <c r="P288" s="2">
        <v>84.886535670360203</v>
      </c>
      <c r="Q288" s="2">
        <v>356.51711390600099</v>
      </c>
      <c r="R288" s="266">
        <f t="shared" si="15"/>
        <v>6.1206221110550292</v>
      </c>
      <c r="S288" s="266">
        <f t="shared" si="16"/>
        <v>1.3579790801064251</v>
      </c>
      <c r="T288" s="266">
        <f t="shared" si="17"/>
        <v>2.022985025376546</v>
      </c>
    </row>
    <row r="289" spans="1:20">
      <c r="A289" s="102">
        <v>0.32860513962805199</v>
      </c>
      <c r="B289" s="102">
        <v>9.0276716468746104E-2</v>
      </c>
      <c r="C289" s="2">
        <v>888.28892219168495</v>
      </c>
      <c r="D289" s="19">
        <v>0.85963886860812699</v>
      </c>
      <c r="E289" s="135">
        <v>0.25640185062216098</v>
      </c>
      <c r="F289" s="135">
        <v>89</v>
      </c>
      <c r="G289" s="135">
        <v>42.040864096196501</v>
      </c>
      <c r="H289" s="2">
        <v>-0.68354157990929199</v>
      </c>
      <c r="I289" s="2">
        <v>265.37220612480797</v>
      </c>
      <c r="J289" s="2">
        <v>58.764159778235602</v>
      </c>
      <c r="K289" s="19">
        <v>1.7075822257090401</v>
      </c>
      <c r="L289" s="135">
        <v>0.171801808414945</v>
      </c>
      <c r="M289" s="135">
        <v>89.79</v>
      </c>
      <c r="N289" s="135">
        <v>81.771139253102902</v>
      </c>
      <c r="O289" s="19">
        <v>0.8</v>
      </c>
      <c r="P289" s="2">
        <v>197.61989537338599</v>
      </c>
      <c r="Q289" s="2">
        <v>265.32356416200503</v>
      </c>
      <c r="R289" s="266">
        <f t="shared" si="15"/>
        <v>2.5672210943171669</v>
      </c>
      <c r="S289" s="266">
        <f t="shared" si="16"/>
        <v>0.50342458223420472</v>
      </c>
      <c r="T289" s="266">
        <f t="shared" si="17"/>
        <v>1.9450394517581018</v>
      </c>
    </row>
    <row r="290" spans="1:20">
      <c r="A290" s="102">
        <v>0.313790715299546</v>
      </c>
      <c r="B290" s="102">
        <v>9.0287196778637502E-2</v>
      </c>
      <c r="C290" s="2">
        <v>944.12307939751497</v>
      </c>
      <c r="D290" s="19">
        <v>1.9374777671099701</v>
      </c>
      <c r="E290" s="135">
        <v>0.21076860086821</v>
      </c>
      <c r="F290" s="135">
        <v>89</v>
      </c>
      <c r="G290" s="135">
        <v>41.772322105236299</v>
      </c>
      <c r="H290" s="2">
        <v>-0.81753023134108305</v>
      </c>
      <c r="I290" s="2">
        <v>299.37617533331399</v>
      </c>
      <c r="J290" s="2">
        <v>-58.815719875043499</v>
      </c>
      <c r="K290" s="19">
        <v>2.73199281156703</v>
      </c>
      <c r="L290" s="135">
        <v>4.36290187213259E-2</v>
      </c>
      <c r="M290" s="135">
        <v>89.79</v>
      </c>
      <c r="N290" s="135">
        <v>81.228007767814702</v>
      </c>
      <c r="O290" s="19">
        <v>0.8</v>
      </c>
      <c r="P290" s="2">
        <v>260.42892053749802</v>
      </c>
      <c r="Q290" s="2">
        <v>185.61217658681301</v>
      </c>
      <c r="R290" s="266">
        <f t="shared" si="15"/>
        <v>4.6694705786770001</v>
      </c>
      <c r="S290" s="266">
        <f t="shared" si="16"/>
        <v>0.70918113653405335</v>
      </c>
      <c r="T290" s="266">
        <f t="shared" si="17"/>
        <v>1.9445413535589036</v>
      </c>
    </row>
    <row r="291" spans="1:20">
      <c r="A291" s="102">
        <v>0.348160408902913</v>
      </c>
      <c r="B291" s="102">
        <v>9.0604602277059701E-2</v>
      </c>
      <c r="C291" s="2">
        <v>894.93500196320394</v>
      </c>
      <c r="D291" s="19">
        <v>2.0920527400192501</v>
      </c>
      <c r="E291" s="135">
        <v>0.13866759007065699</v>
      </c>
      <c r="F291" s="135">
        <v>89</v>
      </c>
      <c r="G291" s="135">
        <v>41.527034535741798</v>
      </c>
      <c r="H291" s="2">
        <v>-0.44594556775712701</v>
      </c>
      <c r="I291" s="2">
        <v>350.93389913771398</v>
      </c>
      <c r="J291" s="2">
        <v>-153.075540387811</v>
      </c>
      <c r="K291" s="19">
        <v>2.1769874507789</v>
      </c>
      <c r="L291" s="135">
        <v>7.4878428398792204E-2</v>
      </c>
      <c r="M291" s="135">
        <v>89.79</v>
      </c>
      <c r="N291" s="135">
        <v>81.698447132295001</v>
      </c>
      <c r="O291" s="19">
        <v>0.8</v>
      </c>
      <c r="P291" s="2">
        <v>263.387009740981</v>
      </c>
      <c r="Q291" s="2">
        <v>182.148794510936</v>
      </c>
      <c r="R291" s="266">
        <f t="shared" si="15"/>
        <v>4.2690401907981501</v>
      </c>
      <c r="S291" s="266">
        <f t="shared" si="16"/>
        <v>0.9609852088356039</v>
      </c>
      <c r="T291" s="266">
        <f t="shared" si="17"/>
        <v>1.9673556767454266</v>
      </c>
    </row>
    <row r="292" spans="1:20">
      <c r="A292" s="102">
        <v>0.34050050843507002</v>
      </c>
      <c r="B292" s="102">
        <v>9.0823544572819603E-2</v>
      </c>
      <c r="C292" s="2">
        <v>861.91537182917</v>
      </c>
      <c r="D292" s="19">
        <v>2.4009442749701</v>
      </c>
      <c r="E292" s="135">
        <v>0.200234289103805</v>
      </c>
      <c r="F292" s="135">
        <v>89</v>
      </c>
      <c r="G292" s="135">
        <v>41.559156632757499</v>
      </c>
      <c r="H292" s="2">
        <v>5.9993423030922299</v>
      </c>
      <c r="I292" s="2">
        <v>310.08147814304198</v>
      </c>
      <c r="J292" s="2">
        <v>-99.722701918845999</v>
      </c>
      <c r="K292" s="19">
        <v>2.6211245063739699</v>
      </c>
      <c r="L292" s="135">
        <v>3.4589417723609003E-2</v>
      </c>
      <c r="M292" s="135">
        <v>89.79</v>
      </c>
      <c r="N292" s="135">
        <v>81.493489527031898</v>
      </c>
      <c r="O292" s="19">
        <v>0.8</v>
      </c>
      <c r="P292" s="2">
        <v>5.4841930129285102E-5</v>
      </c>
      <c r="Q292" s="2">
        <v>78.375784834922797</v>
      </c>
      <c r="R292" s="266">
        <f t="shared" si="15"/>
        <v>5.0220687813440694</v>
      </c>
      <c r="S292" s="266">
        <f t="shared" si="16"/>
        <v>0.91599779756038202</v>
      </c>
      <c r="T292" s="266">
        <f t="shared" si="17"/>
        <v>1.9609033515082837</v>
      </c>
    </row>
    <row r="293" spans="1:20">
      <c r="A293" s="102">
        <v>0.33244034647941501</v>
      </c>
      <c r="B293" s="102">
        <v>9.1523711651782705E-2</v>
      </c>
      <c r="C293" s="2">
        <v>977.32931379085699</v>
      </c>
      <c r="D293" s="19">
        <v>2.3282196648383602</v>
      </c>
      <c r="E293" s="135">
        <v>0.22215231108880401</v>
      </c>
      <c r="F293" s="135">
        <v>89</v>
      </c>
      <c r="G293" s="135">
        <v>41.693605426347503</v>
      </c>
      <c r="H293" s="2">
        <v>-5.8583320322099099E-2</v>
      </c>
      <c r="I293" s="2">
        <v>308.28578638604102</v>
      </c>
      <c r="J293" s="2">
        <v>-71.051591695593899</v>
      </c>
      <c r="K293" s="19">
        <v>2.6494839736210101</v>
      </c>
      <c r="L293" s="135">
        <v>3.4054816867454402E-2</v>
      </c>
      <c r="M293" s="135">
        <v>89.79</v>
      </c>
      <c r="N293" s="135">
        <v>81.1473698777083</v>
      </c>
      <c r="O293" s="19">
        <v>0.8</v>
      </c>
      <c r="P293" s="2">
        <v>248.14761699777799</v>
      </c>
      <c r="Q293" s="2">
        <v>198.64298880495099</v>
      </c>
      <c r="R293" s="266">
        <f t="shared" si="15"/>
        <v>4.9777036384593707</v>
      </c>
      <c r="S293" s="266">
        <f t="shared" si="16"/>
        <v>0.87874457366745917</v>
      </c>
      <c r="T293" s="266">
        <f t="shared" si="17"/>
        <v>1.9462785491424237</v>
      </c>
    </row>
    <row r="294" spans="1:20">
      <c r="A294" s="102">
        <v>0.30228289309889</v>
      </c>
      <c r="B294" s="102">
        <v>9.20366772231372E-2</v>
      </c>
      <c r="C294" s="2">
        <v>991.49753280330799</v>
      </c>
      <c r="D294" s="19">
        <v>1.9216496276214601</v>
      </c>
      <c r="E294" s="135">
        <v>0.27623925552334799</v>
      </c>
      <c r="F294" s="135">
        <v>89</v>
      </c>
      <c r="G294" s="135">
        <v>41.748755915777402</v>
      </c>
      <c r="H294" s="2">
        <v>5.9964714734115399</v>
      </c>
      <c r="I294" s="2">
        <v>231.57077350484599</v>
      </c>
      <c r="J294" s="2">
        <v>57.684631047924803</v>
      </c>
      <c r="K294" s="19">
        <v>2.2388259894895701</v>
      </c>
      <c r="L294" s="135">
        <v>9.2238067699779797E-2</v>
      </c>
      <c r="M294" s="135">
        <v>89.79</v>
      </c>
      <c r="N294" s="135">
        <v>81.293635657447297</v>
      </c>
      <c r="O294" s="19">
        <v>0.8</v>
      </c>
      <c r="P294" s="2">
        <v>291.76190225950398</v>
      </c>
      <c r="Q294" s="2">
        <v>146.42986176450501</v>
      </c>
      <c r="R294" s="266">
        <f t="shared" si="15"/>
        <v>4.1604756171110306</v>
      </c>
      <c r="S294" s="266">
        <f t="shared" si="16"/>
        <v>0.85832915851560976</v>
      </c>
      <c r="T294" s="266">
        <f t="shared" si="17"/>
        <v>1.9472109736981495</v>
      </c>
    </row>
    <row r="295" spans="1:20">
      <c r="A295" s="102">
        <v>0.24996517878025701</v>
      </c>
      <c r="B295" s="102">
        <v>9.2481141115593496E-2</v>
      </c>
      <c r="C295" s="2">
        <v>960.11483451588902</v>
      </c>
      <c r="D295" s="19">
        <v>2.39168554385249</v>
      </c>
      <c r="E295" s="135">
        <v>0.25915431001962103</v>
      </c>
      <c r="F295" s="135">
        <v>89</v>
      </c>
      <c r="G295" s="135">
        <v>41.612168852953602</v>
      </c>
      <c r="H295" s="2">
        <v>5.9999936220513996</v>
      </c>
      <c r="I295" s="2">
        <v>311.49744624588601</v>
      </c>
      <c r="J295" s="2">
        <v>-95.623884357681703</v>
      </c>
      <c r="K295" s="19">
        <v>2.6817151744373899</v>
      </c>
      <c r="L295" s="135">
        <v>9.0685415923126393E-3</v>
      </c>
      <c r="M295" s="135">
        <v>89.79</v>
      </c>
      <c r="N295" s="135">
        <v>81.507067280007305</v>
      </c>
      <c r="O295" s="19">
        <v>0.8</v>
      </c>
      <c r="P295" s="2">
        <v>336.51831954048998</v>
      </c>
      <c r="Q295" s="2">
        <v>107.67147000080701</v>
      </c>
      <c r="R295" s="266">
        <f t="shared" si="15"/>
        <v>5.0734007182898804</v>
      </c>
      <c r="S295" s="266">
        <f t="shared" si="16"/>
        <v>0.89184920406554857</v>
      </c>
      <c r="T295" s="266">
        <f t="shared" si="17"/>
        <v>1.9587315327886832</v>
      </c>
    </row>
    <row r="296" spans="1:20">
      <c r="A296" s="102">
        <v>0.39857942610979002</v>
      </c>
      <c r="B296" s="102">
        <v>9.2676446937462797E-2</v>
      </c>
      <c r="C296" s="2">
        <v>992.83111396191498</v>
      </c>
      <c r="D296" s="19">
        <v>2.1783008484942199</v>
      </c>
      <c r="E296" s="135">
        <v>0.178720796107669</v>
      </c>
      <c r="F296" s="135">
        <v>89</v>
      </c>
      <c r="G296" s="135">
        <v>41.640859948074102</v>
      </c>
      <c r="H296" s="2">
        <v>2.2818607017531901E-2</v>
      </c>
      <c r="I296" s="2">
        <v>332.03943692919501</v>
      </c>
      <c r="J296" s="2">
        <v>-103.53958399469499</v>
      </c>
      <c r="K296" s="19">
        <v>2.47870530304241</v>
      </c>
      <c r="L296" s="135">
        <v>6.71199236042372E-2</v>
      </c>
      <c r="M296" s="135">
        <v>89.79</v>
      </c>
      <c r="N296" s="135">
        <v>81.399719251379196</v>
      </c>
      <c r="O296" s="19">
        <v>0.8</v>
      </c>
      <c r="P296" s="2">
        <v>236.34590039515999</v>
      </c>
      <c r="Q296" s="2">
        <v>213.73823403532199</v>
      </c>
      <c r="R296" s="266">
        <f t="shared" si="15"/>
        <v>4.6570061515366294</v>
      </c>
      <c r="S296" s="266">
        <f t="shared" si="16"/>
        <v>0.87880590154082938</v>
      </c>
      <c r="T296" s="266">
        <f t="shared" si="17"/>
        <v>1.9548039918696241</v>
      </c>
    </row>
    <row r="297" spans="1:20">
      <c r="A297" s="102">
        <v>0.41057099774479799</v>
      </c>
      <c r="B297" s="102">
        <v>9.2774246161913099E-2</v>
      </c>
      <c r="C297" s="2">
        <v>952.15440426591795</v>
      </c>
      <c r="D297" s="19">
        <v>2.1596655141446299</v>
      </c>
      <c r="E297" s="135">
        <v>0.26857751930035301</v>
      </c>
      <c r="F297" s="135">
        <v>89</v>
      </c>
      <c r="G297" s="135">
        <v>41.740184814015699</v>
      </c>
      <c r="H297" s="2">
        <v>0.635999408512538</v>
      </c>
      <c r="I297" s="2">
        <v>292.490841202436</v>
      </c>
      <c r="J297" s="2">
        <v>-54.8640529260582</v>
      </c>
      <c r="K297" s="19">
        <v>2.8011271740626502</v>
      </c>
      <c r="L297" s="135">
        <v>1.59402532210174E-2</v>
      </c>
      <c r="M297" s="135">
        <v>89.79</v>
      </c>
      <c r="N297" s="135">
        <v>81.163740398623105</v>
      </c>
      <c r="O297" s="19">
        <v>0.8</v>
      </c>
      <c r="P297" s="2">
        <v>300.14663694532101</v>
      </c>
      <c r="Q297" s="2">
        <v>144.61880778552299</v>
      </c>
      <c r="R297" s="266">
        <f t="shared" si="15"/>
        <v>4.9607926882072801</v>
      </c>
      <c r="S297" s="266">
        <f t="shared" si="16"/>
        <v>0.77099873727344259</v>
      </c>
      <c r="T297" s="266">
        <f t="shared" si="17"/>
        <v>1.9444988267366174</v>
      </c>
    </row>
    <row r="298" spans="1:20">
      <c r="A298" s="102">
        <v>0.41426898259669498</v>
      </c>
      <c r="B298" s="102">
        <v>9.2899941592751098E-2</v>
      </c>
      <c r="C298" s="2">
        <v>945.85512162771101</v>
      </c>
      <c r="D298" s="19">
        <v>1.7364380317433901</v>
      </c>
      <c r="E298" s="135">
        <v>0.19142826584074599</v>
      </c>
      <c r="F298" s="135">
        <v>89</v>
      </c>
      <c r="G298" s="135">
        <v>41.727804352697802</v>
      </c>
      <c r="H298" s="2">
        <v>-1.97442616637193</v>
      </c>
      <c r="I298" s="2">
        <v>254.40975805076701</v>
      </c>
      <c r="J298" s="2">
        <v>4.8276985733009203</v>
      </c>
      <c r="K298" s="19">
        <v>2.0201688820307901</v>
      </c>
      <c r="L298" s="135">
        <v>9.9262616336874998E-2</v>
      </c>
      <c r="M298" s="135">
        <v>89.79</v>
      </c>
      <c r="N298" s="135">
        <v>81.000000127355605</v>
      </c>
      <c r="O298" s="19">
        <v>0.8</v>
      </c>
      <c r="P298" s="2">
        <v>310.14204490703798</v>
      </c>
      <c r="Q298" s="2">
        <v>124.00093751604599</v>
      </c>
      <c r="R298" s="266">
        <f t="shared" si="15"/>
        <v>3.7566069137741804</v>
      </c>
      <c r="S298" s="266">
        <f t="shared" si="16"/>
        <v>0.85955092526612054</v>
      </c>
      <c r="T298" s="266">
        <f t="shared" si="17"/>
        <v>1.9411517424381031</v>
      </c>
    </row>
    <row r="299" spans="1:20">
      <c r="A299" s="102">
        <v>0.238609389867633</v>
      </c>
      <c r="B299" s="102">
        <v>9.3091929577948401E-2</v>
      </c>
      <c r="C299" s="2">
        <v>860.37671510596397</v>
      </c>
      <c r="D299" s="19">
        <v>2.1382872695369799</v>
      </c>
      <c r="E299" s="135">
        <v>0.230290626471117</v>
      </c>
      <c r="F299" s="135">
        <v>89</v>
      </c>
      <c r="G299" s="135">
        <v>41.572095418961503</v>
      </c>
      <c r="H299" s="2">
        <v>5.3347722352645101E-2</v>
      </c>
      <c r="I299" s="2">
        <v>323.77523655345101</v>
      </c>
      <c r="J299" s="2">
        <v>-118.05257775566901</v>
      </c>
      <c r="K299" s="19">
        <v>2.6418801280591402</v>
      </c>
      <c r="L299" s="135">
        <v>1.7880341767105899E-3</v>
      </c>
      <c r="M299" s="135">
        <v>89.79</v>
      </c>
      <c r="N299" s="135">
        <v>81.743180117900806</v>
      </c>
      <c r="O299" s="19">
        <v>0.8</v>
      </c>
      <c r="P299" s="2">
        <v>357.39146044136299</v>
      </c>
      <c r="Q299" s="2">
        <v>87.369229348558093</v>
      </c>
      <c r="R299" s="266">
        <f t="shared" si="15"/>
        <v>4.7801673975961201</v>
      </c>
      <c r="S299" s="266">
        <f t="shared" si="16"/>
        <v>0.80938088251107543</v>
      </c>
      <c r="T299" s="266">
        <f t="shared" si="17"/>
        <v>1.9662992517961175</v>
      </c>
    </row>
    <row r="300" spans="1:20">
      <c r="A300" s="102">
        <v>0.18183189397677699</v>
      </c>
      <c r="B300" s="102">
        <v>9.3741059686769407E-2</v>
      </c>
      <c r="C300" s="2">
        <v>860.58155532052399</v>
      </c>
      <c r="D300" s="19">
        <v>2.29800594594386</v>
      </c>
      <c r="E300" s="135">
        <v>0.151939617390526</v>
      </c>
      <c r="F300" s="135">
        <v>89</v>
      </c>
      <c r="G300" s="135">
        <v>41.449112885073397</v>
      </c>
      <c r="H300" s="2">
        <v>4.6173893520849703</v>
      </c>
      <c r="I300" s="2">
        <v>356.90816941296998</v>
      </c>
      <c r="J300" s="2">
        <v>179.98462914489301</v>
      </c>
      <c r="K300" s="19">
        <v>2.82335629055674</v>
      </c>
      <c r="L300" s="135">
        <v>2.61831792892359E-2</v>
      </c>
      <c r="M300" s="135">
        <v>89.79</v>
      </c>
      <c r="N300" s="135">
        <v>82.157018241954404</v>
      </c>
      <c r="O300" s="19">
        <v>0.8</v>
      </c>
      <c r="P300" s="2">
        <v>326.87494414798101</v>
      </c>
      <c r="Q300" s="2">
        <v>114.76006327418401</v>
      </c>
      <c r="R300" s="266">
        <f t="shared" si="15"/>
        <v>5.1213622365006</v>
      </c>
      <c r="S300" s="266">
        <f t="shared" si="16"/>
        <v>0.81392701078145335</v>
      </c>
      <c r="T300" s="266">
        <f t="shared" si="17"/>
        <v>1.9821176503765581</v>
      </c>
    </row>
    <row r="301" spans="1:20">
      <c r="A301" s="102">
        <v>0.24279008572921101</v>
      </c>
      <c r="B301" s="102">
        <v>9.3809922390124298E-2</v>
      </c>
      <c r="C301" s="2">
        <v>983.42605063562496</v>
      </c>
      <c r="D301" s="19">
        <v>1.8261780396240901</v>
      </c>
      <c r="E301" s="135">
        <v>0.28398785480114802</v>
      </c>
      <c r="F301" s="135">
        <v>89</v>
      </c>
      <c r="G301" s="135">
        <v>42.004530858388797</v>
      </c>
      <c r="H301" s="2">
        <v>-0.96823927672002896</v>
      </c>
      <c r="I301" s="2">
        <v>251.602382110565</v>
      </c>
      <c r="J301" s="2">
        <v>28.734969824664901</v>
      </c>
      <c r="K301" s="19">
        <v>3.3904650166676902</v>
      </c>
      <c r="L301" s="135">
        <v>4.6273829154229902E-2</v>
      </c>
      <c r="M301" s="135">
        <v>89.79</v>
      </c>
      <c r="N301" s="135">
        <v>81.125587588833696</v>
      </c>
      <c r="O301" s="19">
        <v>0.8</v>
      </c>
      <c r="P301" s="2">
        <v>294.96016506502298</v>
      </c>
      <c r="Q301" s="2">
        <v>147.463057090918</v>
      </c>
      <c r="R301" s="266">
        <f t="shared" si="15"/>
        <v>5.2166430562917805</v>
      </c>
      <c r="S301" s="266">
        <f t="shared" si="16"/>
        <v>0.53862170252355068</v>
      </c>
      <c r="T301" s="266">
        <f t="shared" si="17"/>
        <v>1.9313532595408565</v>
      </c>
    </row>
    <row r="302" spans="1:20">
      <c r="A302" s="102">
        <v>0.31218359759077402</v>
      </c>
      <c r="B302" s="102">
        <v>9.3901765313656793E-2</v>
      </c>
      <c r="C302" s="2">
        <v>998.997155899257</v>
      </c>
      <c r="D302" s="19">
        <v>2.31389068094327</v>
      </c>
      <c r="E302" s="135">
        <v>0.21406334543421701</v>
      </c>
      <c r="F302" s="135">
        <v>89</v>
      </c>
      <c r="G302" s="135">
        <v>41.687320889273401</v>
      </c>
      <c r="H302" s="2">
        <v>5.9660034441793801</v>
      </c>
      <c r="I302" s="2">
        <v>312.483017875732</v>
      </c>
      <c r="J302" s="2">
        <v>-90.791079463165602</v>
      </c>
      <c r="K302" s="19">
        <v>3.1997834344725602</v>
      </c>
      <c r="L302" s="135">
        <v>1.7451526678730098E-2</v>
      </c>
      <c r="M302" s="135">
        <v>89.79</v>
      </c>
      <c r="N302" s="135">
        <v>81.476131296663795</v>
      </c>
      <c r="O302" s="19">
        <v>0.8</v>
      </c>
      <c r="P302" s="2">
        <v>283.40964524946202</v>
      </c>
      <c r="Q302" s="2">
        <v>161.33989331882199</v>
      </c>
      <c r="R302" s="266">
        <f t="shared" si="15"/>
        <v>5.5136741154158297</v>
      </c>
      <c r="S302" s="266">
        <f t="shared" si="16"/>
        <v>0.72313977752831349</v>
      </c>
      <c r="T302" s="266">
        <f t="shared" si="17"/>
        <v>1.9544583235049888</v>
      </c>
    </row>
    <row r="303" spans="1:20">
      <c r="A303" s="102">
        <v>0.388760113157331</v>
      </c>
      <c r="B303" s="102">
        <v>9.4098636853125098E-2</v>
      </c>
      <c r="C303" s="2">
        <v>923.96457627870404</v>
      </c>
      <c r="D303" s="19">
        <v>1.9059773869052401</v>
      </c>
      <c r="E303" s="135">
        <v>0.218955869402883</v>
      </c>
      <c r="F303" s="135">
        <v>89</v>
      </c>
      <c r="G303" s="135">
        <v>41.774714305458097</v>
      </c>
      <c r="H303" s="2">
        <v>-0.39922603596328698</v>
      </c>
      <c r="I303" s="2">
        <v>305.80228968341697</v>
      </c>
      <c r="J303" s="2">
        <v>-58.020496413692598</v>
      </c>
      <c r="K303" s="19">
        <v>2.4779550915235999</v>
      </c>
      <c r="L303" s="135">
        <v>5.3706599915245498E-2</v>
      </c>
      <c r="M303" s="135">
        <v>89.79</v>
      </c>
      <c r="N303" s="135">
        <v>81.1261563534689</v>
      </c>
      <c r="O303" s="19">
        <v>0.8</v>
      </c>
      <c r="P303" s="2">
        <v>233.40949179920901</v>
      </c>
      <c r="Q303" s="2">
        <v>215.92848975085599</v>
      </c>
      <c r="R303" s="266">
        <f t="shared" si="15"/>
        <v>4.3839324784288403</v>
      </c>
      <c r="S303" s="266">
        <f t="shared" si="16"/>
        <v>0.76917349851297245</v>
      </c>
      <c r="T303" s="266">
        <f t="shared" si="17"/>
        <v>1.9419918891670152</v>
      </c>
    </row>
    <row r="304" spans="1:20">
      <c r="A304" s="102">
        <v>0.34849386382848002</v>
      </c>
      <c r="B304" s="102">
        <v>9.4189158366883505E-2</v>
      </c>
      <c r="C304" s="2">
        <v>974.46062583322998</v>
      </c>
      <c r="D304" s="19">
        <v>2.3881610905900401</v>
      </c>
      <c r="E304" s="135">
        <v>0.233120570928667</v>
      </c>
      <c r="F304" s="135">
        <v>89</v>
      </c>
      <c r="G304" s="135">
        <v>41.628241416113397</v>
      </c>
      <c r="H304" s="2">
        <v>0.189853310342809</v>
      </c>
      <c r="I304" s="2">
        <v>314.98357583971602</v>
      </c>
      <c r="J304" s="2">
        <v>-101.78214065522</v>
      </c>
      <c r="K304" s="19">
        <v>3.0950035168008498</v>
      </c>
      <c r="L304" s="135">
        <v>7.4456936149377203E-3</v>
      </c>
      <c r="M304" s="135">
        <v>89.79</v>
      </c>
      <c r="N304" s="135">
        <v>81.6081255167893</v>
      </c>
      <c r="O304" s="19">
        <v>0.8</v>
      </c>
      <c r="P304" s="2">
        <v>22.031010230208899</v>
      </c>
      <c r="Q304" s="2">
        <v>62.608600307506997</v>
      </c>
      <c r="R304" s="266">
        <f t="shared" si="15"/>
        <v>5.48316460739089</v>
      </c>
      <c r="S304" s="266">
        <f t="shared" si="16"/>
        <v>0.77161821549675091</v>
      </c>
      <c r="T304" s="266">
        <f t="shared" si="17"/>
        <v>1.9604029077529215</v>
      </c>
    </row>
    <row r="305" spans="1:20">
      <c r="A305" s="102">
        <v>0.24961196584626999</v>
      </c>
      <c r="B305" s="102">
        <v>9.4663390369318798E-2</v>
      </c>
      <c r="C305" s="2">
        <v>860.135120941492</v>
      </c>
      <c r="D305" s="19">
        <v>2.0078574209316602</v>
      </c>
      <c r="E305" s="135">
        <v>0.22660478006988</v>
      </c>
      <c r="F305" s="135">
        <v>89</v>
      </c>
      <c r="G305" s="135">
        <v>41.6856184265691</v>
      </c>
      <c r="H305" s="2">
        <v>0.38516817695684102</v>
      </c>
      <c r="I305" s="2">
        <v>308.44297768944801</v>
      </c>
      <c r="J305" s="2">
        <v>-91.104179285608396</v>
      </c>
      <c r="K305" s="19">
        <v>2.92322920174492</v>
      </c>
      <c r="L305" s="135">
        <v>1.5623822078582501E-2</v>
      </c>
      <c r="M305" s="135">
        <v>89.79</v>
      </c>
      <c r="N305" s="135">
        <v>81.549186334934305</v>
      </c>
      <c r="O305" s="19">
        <v>0.8</v>
      </c>
      <c r="P305" s="2">
        <v>0.219560604952728</v>
      </c>
      <c r="Q305" s="2">
        <v>82.943536641219595</v>
      </c>
      <c r="R305" s="266">
        <f t="shared" si="15"/>
        <v>4.9310866226765802</v>
      </c>
      <c r="S305" s="266">
        <f t="shared" si="16"/>
        <v>0.6868628090240545</v>
      </c>
      <c r="T305" s="266">
        <f t="shared" si="17"/>
        <v>1.9562906684132919</v>
      </c>
    </row>
    <row r="306" spans="1:20">
      <c r="A306" s="102">
        <v>0.38363852864131298</v>
      </c>
      <c r="B306" s="102">
        <v>9.4736579422126793E-2</v>
      </c>
      <c r="C306" s="2">
        <v>871.74719678890403</v>
      </c>
      <c r="D306" s="19">
        <v>2.0569095826211701</v>
      </c>
      <c r="E306" s="135">
        <v>0.228673402160574</v>
      </c>
      <c r="F306" s="135">
        <v>89</v>
      </c>
      <c r="G306" s="135">
        <v>41.681973844102302</v>
      </c>
      <c r="H306" s="2">
        <v>0.97653228940696402</v>
      </c>
      <c r="I306" s="2">
        <v>310.18960296559101</v>
      </c>
      <c r="J306" s="2">
        <v>-85.473345495342102</v>
      </c>
      <c r="K306" s="19">
        <v>2.67289862643092</v>
      </c>
      <c r="L306" s="135">
        <v>1.2346730703151501E-2</v>
      </c>
      <c r="M306" s="135">
        <v>89.79</v>
      </c>
      <c r="N306" s="135">
        <v>81.409003380720407</v>
      </c>
      <c r="O306" s="19">
        <v>0.8</v>
      </c>
      <c r="P306" s="2">
        <v>273.94471367492298</v>
      </c>
      <c r="Q306" s="2">
        <v>171.507714669705</v>
      </c>
      <c r="R306" s="266">
        <f t="shared" si="15"/>
        <v>4.7298082090520897</v>
      </c>
      <c r="S306" s="266">
        <f t="shared" si="16"/>
        <v>0.76954268384197178</v>
      </c>
      <c r="T306" s="266">
        <f t="shared" si="17"/>
        <v>1.9530985669057799</v>
      </c>
    </row>
    <row r="307" spans="1:20">
      <c r="A307" s="102">
        <v>0.18495847610756699</v>
      </c>
      <c r="B307" s="102">
        <v>9.48718816918485E-2</v>
      </c>
      <c r="C307" s="2">
        <v>960.07782942881101</v>
      </c>
      <c r="D307" s="19">
        <v>1.75131055740702</v>
      </c>
      <c r="E307" s="135">
        <v>0.237833192137623</v>
      </c>
      <c r="F307" s="135">
        <v>89</v>
      </c>
      <c r="G307" s="135">
        <v>41.780392893607797</v>
      </c>
      <c r="H307" s="2">
        <v>-0.118007806755501</v>
      </c>
      <c r="I307" s="2">
        <v>277.589227234823</v>
      </c>
      <c r="J307" s="2">
        <v>8.9083633572368193</v>
      </c>
      <c r="K307" s="19">
        <v>2.0416585089785499</v>
      </c>
      <c r="L307" s="135">
        <v>9.9851150080710493E-2</v>
      </c>
      <c r="M307" s="135">
        <v>89.79</v>
      </c>
      <c r="N307" s="135">
        <v>81.088511777595599</v>
      </c>
      <c r="O307" s="19">
        <v>0.8</v>
      </c>
      <c r="P307" s="2">
        <v>226.20879047416901</v>
      </c>
      <c r="Q307" s="2">
        <v>225.2756411746</v>
      </c>
      <c r="R307" s="266">
        <f t="shared" si="15"/>
        <v>3.7929690663855702</v>
      </c>
      <c r="S307" s="266">
        <f t="shared" si="16"/>
        <v>0.85778819019210406</v>
      </c>
      <c r="T307" s="266">
        <f t="shared" si="17"/>
        <v>1.9408269324820486</v>
      </c>
    </row>
    <row r="308" spans="1:20">
      <c r="A308" s="102">
        <v>0.25335114588961</v>
      </c>
      <c r="B308" s="102">
        <v>9.53509833882836E-2</v>
      </c>
      <c r="C308" s="2">
        <v>880.23648648995402</v>
      </c>
      <c r="D308" s="19">
        <v>1.83383771161358</v>
      </c>
      <c r="E308" s="135">
        <v>0.20595683238499299</v>
      </c>
      <c r="F308" s="135">
        <v>89</v>
      </c>
      <c r="G308" s="135">
        <v>41.780036951872297</v>
      </c>
      <c r="H308" s="2">
        <v>1.1907529922093101</v>
      </c>
      <c r="I308" s="2">
        <v>306.71710378076</v>
      </c>
      <c r="J308" s="2">
        <v>-83.787765122645993</v>
      </c>
      <c r="K308" s="19">
        <v>3.1224702671579299</v>
      </c>
      <c r="L308" s="135">
        <v>2.7030492376397298E-2</v>
      </c>
      <c r="M308" s="135">
        <v>89.79</v>
      </c>
      <c r="N308" s="135">
        <v>81.494137186574804</v>
      </c>
      <c r="O308" s="19">
        <v>0.8</v>
      </c>
      <c r="P308" s="2">
        <v>317.13480011517203</v>
      </c>
      <c r="Q308" s="2">
        <v>124.93975454615401</v>
      </c>
      <c r="R308" s="266">
        <f t="shared" si="15"/>
        <v>4.9563079787715099</v>
      </c>
      <c r="S308" s="266">
        <f t="shared" si="16"/>
        <v>0.58730349841977447</v>
      </c>
      <c r="T308" s="266">
        <f t="shared" si="17"/>
        <v>1.9505520610345652</v>
      </c>
    </row>
    <row r="309" spans="1:20">
      <c r="A309" s="102">
        <v>0.38654178520664501</v>
      </c>
      <c r="B309" s="102">
        <v>9.5412633573526806E-2</v>
      </c>
      <c r="C309" s="2">
        <v>937.54359952335199</v>
      </c>
      <c r="D309" s="19">
        <v>1.75060925878406</v>
      </c>
      <c r="E309" s="135">
        <v>0.18317805416633701</v>
      </c>
      <c r="F309" s="135">
        <v>89</v>
      </c>
      <c r="G309" s="135">
        <v>41.712501363342902</v>
      </c>
      <c r="H309" s="2">
        <v>5.7812538991945104</v>
      </c>
      <c r="I309" s="2">
        <v>259.22301241456699</v>
      </c>
      <c r="J309" s="2">
        <v>-5.6974422371674596</v>
      </c>
      <c r="K309" s="19">
        <v>2.01170734695692</v>
      </c>
      <c r="L309" s="135">
        <v>9.71631927280171E-2</v>
      </c>
      <c r="M309" s="135">
        <v>89.79</v>
      </c>
      <c r="N309" s="135">
        <v>81.000967952121698</v>
      </c>
      <c r="O309" s="19">
        <v>0.8</v>
      </c>
      <c r="P309" s="2">
        <v>313.48550216418101</v>
      </c>
      <c r="Q309" s="2">
        <v>120.47156758286</v>
      </c>
      <c r="R309" s="266">
        <f t="shared" si="15"/>
        <v>3.7623166057409803</v>
      </c>
      <c r="S309" s="266">
        <f t="shared" si="16"/>
        <v>0.87021070009620471</v>
      </c>
      <c r="T309" s="266">
        <f t="shared" si="17"/>
        <v>1.9418870915112667</v>
      </c>
    </row>
    <row r="310" spans="1:20">
      <c r="A310" s="102">
        <v>0.17788625136017799</v>
      </c>
      <c r="B310" s="102">
        <v>9.5514297266216797E-2</v>
      </c>
      <c r="C310" s="2">
        <v>994.09234584083401</v>
      </c>
      <c r="D310" s="19">
        <v>1.8067077750376099</v>
      </c>
      <c r="E310" s="135">
        <v>0.26799490063818998</v>
      </c>
      <c r="F310" s="135">
        <v>89</v>
      </c>
      <c r="G310" s="135">
        <v>41.799934940381803</v>
      </c>
      <c r="H310" s="2">
        <v>-0.70525684232502595</v>
      </c>
      <c r="I310" s="2">
        <v>266.70297537394799</v>
      </c>
      <c r="J310" s="2">
        <v>26.801223893904499</v>
      </c>
      <c r="K310" s="19">
        <v>2.0906509721837199</v>
      </c>
      <c r="L310" s="135">
        <v>9.1043476962852907E-2</v>
      </c>
      <c r="M310" s="135">
        <v>89.79</v>
      </c>
      <c r="N310" s="135">
        <v>81.143451042517498</v>
      </c>
      <c r="O310" s="19">
        <v>0.8</v>
      </c>
      <c r="P310" s="2">
        <v>226.26664813663101</v>
      </c>
      <c r="Q310" s="2">
        <v>224.74254081112301</v>
      </c>
      <c r="R310" s="266">
        <f t="shared" si="15"/>
        <v>3.8973587472213298</v>
      </c>
      <c r="S310" s="266">
        <f t="shared" si="16"/>
        <v>0.86418431343921243</v>
      </c>
      <c r="T310" s="266">
        <f t="shared" si="17"/>
        <v>1.9412339076185252</v>
      </c>
    </row>
    <row r="311" spans="1:20">
      <c r="A311" s="102">
        <v>0.19313325360417299</v>
      </c>
      <c r="B311" s="102">
        <v>9.5539547612561795E-2</v>
      </c>
      <c r="C311" s="2">
        <v>996.94021792480703</v>
      </c>
      <c r="D311" s="19">
        <v>2.4934901479079201</v>
      </c>
      <c r="E311" s="135">
        <v>0.25807678301482601</v>
      </c>
      <c r="F311" s="135">
        <v>89</v>
      </c>
      <c r="G311" s="135">
        <v>41.661925917961597</v>
      </c>
      <c r="H311" s="2">
        <v>5.9999797086986097</v>
      </c>
      <c r="I311" s="2">
        <v>293.24070742723501</v>
      </c>
      <c r="J311" s="2">
        <v>-52.906536260425298</v>
      </c>
      <c r="K311" s="19">
        <v>2.52937248651916</v>
      </c>
      <c r="L311" s="135">
        <v>2.7040852492089099E-2</v>
      </c>
      <c r="M311" s="135">
        <v>89.79</v>
      </c>
      <c r="N311" s="135">
        <v>81.000000835808393</v>
      </c>
      <c r="O311" s="19">
        <v>0.8</v>
      </c>
      <c r="P311" s="2">
        <v>283.79627440957898</v>
      </c>
      <c r="Q311" s="2">
        <v>160.20093163736101</v>
      </c>
      <c r="R311" s="266">
        <f t="shared" si="15"/>
        <v>5.0228626344270797</v>
      </c>
      <c r="S311" s="266">
        <f t="shared" si="16"/>
        <v>0.98581373886112755</v>
      </c>
      <c r="T311" s="266">
        <f t="shared" si="17"/>
        <v>1.94422122960204</v>
      </c>
    </row>
    <row r="312" spans="1:20">
      <c r="A312" s="102">
        <v>0.28273983253166002</v>
      </c>
      <c r="B312" s="102">
        <v>9.5555266009314896E-2</v>
      </c>
      <c r="C312" s="2">
        <v>987.10730809755398</v>
      </c>
      <c r="D312" s="19">
        <v>2.68758423947145</v>
      </c>
      <c r="E312" s="135">
        <v>0.21753595731598099</v>
      </c>
      <c r="F312" s="135">
        <v>89</v>
      </c>
      <c r="G312" s="135">
        <v>41.531904880502402</v>
      </c>
      <c r="H312" s="2">
        <v>1.34501915314553</v>
      </c>
      <c r="I312" s="2">
        <v>328.26313766068802</v>
      </c>
      <c r="J312" s="2">
        <v>-124.48081305665301</v>
      </c>
      <c r="K312" s="19">
        <v>2.8230304466548399</v>
      </c>
      <c r="L312" s="135">
        <v>4.5399724912797899E-7</v>
      </c>
      <c r="M312" s="135">
        <v>89.79</v>
      </c>
      <c r="N312" s="135">
        <v>81.698870477565293</v>
      </c>
      <c r="O312" s="19">
        <v>0.8</v>
      </c>
      <c r="P312" s="2">
        <v>75.843897260913096</v>
      </c>
      <c r="Q312" s="2">
        <v>9.3560000400960401</v>
      </c>
      <c r="R312" s="266">
        <f t="shared" si="15"/>
        <v>5.5106146861262904</v>
      </c>
      <c r="S312" s="266">
        <f t="shared" si="16"/>
        <v>0.95202098959156201</v>
      </c>
      <c r="T312" s="266">
        <f t="shared" si="17"/>
        <v>1.9671351630182439</v>
      </c>
    </row>
    <row r="313" spans="1:20">
      <c r="A313" s="102">
        <v>0.34880385594442398</v>
      </c>
      <c r="B313" s="102">
        <v>9.5596364233642803E-2</v>
      </c>
      <c r="C313" s="2">
        <v>902.884165366292</v>
      </c>
      <c r="D313" s="19">
        <v>2.6415874962272401</v>
      </c>
      <c r="E313" s="135">
        <v>0.149487885057835</v>
      </c>
      <c r="F313" s="135">
        <v>89</v>
      </c>
      <c r="G313" s="135">
        <v>41.454182037378999</v>
      </c>
      <c r="H313" s="2">
        <v>-1.096138672723</v>
      </c>
      <c r="I313" s="2">
        <v>321.50185960598799</v>
      </c>
      <c r="J313" s="2">
        <v>-116.841337837933</v>
      </c>
      <c r="K313" s="19">
        <v>2.1964550340923399</v>
      </c>
      <c r="L313" s="135">
        <v>4.4719530964411801E-2</v>
      </c>
      <c r="M313" s="135">
        <v>89.79</v>
      </c>
      <c r="N313" s="135">
        <v>81.586058802790106</v>
      </c>
      <c r="O313" s="19">
        <v>0.8</v>
      </c>
      <c r="P313" s="2">
        <v>333.03585014650798</v>
      </c>
      <c r="Q313" s="2">
        <v>105.027258685261</v>
      </c>
      <c r="R313" s="266">
        <f t="shared" si="15"/>
        <v>4.83804253031958</v>
      </c>
      <c r="S313" s="266">
        <f t="shared" si="16"/>
        <v>1.2026594923300336</v>
      </c>
      <c r="T313" s="266">
        <f t="shared" si="17"/>
        <v>1.9681020054677336</v>
      </c>
    </row>
    <row r="314" spans="1:20">
      <c r="A314" s="102">
        <v>0.203002063557505</v>
      </c>
      <c r="B314" s="102">
        <v>9.6021579058073903E-2</v>
      </c>
      <c r="C314" s="2">
        <v>861.044568764215</v>
      </c>
      <c r="D314" s="19">
        <v>1.77385332541795</v>
      </c>
      <c r="E314" s="135">
        <v>0.21204867595650401</v>
      </c>
      <c r="F314" s="135">
        <v>89</v>
      </c>
      <c r="G314" s="135">
        <v>41.740723699246701</v>
      </c>
      <c r="H314" s="2">
        <v>0.72573561964661304</v>
      </c>
      <c r="I314" s="2">
        <v>284.76957632423398</v>
      </c>
      <c r="J314" s="2">
        <v>-30.7943662582149</v>
      </c>
      <c r="K314" s="19">
        <v>2.09104557394557</v>
      </c>
      <c r="L314" s="135">
        <v>6.3743787427315499E-2</v>
      </c>
      <c r="M314" s="135">
        <v>89.79</v>
      </c>
      <c r="N314" s="135">
        <v>81.000004071568199</v>
      </c>
      <c r="O314" s="19">
        <v>0.8</v>
      </c>
      <c r="P314" s="2">
        <v>261.052282157219</v>
      </c>
      <c r="Q314" s="2">
        <v>184.77364973641599</v>
      </c>
      <c r="R314" s="266">
        <f t="shared" si="15"/>
        <v>3.8648988993635198</v>
      </c>
      <c r="S314" s="266">
        <f t="shared" si="16"/>
        <v>0.84830926093632975</v>
      </c>
      <c r="T314" s="266">
        <f t="shared" si="17"/>
        <v>1.9405510229097924</v>
      </c>
    </row>
    <row r="315" spans="1:20">
      <c r="A315" s="102">
        <v>0.37014580331742702</v>
      </c>
      <c r="B315" s="102">
        <v>9.63520081439877E-2</v>
      </c>
      <c r="C315" s="2">
        <v>953.49417565262797</v>
      </c>
      <c r="D315" s="19">
        <v>2.43205029115181</v>
      </c>
      <c r="E315" s="135">
        <v>0.22698167260564101</v>
      </c>
      <c r="F315" s="135">
        <v>89</v>
      </c>
      <c r="G315" s="135">
        <v>41.568176916014203</v>
      </c>
      <c r="H315" s="2">
        <v>0.413678869473108</v>
      </c>
      <c r="I315" s="2">
        <v>323.69330608641701</v>
      </c>
      <c r="J315" s="2">
        <v>-116.372150258429</v>
      </c>
      <c r="K315" s="19">
        <v>2.8372013148178099</v>
      </c>
      <c r="L315" s="135">
        <v>3.05255391447323E-7</v>
      </c>
      <c r="M315" s="135">
        <v>89.79</v>
      </c>
      <c r="N315" s="135">
        <v>81.697313425005404</v>
      </c>
      <c r="O315" s="19">
        <v>0.8</v>
      </c>
      <c r="P315" s="2">
        <v>105.13189282272999</v>
      </c>
      <c r="Q315" s="2">
        <v>340.41882611783802</v>
      </c>
      <c r="R315" s="266">
        <f t="shared" si="15"/>
        <v>5.2692516059696199</v>
      </c>
      <c r="S315" s="266">
        <f t="shared" si="16"/>
        <v>0.85720046668876704</v>
      </c>
      <c r="T315" s="266">
        <f t="shared" si="17"/>
        <v>1.965381199903703</v>
      </c>
    </row>
    <row r="316" spans="1:20">
      <c r="A316" s="102">
        <v>0.18963644793257101</v>
      </c>
      <c r="B316" s="102">
        <v>9.6363014678525497E-2</v>
      </c>
      <c r="C316" s="2">
        <v>864.87623119321302</v>
      </c>
      <c r="D316" s="19">
        <v>1.83283776018563</v>
      </c>
      <c r="E316" s="135">
        <v>0.28871527410380099</v>
      </c>
      <c r="F316" s="135">
        <v>89</v>
      </c>
      <c r="G316" s="135">
        <v>41.799950404199897</v>
      </c>
      <c r="H316" s="2">
        <v>1.05950871071839</v>
      </c>
      <c r="I316" s="2">
        <v>254.437519953606</v>
      </c>
      <c r="J316" s="2">
        <v>30.6931845980647</v>
      </c>
      <c r="K316" s="19">
        <v>2.2067457344700201</v>
      </c>
      <c r="L316" s="135">
        <v>4.8674786488561397E-2</v>
      </c>
      <c r="M316" s="135">
        <v>89.79</v>
      </c>
      <c r="N316" s="135">
        <v>81.007601494107902</v>
      </c>
      <c r="O316" s="19">
        <v>0.8</v>
      </c>
      <c r="P316" s="2">
        <v>268.0074803494</v>
      </c>
      <c r="Q316" s="2">
        <v>176.75154804872</v>
      </c>
      <c r="R316" s="266">
        <f t="shared" si="15"/>
        <v>4.0395834946556501</v>
      </c>
      <c r="S316" s="266">
        <f t="shared" si="16"/>
        <v>0.83056136987427365</v>
      </c>
      <c r="T316" s="266">
        <f t="shared" si="17"/>
        <v>1.937983196409931</v>
      </c>
    </row>
    <row r="317" spans="1:20">
      <c r="A317" s="102">
        <v>0.38939589587971501</v>
      </c>
      <c r="B317" s="102">
        <v>9.6580459298018104E-2</v>
      </c>
      <c r="C317" s="2">
        <v>958.67366479031102</v>
      </c>
      <c r="D317" s="19">
        <v>2.0643975354278901</v>
      </c>
      <c r="E317" s="135">
        <v>0.20827337698800899</v>
      </c>
      <c r="F317" s="135">
        <v>89</v>
      </c>
      <c r="G317" s="135">
        <v>41.725484557676701</v>
      </c>
      <c r="H317" s="2">
        <v>5.99999159026782</v>
      </c>
      <c r="I317" s="2">
        <v>313.85627720417398</v>
      </c>
      <c r="J317" s="2">
        <v>-77.032045401588107</v>
      </c>
      <c r="K317" s="19">
        <v>2.6462868986135901</v>
      </c>
      <c r="L317" s="135">
        <v>4.9779007022994599E-2</v>
      </c>
      <c r="M317" s="135">
        <v>89.79</v>
      </c>
      <c r="N317" s="135">
        <v>81.272264533761998</v>
      </c>
      <c r="O317" s="19">
        <v>0.8</v>
      </c>
      <c r="P317" s="2">
        <v>238.91230096753799</v>
      </c>
      <c r="Q317" s="2">
        <v>209.695139450883</v>
      </c>
      <c r="R317" s="266">
        <f t="shared" si="15"/>
        <v>4.7106844340414806</v>
      </c>
      <c r="S317" s="266">
        <f t="shared" si="16"/>
        <v>0.78011100629695274</v>
      </c>
      <c r="T317" s="266">
        <f t="shared" si="17"/>
        <v>1.947784798554471</v>
      </c>
    </row>
    <row r="318" spans="1:20">
      <c r="A318" s="102">
        <v>0.30405970523133802</v>
      </c>
      <c r="B318" s="102">
        <v>9.6687624395331906E-2</v>
      </c>
      <c r="C318" s="2">
        <v>996.12308822802697</v>
      </c>
      <c r="D318" s="19">
        <v>2.6735425850091699</v>
      </c>
      <c r="E318" s="135">
        <v>0.216685204456044</v>
      </c>
      <c r="F318" s="135">
        <v>89</v>
      </c>
      <c r="G318" s="135">
        <v>41.541910184729502</v>
      </c>
      <c r="H318" s="2">
        <v>0.48625914542436099</v>
      </c>
      <c r="I318" s="2">
        <v>327.48526588268902</v>
      </c>
      <c r="J318" s="2">
        <v>-122.69628101861601</v>
      </c>
      <c r="K318" s="19">
        <v>2.9136503051521001</v>
      </c>
      <c r="L318" s="135">
        <v>1.0278207270209001E-5</v>
      </c>
      <c r="M318" s="135">
        <v>89.79</v>
      </c>
      <c r="N318" s="135">
        <v>81.698405219099101</v>
      </c>
      <c r="O318" s="19">
        <v>0.8</v>
      </c>
      <c r="P318" s="2">
        <v>190.69798232270799</v>
      </c>
      <c r="Q318" s="2">
        <v>254.564156862494</v>
      </c>
      <c r="R318" s="266">
        <f t="shared" si="15"/>
        <v>5.58719289016127</v>
      </c>
      <c r="S318" s="266">
        <f t="shared" si="16"/>
        <v>0.91759212843135063</v>
      </c>
      <c r="T318" s="266">
        <f t="shared" si="17"/>
        <v>1.9666501818477</v>
      </c>
    </row>
    <row r="319" spans="1:20">
      <c r="A319" s="102">
        <v>0.36815015133470202</v>
      </c>
      <c r="B319" s="102">
        <v>9.6691418493933506E-2</v>
      </c>
      <c r="C319" s="2">
        <v>864.86192807724797</v>
      </c>
      <c r="D319" s="19">
        <v>2.2266970787707701</v>
      </c>
      <c r="E319" s="135">
        <v>0.222932485443329</v>
      </c>
      <c r="F319" s="135">
        <v>89</v>
      </c>
      <c r="G319" s="135">
        <v>41.564738780748797</v>
      </c>
      <c r="H319" s="2">
        <v>1.1578842900052</v>
      </c>
      <c r="I319" s="2">
        <v>324.59127948741099</v>
      </c>
      <c r="J319" s="2">
        <v>-117.732350321208</v>
      </c>
      <c r="K319" s="19">
        <v>2.58605030707258</v>
      </c>
      <c r="L319" s="135">
        <v>1.197108112919E-4</v>
      </c>
      <c r="M319" s="135">
        <v>89.79</v>
      </c>
      <c r="N319" s="135">
        <v>81.699203896611607</v>
      </c>
      <c r="O319" s="19">
        <v>0.8</v>
      </c>
      <c r="P319" s="2">
        <v>180.287422503594</v>
      </c>
      <c r="Q319" s="2">
        <v>265.25922649394801</v>
      </c>
      <c r="R319" s="266">
        <f t="shared" si="15"/>
        <v>4.81274738584335</v>
      </c>
      <c r="S319" s="266">
        <f t="shared" si="16"/>
        <v>0.86104167141721255</v>
      </c>
      <c r="T319" s="266">
        <f t="shared" si="17"/>
        <v>1.9655892540927398</v>
      </c>
    </row>
    <row r="320" spans="1:20">
      <c r="A320" s="102">
        <v>0.24038823926821301</v>
      </c>
      <c r="B320" s="102">
        <v>9.7213660996845502E-2</v>
      </c>
      <c r="C320" s="2">
        <v>917.49042363829301</v>
      </c>
      <c r="D320" s="19">
        <v>2.0433505355044401</v>
      </c>
      <c r="E320" s="135">
        <v>0.193064870444735</v>
      </c>
      <c r="F320" s="135">
        <v>89</v>
      </c>
      <c r="G320" s="135">
        <v>41.665981566566202</v>
      </c>
      <c r="H320" s="2">
        <v>1.2128547793675699</v>
      </c>
      <c r="I320" s="2">
        <v>321.58255584259098</v>
      </c>
      <c r="J320" s="2">
        <v>-114.472231997248</v>
      </c>
      <c r="K320" s="19">
        <v>3.2483537189019702</v>
      </c>
      <c r="L320" s="135">
        <v>2.0267118995585399E-2</v>
      </c>
      <c r="M320" s="135">
        <v>89.79</v>
      </c>
      <c r="N320" s="135">
        <v>81.734715281866997</v>
      </c>
      <c r="O320" s="19">
        <v>0.8</v>
      </c>
      <c r="P320" s="2">
        <v>332.63165269298702</v>
      </c>
      <c r="Q320" s="2">
        <v>109.812258662852</v>
      </c>
      <c r="R320" s="266">
        <f t="shared" si="15"/>
        <v>5.2917042544064099</v>
      </c>
      <c r="S320" s="266">
        <f t="shared" si="16"/>
        <v>0.62904188161969843</v>
      </c>
      <c r="T320" s="266">
        <f t="shared" si="17"/>
        <v>1.9616654212570603</v>
      </c>
    </row>
    <row r="321" spans="1:20">
      <c r="A321" s="102">
        <v>0.34923561057075803</v>
      </c>
      <c r="B321" s="102">
        <v>9.72479064948856E-2</v>
      </c>
      <c r="C321" s="2">
        <v>998.99500945968202</v>
      </c>
      <c r="D321" s="19">
        <v>2.2936345675702099</v>
      </c>
      <c r="E321" s="135">
        <v>0.211196317046312</v>
      </c>
      <c r="F321" s="135">
        <v>89</v>
      </c>
      <c r="G321" s="135">
        <v>41.707073227204198</v>
      </c>
      <c r="H321" s="2">
        <v>-0.224553087233752</v>
      </c>
      <c r="I321" s="2">
        <v>313.10408451417101</v>
      </c>
      <c r="J321" s="2">
        <v>-83.745717998054701</v>
      </c>
      <c r="K321" s="19">
        <v>2.96348671750492</v>
      </c>
      <c r="L321" s="135">
        <v>2.8811426052681399E-2</v>
      </c>
      <c r="M321" s="135">
        <v>89.79</v>
      </c>
      <c r="N321" s="135">
        <v>81.322367403407</v>
      </c>
      <c r="O321" s="19">
        <v>0.8</v>
      </c>
      <c r="P321" s="2">
        <v>252.53415548388699</v>
      </c>
      <c r="Q321" s="2">
        <v>193.86093665196699</v>
      </c>
      <c r="R321" s="266">
        <f t="shared" si="15"/>
        <v>5.2571212850751294</v>
      </c>
      <c r="S321" s="266">
        <f t="shared" si="16"/>
        <v>0.77396485498720713</v>
      </c>
      <c r="T321" s="266">
        <f t="shared" si="17"/>
        <v>1.9498459400493968</v>
      </c>
    </row>
    <row r="322" spans="1:20">
      <c r="A322" s="102">
        <v>0.28106207214295797</v>
      </c>
      <c r="B322" s="102">
        <v>9.7475080942625497E-2</v>
      </c>
      <c r="C322" s="2">
        <v>933.06720590110695</v>
      </c>
      <c r="D322" s="19">
        <v>2.5580667877693499</v>
      </c>
      <c r="E322" s="135">
        <v>0.214940384502636</v>
      </c>
      <c r="F322" s="135">
        <v>89</v>
      </c>
      <c r="G322" s="135">
        <v>41.529553800099599</v>
      </c>
      <c r="H322" s="2">
        <v>1.09209327654521</v>
      </c>
      <c r="I322" s="2">
        <v>328.90278435430503</v>
      </c>
      <c r="J322" s="2">
        <v>-125.453297838861</v>
      </c>
      <c r="K322" s="19">
        <v>2.6798169487907102</v>
      </c>
      <c r="L322" s="135">
        <v>4.71952704533817E-7</v>
      </c>
      <c r="M322" s="135">
        <v>89.79</v>
      </c>
      <c r="N322" s="135">
        <v>81.6999990080282</v>
      </c>
      <c r="O322" s="19">
        <v>0.8</v>
      </c>
      <c r="P322" s="2">
        <v>227.792073943844</v>
      </c>
      <c r="Q322" s="2">
        <v>217.36120416128099</v>
      </c>
      <c r="R322" s="266">
        <f t="shared" si="15"/>
        <v>5.2378837365600601</v>
      </c>
      <c r="S322" s="266">
        <f t="shared" si="16"/>
        <v>0.95456773229369229</v>
      </c>
      <c r="T322" s="266">
        <f t="shared" si="17"/>
        <v>1.9672737010680876</v>
      </c>
    </row>
    <row r="323" spans="1:20">
      <c r="A323" s="102">
        <v>0.32625627517700101</v>
      </c>
      <c r="B323" s="102">
        <v>9.7519400584347105E-2</v>
      </c>
      <c r="C323" s="2">
        <v>899.13279708360801</v>
      </c>
      <c r="D323" s="19">
        <v>0.906788840533582</v>
      </c>
      <c r="E323" s="135">
        <v>6.0058083218901798E-2</v>
      </c>
      <c r="F323" s="135">
        <v>89</v>
      </c>
      <c r="G323" s="135">
        <v>41.963160998031299</v>
      </c>
      <c r="H323" s="2">
        <v>4.6765320985377796</v>
      </c>
      <c r="I323" s="2">
        <v>3.9126348433738198</v>
      </c>
      <c r="J323" s="2">
        <v>-83.395784071430896</v>
      </c>
      <c r="K323" s="19">
        <v>1.4891847065374599</v>
      </c>
      <c r="L323" s="135">
        <v>0.20873127230088001</v>
      </c>
      <c r="M323" s="135">
        <v>89.79</v>
      </c>
      <c r="N323" s="135">
        <v>81.3693555431948</v>
      </c>
      <c r="O323" s="19">
        <v>0.8</v>
      </c>
      <c r="P323" s="2">
        <v>215.18375597266399</v>
      </c>
      <c r="Q323" s="2">
        <v>249.822683180025</v>
      </c>
      <c r="R323" s="266">
        <f t="shared" si="15"/>
        <v>2.3959735470710419</v>
      </c>
      <c r="S323" s="266">
        <f t="shared" si="16"/>
        <v>0.60891629933668812</v>
      </c>
      <c r="T323" s="266">
        <f t="shared" si="17"/>
        <v>1.9390664003365294</v>
      </c>
    </row>
    <row r="324" spans="1:20">
      <c r="A324" s="102">
        <v>0.45768957305699498</v>
      </c>
      <c r="B324" s="102">
        <v>9.8167776924503194E-2</v>
      </c>
      <c r="C324" s="2">
        <v>960.68199783973796</v>
      </c>
      <c r="D324" s="19">
        <v>1.95994510077629</v>
      </c>
      <c r="E324" s="135">
        <v>0.14543727858264299</v>
      </c>
      <c r="F324" s="135">
        <v>89</v>
      </c>
      <c r="G324" s="135">
        <v>41.575342931445597</v>
      </c>
      <c r="H324" s="2">
        <v>5.5904238958899297</v>
      </c>
      <c r="I324" s="2">
        <v>1.2437768632645301</v>
      </c>
      <c r="J324" s="2">
        <v>-147.50986885403699</v>
      </c>
      <c r="K324" s="19">
        <v>2.1975214199016002</v>
      </c>
      <c r="L324" s="135">
        <v>8.9898735837439001E-2</v>
      </c>
      <c r="M324" s="135">
        <v>89.79</v>
      </c>
      <c r="N324" s="135">
        <v>81.616166348128701</v>
      </c>
      <c r="O324" s="19">
        <v>0.8</v>
      </c>
      <c r="P324" s="2">
        <v>235.78400109738101</v>
      </c>
      <c r="Q324" s="2">
        <v>216.24479627340901</v>
      </c>
      <c r="R324" s="266">
        <f t="shared" si="15"/>
        <v>4.1574665206778905</v>
      </c>
      <c r="S324" s="266">
        <f t="shared" si="16"/>
        <v>0.89188896318655753</v>
      </c>
      <c r="T324" s="266">
        <f t="shared" si="17"/>
        <v>1.9630906348194699</v>
      </c>
    </row>
    <row r="325" spans="1:20">
      <c r="A325" s="102">
        <v>0.33100983500480602</v>
      </c>
      <c r="B325" s="102">
        <v>9.8184721133507305E-2</v>
      </c>
      <c r="C325" s="2">
        <v>923.95661203395196</v>
      </c>
      <c r="D325" s="19">
        <v>2.4047007121933599</v>
      </c>
      <c r="E325" s="135">
        <v>0.22162059679589399</v>
      </c>
      <c r="F325" s="135">
        <v>89</v>
      </c>
      <c r="G325" s="135">
        <v>41.566432357284498</v>
      </c>
      <c r="H325" s="2">
        <v>5.98818401280072</v>
      </c>
      <c r="I325" s="2">
        <v>325.69011503264198</v>
      </c>
      <c r="J325" s="2">
        <v>-119.894661816633</v>
      </c>
      <c r="K325" s="19">
        <v>2.8055778068217099</v>
      </c>
      <c r="L325" s="135">
        <v>6.5535849738118602E-7</v>
      </c>
      <c r="M325" s="135">
        <v>89.79</v>
      </c>
      <c r="N325" s="135">
        <v>81.699949447511798</v>
      </c>
      <c r="O325" s="19">
        <v>0.8</v>
      </c>
      <c r="P325" s="2">
        <v>81.421811009079093</v>
      </c>
      <c r="Q325" s="2">
        <v>3.9424381042779002</v>
      </c>
      <c r="R325" s="266">
        <f t="shared" si="15"/>
        <v>5.2102785190150698</v>
      </c>
      <c r="S325" s="266">
        <f t="shared" si="16"/>
        <v>0.85711424803346214</v>
      </c>
      <c r="T325" s="266">
        <f t="shared" si="17"/>
        <v>1.9655271047863678</v>
      </c>
    </row>
    <row r="326" spans="1:20">
      <c r="A326" s="102">
        <v>0.36241044476628298</v>
      </c>
      <c r="B326" s="102">
        <v>9.8188179216402396E-2</v>
      </c>
      <c r="C326" s="2">
        <v>961.63674717511503</v>
      </c>
      <c r="D326" s="19">
        <v>2.5065515693028502</v>
      </c>
      <c r="E326" s="135">
        <v>0.22271250231634501</v>
      </c>
      <c r="F326" s="135">
        <v>89</v>
      </c>
      <c r="G326" s="135">
        <v>41.562491651151397</v>
      </c>
      <c r="H326" s="2">
        <v>5.9886626998413401</v>
      </c>
      <c r="I326" s="2">
        <v>325.180897098066</v>
      </c>
      <c r="J326" s="2">
        <v>-119.07968741284201</v>
      </c>
      <c r="K326" s="19">
        <v>2.8847368140582001</v>
      </c>
      <c r="L326" s="135">
        <v>9.0341160274842693E-9</v>
      </c>
      <c r="M326" s="135">
        <v>89.79</v>
      </c>
      <c r="N326" s="135">
        <v>81.699984878702793</v>
      </c>
      <c r="O326" s="19">
        <v>0.8</v>
      </c>
      <c r="P326" s="2">
        <v>185.71221720646301</v>
      </c>
      <c r="Q326" s="2">
        <v>259.79613798879001</v>
      </c>
      <c r="R326" s="266">
        <f t="shared" si="15"/>
        <v>5.3912883833610508</v>
      </c>
      <c r="S326" s="266">
        <f t="shared" si="16"/>
        <v>0.86890130048871761</v>
      </c>
      <c r="T326" s="266">
        <f t="shared" si="17"/>
        <v>1.9657143167555855</v>
      </c>
    </row>
    <row r="327" spans="1:20">
      <c r="A327" s="102">
        <v>0.29939381172880503</v>
      </c>
      <c r="B327" s="102">
        <v>9.8284353584270207E-2</v>
      </c>
      <c r="C327" s="2">
        <v>998.90689902043698</v>
      </c>
      <c r="D327" s="19">
        <v>2.7249458856058699</v>
      </c>
      <c r="E327" s="135">
        <v>0.21586271007829899</v>
      </c>
      <c r="F327" s="135">
        <v>89</v>
      </c>
      <c r="G327" s="135">
        <v>41.531252234620403</v>
      </c>
      <c r="H327" s="2">
        <v>0.55299235489079002</v>
      </c>
      <c r="I327" s="2">
        <v>328.371357601113</v>
      </c>
      <c r="J327" s="2">
        <v>-124.45683805124401</v>
      </c>
      <c r="K327" s="19">
        <v>2.8657011848911398</v>
      </c>
      <c r="L327" s="135">
        <v>6.9346959717475599E-5</v>
      </c>
      <c r="M327" s="135">
        <v>89.79</v>
      </c>
      <c r="N327" s="135">
        <v>81.699925442467105</v>
      </c>
      <c r="O327" s="19">
        <v>0.8</v>
      </c>
      <c r="P327" s="2">
        <v>165.72047956919201</v>
      </c>
      <c r="Q327" s="2">
        <v>279.550547756063</v>
      </c>
      <c r="R327" s="266">
        <f t="shared" si="15"/>
        <v>5.5906470704970097</v>
      </c>
      <c r="S327" s="266">
        <f t="shared" si="16"/>
        <v>0.95088277171835811</v>
      </c>
      <c r="T327" s="266">
        <f t="shared" si="17"/>
        <v>1.9671914774185919</v>
      </c>
    </row>
    <row r="328" spans="1:20">
      <c r="A328" s="102">
        <v>0.29955624323338198</v>
      </c>
      <c r="B328" s="102">
        <v>9.83425298267427E-2</v>
      </c>
      <c r="C328" s="2">
        <v>995.33147438712103</v>
      </c>
      <c r="D328" s="19">
        <v>2.7010403415645601</v>
      </c>
      <c r="E328" s="135">
        <v>0.21914554478130799</v>
      </c>
      <c r="F328" s="135">
        <v>89</v>
      </c>
      <c r="G328" s="135">
        <v>41.537892212703497</v>
      </c>
      <c r="H328" s="2">
        <v>5.92143948479477</v>
      </c>
      <c r="I328" s="2">
        <v>327.83190512866599</v>
      </c>
      <c r="J328" s="2">
        <v>-123.963406568057</v>
      </c>
      <c r="K328" s="19">
        <v>2.8814797350215402</v>
      </c>
      <c r="L328" s="135">
        <v>5.4586554959490297E-8</v>
      </c>
      <c r="M328" s="135">
        <v>89.79</v>
      </c>
      <c r="N328" s="135">
        <v>81.699999999847293</v>
      </c>
      <c r="O328" s="19">
        <v>0.8</v>
      </c>
      <c r="P328" s="2">
        <v>77.246384452000896</v>
      </c>
      <c r="Q328" s="2">
        <v>8.04166432443761</v>
      </c>
      <c r="R328" s="266">
        <f t="shared" ref="R328:R391" si="18">D328+K328</f>
        <v>5.5825200765860998</v>
      </c>
      <c r="S328" s="266">
        <f t="shared" ref="S328:S391" si="19">D328/K328</f>
        <v>0.93737960699014555</v>
      </c>
      <c r="T328" s="266">
        <f t="shared" ref="T328:T391" si="20">N328/G328</f>
        <v>1.966878809870402</v>
      </c>
    </row>
    <row r="329" spans="1:20">
      <c r="A329" s="102">
        <v>0.308810416143387</v>
      </c>
      <c r="B329" s="102">
        <v>9.9472404786330806E-2</v>
      </c>
      <c r="C329" s="2">
        <v>927.92245563371898</v>
      </c>
      <c r="D329" s="19">
        <v>2.34467297972183</v>
      </c>
      <c r="E329" s="135">
        <v>0.22364923331157099</v>
      </c>
      <c r="F329" s="135">
        <v>89</v>
      </c>
      <c r="G329" s="135">
        <v>41.577375589052998</v>
      </c>
      <c r="H329" s="2">
        <v>0.170133473466692</v>
      </c>
      <c r="I329" s="2">
        <v>324.17482877446702</v>
      </c>
      <c r="J329" s="2">
        <v>-115.95034702457301</v>
      </c>
      <c r="K329" s="19">
        <v>2.85438197741516</v>
      </c>
      <c r="L329" s="135">
        <v>9.3543918096666802E-5</v>
      </c>
      <c r="M329" s="135">
        <v>89.79</v>
      </c>
      <c r="N329" s="135">
        <v>81.698154636995199</v>
      </c>
      <c r="O329" s="19">
        <v>0.8</v>
      </c>
      <c r="P329" s="2">
        <v>174.41473323877801</v>
      </c>
      <c r="Q329" s="2">
        <v>270.87707023961099</v>
      </c>
      <c r="R329" s="266">
        <f t="shared" si="18"/>
        <v>5.1990549571369904</v>
      </c>
      <c r="S329" s="266">
        <f t="shared" si="19"/>
        <v>0.82142929652501984</v>
      </c>
      <c r="T329" s="266">
        <f t="shared" si="20"/>
        <v>1.9649666069473055</v>
      </c>
    </row>
    <row r="330" spans="1:20">
      <c r="A330" s="102">
        <v>0.428390578832477</v>
      </c>
      <c r="B330" s="102">
        <v>9.9656526464968906E-2</v>
      </c>
      <c r="C330" s="2">
        <v>992.08053051837203</v>
      </c>
      <c r="D330" s="19">
        <v>2.2074911926087899</v>
      </c>
      <c r="E330" s="135">
        <v>0.20609194945606901</v>
      </c>
      <c r="F330" s="135">
        <v>89</v>
      </c>
      <c r="G330" s="135">
        <v>41.685780926775102</v>
      </c>
      <c r="H330" s="2">
        <v>5.9991955495223701</v>
      </c>
      <c r="I330" s="2">
        <v>318.39886484475301</v>
      </c>
      <c r="J330" s="2">
        <v>-88.210672014352497</v>
      </c>
      <c r="K330" s="19">
        <v>2.7728389118622401</v>
      </c>
      <c r="L330" s="135">
        <v>4.3610542883516901E-2</v>
      </c>
      <c r="M330" s="135">
        <v>89.79</v>
      </c>
      <c r="N330" s="135">
        <v>81.371420867497804</v>
      </c>
      <c r="O330" s="19">
        <v>0.8</v>
      </c>
      <c r="P330" s="2">
        <v>239.93351562022801</v>
      </c>
      <c r="Q330" s="2">
        <v>208.378675947066</v>
      </c>
      <c r="R330" s="266">
        <f t="shared" si="18"/>
        <v>4.9803301044710295</v>
      </c>
      <c r="S330" s="266">
        <f t="shared" si="19"/>
        <v>0.7961123104429596</v>
      </c>
      <c r="T330" s="266">
        <f t="shared" si="20"/>
        <v>1.9520186274172042</v>
      </c>
    </row>
    <row r="331" spans="1:20">
      <c r="A331" s="102">
        <v>0.49977486766874701</v>
      </c>
      <c r="B331" s="102">
        <v>0.100199525518452</v>
      </c>
      <c r="C331" s="2">
        <v>877.69223221383095</v>
      </c>
      <c r="D331" s="19">
        <v>1.9120428401721199</v>
      </c>
      <c r="E331" s="135">
        <v>0.17315268414367499</v>
      </c>
      <c r="F331" s="135">
        <v>89</v>
      </c>
      <c r="G331" s="135">
        <v>41.602963323611299</v>
      </c>
      <c r="H331" s="2">
        <v>5.9999999883483897</v>
      </c>
      <c r="I331" s="2">
        <v>343.51109783240798</v>
      </c>
      <c r="J331" s="2">
        <v>-127.10577101749899</v>
      </c>
      <c r="K331" s="19">
        <v>2.28223832058378</v>
      </c>
      <c r="L331" s="135">
        <v>6.3950443426310996E-2</v>
      </c>
      <c r="M331" s="135">
        <v>89.79</v>
      </c>
      <c r="N331" s="135">
        <v>81.600883259550997</v>
      </c>
      <c r="O331" s="19">
        <v>0.8</v>
      </c>
      <c r="P331" s="2">
        <v>235.17757592204299</v>
      </c>
      <c r="Q331" s="2">
        <v>215.26279408467599</v>
      </c>
      <c r="R331" s="266">
        <f t="shared" si="18"/>
        <v>4.1942811607558994</v>
      </c>
      <c r="S331" s="266">
        <f t="shared" si="19"/>
        <v>0.83779280319990124</v>
      </c>
      <c r="T331" s="266">
        <f t="shared" si="20"/>
        <v>1.9614199744574283</v>
      </c>
    </row>
    <row r="332" spans="1:20">
      <c r="A332" s="102">
        <v>0.26063766749575701</v>
      </c>
      <c r="B332" s="102">
        <v>0.10027585403226701</v>
      </c>
      <c r="C332" s="2">
        <v>963.95621130271604</v>
      </c>
      <c r="D332" s="19">
        <v>1.8706773743998899</v>
      </c>
      <c r="E332" s="135">
        <v>0.145019365251428</v>
      </c>
      <c r="F332" s="135">
        <v>89</v>
      </c>
      <c r="G332" s="135">
        <v>41.5532574226173</v>
      </c>
      <c r="H332" s="2">
        <v>-1.74100702711366</v>
      </c>
      <c r="I332" s="2">
        <v>270.45051934675598</v>
      </c>
      <c r="J332" s="2">
        <v>-35.637523152784397</v>
      </c>
      <c r="K332" s="19">
        <v>1.5651380982359699</v>
      </c>
      <c r="L332" s="135">
        <v>9.8614464109381905E-2</v>
      </c>
      <c r="M332" s="135">
        <v>89.79</v>
      </c>
      <c r="N332" s="135">
        <v>81.149428434298002</v>
      </c>
      <c r="O332" s="19">
        <v>0.8</v>
      </c>
      <c r="P332" s="2">
        <v>325.510222292864</v>
      </c>
      <c r="Q332" s="2">
        <v>107.832425547234</v>
      </c>
      <c r="R332" s="266">
        <f t="shared" si="18"/>
        <v>3.4358154726358601</v>
      </c>
      <c r="S332" s="266">
        <f t="shared" si="19"/>
        <v>1.1952155381740985</v>
      </c>
      <c r="T332" s="266">
        <f t="shared" si="20"/>
        <v>1.9529017330450882</v>
      </c>
    </row>
    <row r="333" spans="1:20">
      <c r="A333" s="102">
        <v>0.40526205860078302</v>
      </c>
      <c r="B333" s="102">
        <v>0.10032534804743</v>
      </c>
      <c r="C333" s="2">
        <v>940.88323573263699</v>
      </c>
      <c r="D333" s="19">
        <v>1.7313623402765199</v>
      </c>
      <c r="E333" s="135">
        <v>0.19241919130893401</v>
      </c>
      <c r="F333" s="135">
        <v>89</v>
      </c>
      <c r="G333" s="135">
        <v>41.723486653511799</v>
      </c>
      <c r="H333" s="2">
        <v>5.8869423486611696</v>
      </c>
      <c r="I333" s="2">
        <v>252.99975991533501</v>
      </c>
      <c r="J333" s="2">
        <v>6.0713806548940603</v>
      </c>
      <c r="K333" s="19">
        <v>2.0006494663566099</v>
      </c>
      <c r="L333" s="135">
        <v>9.9999058776354899E-2</v>
      </c>
      <c r="M333" s="135">
        <v>89.79</v>
      </c>
      <c r="N333" s="135">
        <v>81.000147363495898</v>
      </c>
      <c r="O333" s="19">
        <v>0.8</v>
      </c>
      <c r="P333" s="2">
        <v>310.88890653739099</v>
      </c>
      <c r="Q333" s="2">
        <v>123.11921963857</v>
      </c>
      <c r="R333" s="266">
        <f t="shared" si="18"/>
        <v>3.73201180663313</v>
      </c>
      <c r="S333" s="266">
        <f t="shared" si="19"/>
        <v>0.86540014599834436</v>
      </c>
      <c r="T333" s="266">
        <f t="shared" si="20"/>
        <v>1.9413561487838469</v>
      </c>
    </row>
    <row r="334" spans="1:20">
      <c r="A334" s="102">
        <v>0.19098075293004499</v>
      </c>
      <c r="B334" s="102">
        <v>0.10043229255825201</v>
      </c>
      <c r="C334" s="2">
        <v>941.05677246697906</v>
      </c>
      <c r="D334" s="19">
        <v>1.6018986758557201</v>
      </c>
      <c r="E334" s="135">
        <v>0.27992487862195198</v>
      </c>
      <c r="F334" s="135">
        <v>89</v>
      </c>
      <c r="G334" s="135">
        <v>41.799999289025202</v>
      </c>
      <c r="H334" s="2">
        <v>-1.37014859153165</v>
      </c>
      <c r="I334" s="2">
        <v>259.56932538277403</v>
      </c>
      <c r="J334" s="2">
        <v>40.986625816990902</v>
      </c>
      <c r="K334" s="19">
        <v>2.0000044401658399</v>
      </c>
      <c r="L334" s="135">
        <v>9.2682138744534501E-2</v>
      </c>
      <c r="M334" s="135">
        <v>89.79</v>
      </c>
      <c r="N334" s="135">
        <v>81.392138546223094</v>
      </c>
      <c r="O334" s="19">
        <v>0.8</v>
      </c>
      <c r="P334" s="2">
        <v>224.021690635353</v>
      </c>
      <c r="Q334" s="2">
        <v>227.056582068989</v>
      </c>
      <c r="R334" s="266">
        <f t="shared" si="18"/>
        <v>3.60190311602156</v>
      </c>
      <c r="S334" s="266">
        <f t="shared" si="19"/>
        <v>0.80094755975786291</v>
      </c>
      <c r="T334" s="266">
        <f t="shared" si="20"/>
        <v>1.9471803811152937</v>
      </c>
    </row>
    <row r="335" spans="1:20">
      <c r="A335" s="102">
        <v>0.25845645880326601</v>
      </c>
      <c r="B335" s="102">
        <v>0.100436873377903</v>
      </c>
      <c r="C335" s="2">
        <v>932.33681466935695</v>
      </c>
      <c r="D335" s="19">
        <v>2.6474091191759901</v>
      </c>
      <c r="E335" s="135">
        <v>0.21319483940730499</v>
      </c>
      <c r="F335" s="135">
        <v>89</v>
      </c>
      <c r="G335" s="135">
        <v>41.514547583327897</v>
      </c>
      <c r="H335" s="2">
        <v>5.9980286119294099</v>
      </c>
      <c r="I335" s="2">
        <v>330.92720508232202</v>
      </c>
      <c r="J335" s="2">
        <v>-129.49477511773799</v>
      </c>
      <c r="K335" s="19">
        <v>2.6248635225000898</v>
      </c>
      <c r="L335" s="135">
        <v>7.7140445975398803E-9</v>
      </c>
      <c r="M335" s="135">
        <v>89.79</v>
      </c>
      <c r="N335" s="135">
        <v>81.697529838527103</v>
      </c>
      <c r="O335" s="19">
        <v>0.8</v>
      </c>
      <c r="P335" s="2">
        <v>223.309923898189</v>
      </c>
      <c r="Q335" s="2">
        <v>221.62769330076901</v>
      </c>
      <c r="R335" s="266">
        <f t="shared" si="18"/>
        <v>5.2722726416760803</v>
      </c>
      <c r="S335" s="266">
        <f t="shared" si="19"/>
        <v>1.0085892453008096</v>
      </c>
      <c r="T335" s="266">
        <f t="shared" si="20"/>
        <v>1.9679253320668864</v>
      </c>
    </row>
    <row r="336" spans="1:20">
      <c r="A336" s="102">
        <v>0.21859640441834899</v>
      </c>
      <c r="B336" s="102">
        <v>0.10074320191736599</v>
      </c>
      <c r="C336" s="2">
        <v>959.44182000854198</v>
      </c>
      <c r="D336" s="19">
        <v>1.66519494318859</v>
      </c>
      <c r="E336" s="135">
        <v>0.22619729073776601</v>
      </c>
      <c r="F336" s="135">
        <v>89</v>
      </c>
      <c r="G336" s="135">
        <v>41.766726465629098</v>
      </c>
      <c r="H336" s="2">
        <v>0.77578984772275805</v>
      </c>
      <c r="I336" s="2">
        <v>259.01538720287101</v>
      </c>
      <c r="J336" s="2">
        <v>12.316864116567</v>
      </c>
      <c r="K336" s="19">
        <v>2.0017946644275599</v>
      </c>
      <c r="L336" s="135">
        <v>8.4488609026187003E-2</v>
      </c>
      <c r="M336" s="135">
        <v>89.79</v>
      </c>
      <c r="N336" s="135">
        <v>81.070507547092703</v>
      </c>
      <c r="O336" s="19">
        <v>0.8</v>
      </c>
      <c r="P336" s="2">
        <v>271.994782503355</v>
      </c>
      <c r="Q336" s="2">
        <v>172.20503589553601</v>
      </c>
      <c r="R336" s="266">
        <f t="shared" si="18"/>
        <v>3.6669896076161499</v>
      </c>
      <c r="S336" s="266">
        <f t="shared" si="19"/>
        <v>0.83185102487261087</v>
      </c>
      <c r="T336" s="266">
        <f t="shared" si="20"/>
        <v>1.9410309212001013</v>
      </c>
    </row>
    <row r="337" spans="1:20">
      <c r="A337" s="102">
        <v>0.45715975435450601</v>
      </c>
      <c r="B337" s="102">
        <v>0.100823167273226</v>
      </c>
      <c r="C337" s="2">
        <v>861.41246661310402</v>
      </c>
      <c r="D337" s="19">
        <v>2.1185322905132602</v>
      </c>
      <c r="E337" s="135">
        <v>0.22204090363288201</v>
      </c>
      <c r="F337" s="135">
        <v>89</v>
      </c>
      <c r="G337" s="135">
        <v>41.591616753398803</v>
      </c>
      <c r="H337" s="2">
        <v>-0.20612879558133099</v>
      </c>
      <c r="I337" s="2">
        <v>320.73424610505299</v>
      </c>
      <c r="J337" s="2">
        <v>-108.045638781523</v>
      </c>
      <c r="K337" s="19">
        <v>2.5840949024303201</v>
      </c>
      <c r="L337" s="135">
        <v>6.5327316956898902E-3</v>
      </c>
      <c r="M337" s="135">
        <v>89.79</v>
      </c>
      <c r="N337" s="135">
        <v>81.652324285427497</v>
      </c>
      <c r="O337" s="19">
        <v>0.8</v>
      </c>
      <c r="P337" s="2">
        <v>253.66052091764001</v>
      </c>
      <c r="Q337" s="2">
        <v>192.50503766809399</v>
      </c>
      <c r="R337" s="266">
        <f t="shared" si="18"/>
        <v>4.7026271929435808</v>
      </c>
      <c r="S337" s="266">
        <f t="shared" si="19"/>
        <v>0.81983532745674237</v>
      </c>
      <c r="T337" s="266">
        <f t="shared" si="20"/>
        <v>1.9631918799779524</v>
      </c>
    </row>
    <row r="338" spans="1:20">
      <c r="A338" s="102">
        <v>0.219659528229385</v>
      </c>
      <c r="B338" s="102">
        <v>0.101298972005572</v>
      </c>
      <c r="C338" s="2">
        <v>989.69085546720896</v>
      </c>
      <c r="D338" s="19">
        <v>2.5779067763316501</v>
      </c>
      <c r="E338" s="135">
        <v>0.176058418219704</v>
      </c>
      <c r="F338" s="135">
        <v>89</v>
      </c>
      <c r="G338" s="135">
        <v>41.556563766127198</v>
      </c>
      <c r="H338" s="2">
        <v>0.15628923225562799</v>
      </c>
      <c r="I338" s="2">
        <v>342.47614983259302</v>
      </c>
      <c r="J338" s="2">
        <v>-128.79293486333199</v>
      </c>
      <c r="K338" s="19">
        <v>2.56143530201618</v>
      </c>
      <c r="L338" s="135">
        <v>4.9024390812394701E-2</v>
      </c>
      <c r="M338" s="135">
        <v>89.79</v>
      </c>
      <c r="N338" s="135">
        <v>81.486193326363605</v>
      </c>
      <c r="O338" s="19">
        <v>0.8</v>
      </c>
      <c r="P338" s="2">
        <v>243.26734047460599</v>
      </c>
      <c r="Q338" s="2">
        <v>204.19808847749599</v>
      </c>
      <c r="R338" s="266">
        <f t="shared" si="18"/>
        <v>5.1393420783478305</v>
      </c>
      <c r="S338" s="266">
        <f t="shared" si="19"/>
        <v>1.0064305642631322</v>
      </c>
      <c r="T338" s="266">
        <f t="shared" si="20"/>
        <v>1.9608501267080964</v>
      </c>
    </row>
    <row r="339" spans="1:20">
      <c r="A339" s="102">
        <v>0.28459768462926099</v>
      </c>
      <c r="B339" s="102">
        <v>0.101391249747179</v>
      </c>
      <c r="C339" s="2">
        <v>938.97109031189598</v>
      </c>
      <c r="D339" s="19">
        <v>2.1163634860361902</v>
      </c>
      <c r="E339" s="135">
        <v>0.23007443753628901</v>
      </c>
      <c r="F339" s="135">
        <v>89</v>
      </c>
      <c r="G339" s="135">
        <v>41.719717812604401</v>
      </c>
      <c r="H339" s="2">
        <v>-0.89438088747073996</v>
      </c>
      <c r="I339" s="2">
        <v>289.54606591174098</v>
      </c>
      <c r="J339" s="2">
        <v>-38.3100973301636</v>
      </c>
      <c r="K339" s="19">
        <v>2.4837968671700401</v>
      </c>
      <c r="L339" s="135">
        <v>4.2270219732008799E-2</v>
      </c>
      <c r="M339" s="135">
        <v>89.79</v>
      </c>
      <c r="N339" s="135">
        <v>81.000000743346604</v>
      </c>
      <c r="O339" s="19">
        <v>0.8</v>
      </c>
      <c r="P339" s="2">
        <v>260.60046354434098</v>
      </c>
      <c r="Q339" s="2">
        <v>185.29240336306501</v>
      </c>
      <c r="R339" s="266">
        <f t="shared" si="18"/>
        <v>4.6001603532062303</v>
      </c>
      <c r="S339" s="266">
        <f t="shared" si="19"/>
        <v>0.85206786191316364</v>
      </c>
      <c r="T339" s="266">
        <f t="shared" si="20"/>
        <v>1.9415280109798538</v>
      </c>
    </row>
    <row r="340" spans="1:20">
      <c r="A340" s="102">
        <v>0.27909447858109998</v>
      </c>
      <c r="B340" s="102">
        <v>0.101901853457093</v>
      </c>
      <c r="C340" s="2">
        <v>960.99398307466299</v>
      </c>
      <c r="D340" s="19">
        <v>1.2415810825089799</v>
      </c>
      <c r="E340" s="135">
        <v>0.25958347720214697</v>
      </c>
      <c r="F340" s="135">
        <v>89</v>
      </c>
      <c r="G340" s="135">
        <v>41.870830417900997</v>
      </c>
      <c r="H340" s="2">
        <v>0.73263628235480405</v>
      </c>
      <c r="I340" s="2">
        <v>270.167991980946</v>
      </c>
      <c r="J340" s="2">
        <v>45.606124858946998</v>
      </c>
      <c r="K340" s="19">
        <v>1.79750403839708</v>
      </c>
      <c r="L340" s="135">
        <v>0.14873341932940401</v>
      </c>
      <c r="M340" s="135">
        <v>89.79</v>
      </c>
      <c r="N340" s="135">
        <v>81.641982158922801</v>
      </c>
      <c r="O340" s="19">
        <v>0.8</v>
      </c>
      <c r="P340" s="2">
        <v>204.398620929716</v>
      </c>
      <c r="Q340" s="2">
        <v>254.42406633120299</v>
      </c>
      <c r="R340" s="266">
        <f t="shared" si="18"/>
        <v>3.0390851209060599</v>
      </c>
      <c r="S340" s="266">
        <f t="shared" si="19"/>
        <v>0.69072505874098455</v>
      </c>
      <c r="T340" s="266">
        <f t="shared" si="20"/>
        <v>1.949853426456488</v>
      </c>
    </row>
    <row r="341" spans="1:20">
      <c r="A341" s="102">
        <v>0.406826943159103</v>
      </c>
      <c r="B341" s="102">
        <v>0.101939942769925</v>
      </c>
      <c r="C341" s="2">
        <v>892.72191254175698</v>
      </c>
      <c r="D341" s="19">
        <v>1.8209534325371799</v>
      </c>
      <c r="E341" s="135">
        <v>0.20024154853256601</v>
      </c>
      <c r="F341" s="135">
        <v>89</v>
      </c>
      <c r="G341" s="135">
        <v>41.742029347272798</v>
      </c>
      <c r="H341" s="2">
        <v>5.6797274785472904</v>
      </c>
      <c r="I341" s="2">
        <v>315.53981416395197</v>
      </c>
      <c r="J341" s="2">
        <v>-77.113481259719293</v>
      </c>
      <c r="K341" s="19">
        <v>2.4195470360232498</v>
      </c>
      <c r="L341" s="135">
        <v>5.9464231980908097E-2</v>
      </c>
      <c r="M341" s="135">
        <v>89.79</v>
      </c>
      <c r="N341" s="135">
        <v>81.295240373670893</v>
      </c>
      <c r="O341" s="19">
        <v>0.8</v>
      </c>
      <c r="P341" s="2">
        <v>235.98226250137299</v>
      </c>
      <c r="Q341" s="2">
        <v>213.609602276348</v>
      </c>
      <c r="R341" s="266">
        <f t="shared" si="18"/>
        <v>4.2405004685604295</v>
      </c>
      <c r="S341" s="266">
        <f t="shared" si="19"/>
        <v>0.75260096432350654</v>
      </c>
      <c r="T341" s="266">
        <f t="shared" si="20"/>
        <v>1.9475632029611012</v>
      </c>
    </row>
    <row r="342" spans="1:20">
      <c r="A342" s="102">
        <v>0.31972120329737602</v>
      </c>
      <c r="B342" s="102">
        <v>0.10226134953143801</v>
      </c>
      <c r="C342" s="2">
        <v>860.52809642605996</v>
      </c>
      <c r="D342" s="19">
        <v>2.3791923950801102</v>
      </c>
      <c r="E342" s="135">
        <v>0.21594717457378901</v>
      </c>
      <c r="F342" s="135">
        <v>89</v>
      </c>
      <c r="G342" s="135">
        <v>41.522304787941202</v>
      </c>
      <c r="H342" s="2">
        <v>9.4625664328495604E-2</v>
      </c>
      <c r="I342" s="2">
        <v>328.31940387662598</v>
      </c>
      <c r="J342" s="2">
        <v>-124.364115647262</v>
      </c>
      <c r="K342" s="19">
        <v>2.4080712883609601</v>
      </c>
      <c r="L342" s="135">
        <v>7.2463290920721202E-5</v>
      </c>
      <c r="M342" s="135">
        <v>89.79</v>
      </c>
      <c r="N342" s="135">
        <v>81.691860154739004</v>
      </c>
      <c r="O342" s="19">
        <v>0.8</v>
      </c>
      <c r="P342" s="2">
        <v>120.906228044188</v>
      </c>
      <c r="Q342" s="2">
        <v>324.44174318859598</v>
      </c>
      <c r="R342" s="266">
        <f t="shared" si="18"/>
        <v>4.7872636834410702</v>
      </c>
      <c r="S342" s="266">
        <f t="shared" si="19"/>
        <v>0.98800745915603427</v>
      </c>
      <c r="T342" s="266">
        <f t="shared" si="20"/>
        <v>1.9674211383965308</v>
      </c>
    </row>
    <row r="343" spans="1:20">
      <c r="A343" s="102">
        <v>0.42667749710380998</v>
      </c>
      <c r="B343" s="102">
        <v>0.10237560492447099</v>
      </c>
      <c r="C343" s="2">
        <v>890.83907626488701</v>
      </c>
      <c r="D343" s="19">
        <v>2.1243574853985399</v>
      </c>
      <c r="E343" s="135">
        <v>0.24452146806069699</v>
      </c>
      <c r="F343" s="135">
        <v>89</v>
      </c>
      <c r="G343" s="135">
        <v>41.617408243253799</v>
      </c>
      <c r="H343" s="2">
        <v>5.8964985584797596</v>
      </c>
      <c r="I343" s="2">
        <v>311.33463742228599</v>
      </c>
      <c r="J343" s="2">
        <v>-96.413063365184101</v>
      </c>
      <c r="K343" s="19">
        <v>2.75096038939239</v>
      </c>
      <c r="L343" s="135">
        <v>7.2432380244636498E-3</v>
      </c>
      <c r="M343" s="135">
        <v>89.79</v>
      </c>
      <c r="N343" s="135">
        <v>81.643674062913504</v>
      </c>
      <c r="O343" s="19">
        <v>0.8</v>
      </c>
      <c r="P343" s="2">
        <v>356.93022712416001</v>
      </c>
      <c r="Q343" s="2">
        <v>88.066978085105802</v>
      </c>
      <c r="R343" s="266">
        <f t="shared" si="18"/>
        <v>4.8753178747909303</v>
      </c>
      <c r="S343" s="266">
        <f t="shared" si="19"/>
        <v>0.77222394535013672</v>
      </c>
      <c r="T343" s="266">
        <f t="shared" si="20"/>
        <v>1.9617673831514479</v>
      </c>
    </row>
    <row r="344" spans="1:20">
      <c r="A344" s="102">
        <v>0.43859557714313202</v>
      </c>
      <c r="B344" s="102">
        <v>0.10294974614482499</v>
      </c>
      <c r="C344" s="2">
        <v>973.25766508683898</v>
      </c>
      <c r="D344" s="19">
        <v>2.0796963445654901</v>
      </c>
      <c r="E344" s="135">
        <v>0.262284615219884</v>
      </c>
      <c r="F344" s="135">
        <v>89</v>
      </c>
      <c r="G344" s="135">
        <v>41.799839663016002</v>
      </c>
      <c r="H344" s="2">
        <v>2.8373046568246298</v>
      </c>
      <c r="I344" s="2">
        <v>275.17307417089302</v>
      </c>
      <c r="J344" s="2">
        <v>-26.5574025557979</v>
      </c>
      <c r="K344" s="19">
        <v>3.0374050011151099</v>
      </c>
      <c r="L344" s="135">
        <v>3.6788514085464102E-2</v>
      </c>
      <c r="M344" s="135">
        <v>89.79</v>
      </c>
      <c r="N344" s="135">
        <v>81.001169676340993</v>
      </c>
      <c r="O344" s="19">
        <v>0.8</v>
      </c>
      <c r="P344" s="2">
        <v>308.65494722849201</v>
      </c>
      <c r="Q344" s="2">
        <v>132.904552201923</v>
      </c>
      <c r="R344" s="266">
        <f t="shared" si="18"/>
        <v>5.1171013456806005</v>
      </c>
      <c r="S344" s="266">
        <f t="shared" si="19"/>
        <v>0.68469510776533915</v>
      </c>
      <c r="T344" s="266">
        <f t="shared" si="20"/>
        <v>1.9378344589204217</v>
      </c>
    </row>
    <row r="345" spans="1:20">
      <c r="A345" s="102">
        <v>0.33962822519242702</v>
      </c>
      <c r="B345" s="102">
        <v>0.103177324266118</v>
      </c>
      <c r="C345" s="2">
        <v>860.00102321985605</v>
      </c>
      <c r="D345" s="19">
        <v>1.66181068302843</v>
      </c>
      <c r="E345" s="135">
        <v>0.20377791366196499</v>
      </c>
      <c r="F345" s="135">
        <v>89</v>
      </c>
      <c r="G345" s="135">
        <v>41.795316462926898</v>
      </c>
      <c r="H345" s="2">
        <v>0.36880996702631902</v>
      </c>
      <c r="I345" s="2">
        <v>297.95540046686301</v>
      </c>
      <c r="J345" s="2">
        <v>-52.838528918510299</v>
      </c>
      <c r="K345" s="19">
        <v>2.34797939038826</v>
      </c>
      <c r="L345" s="135">
        <v>5.8323683092201303E-2</v>
      </c>
      <c r="M345" s="135">
        <v>89.79</v>
      </c>
      <c r="N345" s="135">
        <v>81.195969289636096</v>
      </c>
      <c r="O345" s="19">
        <v>0.8</v>
      </c>
      <c r="P345" s="2">
        <v>253.959610740214</v>
      </c>
      <c r="Q345" s="2">
        <v>193.24722109987101</v>
      </c>
      <c r="R345" s="266">
        <f t="shared" si="18"/>
        <v>4.0097900734166902</v>
      </c>
      <c r="S345" s="266">
        <f t="shared" si="19"/>
        <v>0.70776203991877218</v>
      </c>
      <c r="T345" s="266">
        <f t="shared" si="20"/>
        <v>1.9427049765649747</v>
      </c>
    </row>
    <row r="346" spans="1:20">
      <c r="A346" s="102">
        <v>0.253446420654654</v>
      </c>
      <c r="B346" s="102">
        <v>0.103256144780008</v>
      </c>
      <c r="C346" s="2">
        <v>860.000024962878</v>
      </c>
      <c r="D346" s="19">
        <v>1.7225777528623101</v>
      </c>
      <c r="E346" s="135">
        <v>0.18738609271791501</v>
      </c>
      <c r="F346" s="135">
        <v>89</v>
      </c>
      <c r="G346" s="135">
        <v>41.731862914194501</v>
      </c>
      <c r="H346" s="2">
        <v>-0.74535918916451804</v>
      </c>
      <c r="I346" s="2">
        <v>317.16412507688699</v>
      </c>
      <c r="J346" s="2">
        <v>-82.708637600966696</v>
      </c>
      <c r="K346" s="19">
        <v>2.29135285676234</v>
      </c>
      <c r="L346" s="135">
        <v>6.6077917479068896E-2</v>
      </c>
      <c r="M346" s="135">
        <v>89.79</v>
      </c>
      <c r="N346" s="135">
        <v>81.333905201835506</v>
      </c>
      <c r="O346" s="19">
        <v>0.8</v>
      </c>
      <c r="P346" s="2">
        <v>244.21956141966601</v>
      </c>
      <c r="Q346" s="2">
        <v>204.08556278785301</v>
      </c>
      <c r="R346" s="266">
        <f t="shared" si="18"/>
        <v>4.0139306096246496</v>
      </c>
      <c r="S346" s="266">
        <f t="shared" si="19"/>
        <v>0.75177323639986915</v>
      </c>
      <c r="T346" s="266">
        <f t="shared" si="20"/>
        <v>1.9489641612469433</v>
      </c>
    </row>
    <row r="347" spans="1:20">
      <c r="A347" s="102">
        <v>0.27495149243623002</v>
      </c>
      <c r="B347" s="102">
        <v>0.103417365318712</v>
      </c>
      <c r="C347" s="2">
        <v>987.28690920957501</v>
      </c>
      <c r="D347" s="19">
        <v>2.74085026580947</v>
      </c>
      <c r="E347" s="135">
        <v>0.21992022080517401</v>
      </c>
      <c r="F347" s="135">
        <v>89</v>
      </c>
      <c r="G347" s="135">
        <v>41.529233988124901</v>
      </c>
      <c r="H347" s="2">
        <v>5.9991553066461796</v>
      </c>
      <c r="I347" s="2">
        <v>329.62132369648299</v>
      </c>
      <c r="J347" s="2">
        <v>-127.34732981591399</v>
      </c>
      <c r="K347" s="19">
        <v>2.79034942879349</v>
      </c>
      <c r="L347" s="135">
        <v>4.5523570859812198E-5</v>
      </c>
      <c r="M347" s="135">
        <v>89.79</v>
      </c>
      <c r="N347" s="135">
        <v>81.6870190839809</v>
      </c>
      <c r="O347" s="19">
        <v>0.8</v>
      </c>
      <c r="P347" s="2">
        <v>97.470902776904495</v>
      </c>
      <c r="Q347" s="2">
        <v>347.57812055399501</v>
      </c>
      <c r="R347" s="266">
        <f t="shared" si="18"/>
        <v>5.53119969460296</v>
      </c>
      <c r="S347" s="266">
        <f t="shared" si="19"/>
        <v>0.98226058626448698</v>
      </c>
      <c r="T347" s="266">
        <f t="shared" si="20"/>
        <v>1.966976301738167</v>
      </c>
    </row>
    <row r="348" spans="1:20">
      <c r="A348" s="102">
        <v>0.21159408288076501</v>
      </c>
      <c r="B348" s="102">
        <v>0.10376210880520501</v>
      </c>
      <c r="C348" s="2">
        <v>997.341139774314</v>
      </c>
      <c r="D348" s="19">
        <v>2.8789652721919698</v>
      </c>
      <c r="E348" s="135">
        <v>0.177238711423824</v>
      </c>
      <c r="F348" s="135">
        <v>89</v>
      </c>
      <c r="G348" s="135">
        <v>41.525768293899198</v>
      </c>
      <c r="H348" s="2">
        <v>5.0391420879573499</v>
      </c>
      <c r="I348" s="2">
        <v>327.63513765475699</v>
      </c>
      <c r="J348" s="2">
        <v>-104.73289829366399</v>
      </c>
      <c r="K348" s="19">
        <v>2.3225977322511802</v>
      </c>
      <c r="L348" s="135">
        <v>5.1791205497638299E-2</v>
      </c>
      <c r="M348" s="135">
        <v>89.79</v>
      </c>
      <c r="N348" s="135">
        <v>81.282203191692403</v>
      </c>
      <c r="O348" s="19">
        <v>0.8</v>
      </c>
      <c r="P348" s="2">
        <v>254.31889080763401</v>
      </c>
      <c r="Q348" s="2">
        <v>191.880203212086</v>
      </c>
      <c r="R348" s="266">
        <f t="shared" si="18"/>
        <v>5.20156300444315</v>
      </c>
      <c r="S348" s="266">
        <f t="shared" si="19"/>
        <v>1.239545372930994</v>
      </c>
      <c r="T348" s="266">
        <f t="shared" si="20"/>
        <v>1.9573919166628415</v>
      </c>
    </row>
    <row r="349" spans="1:20">
      <c r="A349" s="102">
        <v>0.33222493343055198</v>
      </c>
      <c r="B349" s="102">
        <v>0.104059392065905</v>
      </c>
      <c r="C349" s="2">
        <v>911.33904491668795</v>
      </c>
      <c r="D349" s="19">
        <v>2.5412552889417199</v>
      </c>
      <c r="E349" s="135">
        <v>0.21297716924965501</v>
      </c>
      <c r="F349" s="135">
        <v>89</v>
      </c>
      <c r="G349" s="135">
        <v>41.517580414760197</v>
      </c>
      <c r="H349" s="2">
        <v>0.23948438652760601</v>
      </c>
      <c r="I349" s="2">
        <v>328.60149624053997</v>
      </c>
      <c r="J349" s="2">
        <v>-124.77076918348899</v>
      </c>
      <c r="K349" s="19">
        <v>2.54744555777441</v>
      </c>
      <c r="L349" s="135">
        <v>7.0917263481073903E-7</v>
      </c>
      <c r="M349" s="135">
        <v>89.79</v>
      </c>
      <c r="N349" s="135">
        <v>81.693335802377206</v>
      </c>
      <c r="O349" s="19">
        <v>0.8</v>
      </c>
      <c r="P349" s="2">
        <v>126.603616053574</v>
      </c>
      <c r="Q349" s="2">
        <v>318.76642370592998</v>
      </c>
      <c r="R349" s="266">
        <f t="shared" si="18"/>
        <v>5.0887008467161294</v>
      </c>
      <c r="S349" s="266">
        <f t="shared" si="19"/>
        <v>0.99757000937123141</v>
      </c>
      <c r="T349" s="266">
        <f t="shared" si="20"/>
        <v>1.9676805581216832</v>
      </c>
    </row>
    <row r="350" spans="1:20">
      <c r="A350" s="102">
        <v>0.37210613349452598</v>
      </c>
      <c r="B350" s="102">
        <v>0.104670321897548</v>
      </c>
      <c r="C350" s="2">
        <v>878.62086802783097</v>
      </c>
      <c r="D350" s="19">
        <v>1.9195509367355701</v>
      </c>
      <c r="E350" s="135">
        <v>0.27466599592541302</v>
      </c>
      <c r="F350" s="135">
        <v>89</v>
      </c>
      <c r="G350" s="135">
        <v>41.775612014458098</v>
      </c>
      <c r="H350" s="2">
        <v>5.2747828817688802E-2</v>
      </c>
      <c r="I350" s="2">
        <v>293.831189517273</v>
      </c>
      <c r="J350" s="2">
        <v>-47.142212516748103</v>
      </c>
      <c r="K350" s="19">
        <v>2.3848746848913098</v>
      </c>
      <c r="L350" s="135">
        <v>2.7402821391491299E-2</v>
      </c>
      <c r="M350" s="135">
        <v>89.79</v>
      </c>
      <c r="N350" s="135">
        <v>81.003162928785102</v>
      </c>
      <c r="O350" s="19">
        <v>0.8</v>
      </c>
      <c r="P350" s="2">
        <v>251.903505673197</v>
      </c>
      <c r="Q350" s="2">
        <v>194.64799132809199</v>
      </c>
      <c r="R350" s="266">
        <f t="shared" si="18"/>
        <v>4.3044256216268799</v>
      </c>
      <c r="S350" s="266">
        <f t="shared" si="19"/>
        <v>0.80488545117122301</v>
      </c>
      <c r="T350" s="266">
        <f t="shared" si="20"/>
        <v>1.9390060138616465</v>
      </c>
    </row>
    <row r="351" spans="1:20">
      <c r="A351" s="102">
        <v>0.25092094950377902</v>
      </c>
      <c r="B351" s="102">
        <v>0.105349568184465</v>
      </c>
      <c r="C351" s="2">
        <v>994.50492529963503</v>
      </c>
      <c r="D351" s="19">
        <v>1.8197366387387599</v>
      </c>
      <c r="E351" s="135">
        <v>0.26999982998538202</v>
      </c>
      <c r="F351" s="135">
        <v>89</v>
      </c>
      <c r="G351" s="135">
        <v>41.7919434931949</v>
      </c>
      <c r="H351" s="2">
        <v>0.63710709491996598</v>
      </c>
      <c r="I351" s="2">
        <v>258.14930748361502</v>
      </c>
      <c r="J351" s="2">
        <v>38.995474537840799</v>
      </c>
      <c r="K351" s="19">
        <v>2.2380370660036601</v>
      </c>
      <c r="L351" s="135">
        <v>7.7472878143917803E-2</v>
      </c>
      <c r="M351" s="135">
        <v>89.79</v>
      </c>
      <c r="N351" s="135">
        <v>81.322284843087203</v>
      </c>
      <c r="O351" s="19">
        <v>0.8</v>
      </c>
      <c r="P351" s="2">
        <v>234.13050060872499</v>
      </c>
      <c r="Q351" s="2">
        <v>214.866439324661</v>
      </c>
      <c r="R351" s="266">
        <f t="shared" si="18"/>
        <v>4.0577737047424201</v>
      </c>
      <c r="S351" s="266">
        <f t="shared" si="19"/>
        <v>0.81309495109844787</v>
      </c>
      <c r="T351" s="266">
        <f t="shared" si="20"/>
        <v>1.9458842553309141</v>
      </c>
    </row>
    <row r="352" spans="1:20">
      <c r="A352" s="102">
        <v>0.28568538138642902</v>
      </c>
      <c r="B352" s="102">
        <v>0.10555391591590101</v>
      </c>
      <c r="C352" s="2">
        <v>982.78863689864295</v>
      </c>
      <c r="D352" s="19">
        <v>1.7823871265389899</v>
      </c>
      <c r="E352" s="135">
        <v>0.29999997424575803</v>
      </c>
      <c r="F352" s="135">
        <v>89</v>
      </c>
      <c r="G352" s="135">
        <v>41.746395831187201</v>
      </c>
      <c r="H352" s="2">
        <v>4.6305145025788397</v>
      </c>
      <c r="I352" s="2">
        <v>219.14334430992201</v>
      </c>
      <c r="J352" s="2">
        <v>85.239977413737407</v>
      </c>
      <c r="K352" s="19">
        <v>2.2460734699453799</v>
      </c>
      <c r="L352" s="135">
        <v>9.9921271648325302E-2</v>
      </c>
      <c r="M352" s="135">
        <v>89.79</v>
      </c>
      <c r="N352" s="135">
        <v>81.633535339684101</v>
      </c>
      <c r="O352" s="19">
        <v>0.8</v>
      </c>
      <c r="P352" s="2">
        <v>284.91681844359101</v>
      </c>
      <c r="Q352" s="2">
        <v>154.50329076948501</v>
      </c>
      <c r="R352" s="266">
        <f t="shared" si="18"/>
        <v>4.0284605964843703</v>
      </c>
      <c r="S352" s="266">
        <f t="shared" si="19"/>
        <v>0.79355691182369648</v>
      </c>
      <c r="T352" s="266">
        <f t="shared" si="20"/>
        <v>1.9554630696693265</v>
      </c>
    </row>
    <row r="353" spans="1:20">
      <c r="A353" s="102">
        <v>0.42835525749251202</v>
      </c>
      <c r="B353" s="102">
        <v>0.10556884082582001</v>
      </c>
      <c r="C353" s="2">
        <v>997.70289742191403</v>
      </c>
      <c r="D353" s="19">
        <v>2.3999503304279601</v>
      </c>
      <c r="E353" s="135">
        <v>0.22583915722426201</v>
      </c>
      <c r="F353" s="135">
        <v>89</v>
      </c>
      <c r="G353" s="135">
        <v>41.610319690451099</v>
      </c>
      <c r="H353" s="2">
        <v>5.9997945081397202</v>
      </c>
      <c r="I353" s="2">
        <v>318.02735195101297</v>
      </c>
      <c r="J353" s="2">
        <v>-105.076078172678</v>
      </c>
      <c r="K353" s="19">
        <v>3.1156125993753299</v>
      </c>
      <c r="L353" s="135">
        <v>5.7206479781194697E-3</v>
      </c>
      <c r="M353" s="135">
        <v>89.79</v>
      </c>
      <c r="N353" s="135">
        <v>81.665032950063505</v>
      </c>
      <c r="O353" s="19">
        <v>0.8</v>
      </c>
      <c r="P353" s="2">
        <v>283.049484281817</v>
      </c>
      <c r="Q353" s="2">
        <v>162.59497342107099</v>
      </c>
      <c r="R353" s="266">
        <f t="shared" si="18"/>
        <v>5.5155629298032895</v>
      </c>
      <c r="S353" s="266">
        <f t="shared" si="19"/>
        <v>0.77029805660342443</v>
      </c>
      <c r="T353" s="266">
        <f t="shared" si="20"/>
        <v>1.9626148887484831</v>
      </c>
    </row>
    <row r="354" spans="1:20">
      <c r="A354" s="102">
        <v>0.36214553518220699</v>
      </c>
      <c r="B354" s="102">
        <v>0.10560423965730199</v>
      </c>
      <c r="C354" s="2">
        <v>987.14407977260703</v>
      </c>
      <c r="D354" s="19">
        <v>1.6089813172362799</v>
      </c>
      <c r="E354" s="135">
        <v>0.16621755069482999</v>
      </c>
      <c r="F354" s="135">
        <v>89</v>
      </c>
      <c r="G354" s="135">
        <v>41.674023071420997</v>
      </c>
      <c r="H354" s="2">
        <v>0.79784445667543602</v>
      </c>
      <c r="I354" s="2">
        <v>297.06288122983898</v>
      </c>
      <c r="J354" s="2">
        <v>-67.443204603406897</v>
      </c>
      <c r="K354" s="19">
        <v>2.5929809597483802</v>
      </c>
      <c r="L354" s="135">
        <v>8.7062290609221799E-2</v>
      </c>
      <c r="M354" s="135">
        <v>89.79</v>
      </c>
      <c r="N354" s="135">
        <v>81.681636167419001</v>
      </c>
      <c r="O354" s="19">
        <v>0.8</v>
      </c>
      <c r="P354" s="2">
        <v>295.507630611146</v>
      </c>
      <c r="Q354" s="2">
        <v>145.33762715765999</v>
      </c>
      <c r="R354" s="266">
        <f t="shared" si="18"/>
        <v>4.2019622769846601</v>
      </c>
      <c r="S354" s="266">
        <f t="shared" si="19"/>
        <v>0.62051412725854094</v>
      </c>
      <c r="T354" s="266">
        <f t="shared" si="20"/>
        <v>1.9600132204043008</v>
      </c>
    </row>
    <row r="355" spans="1:20">
      <c r="A355" s="102">
        <v>0.35239686444401702</v>
      </c>
      <c r="B355" s="102">
        <v>0.105935113696271</v>
      </c>
      <c r="C355" s="2">
        <v>865.66109327882396</v>
      </c>
      <c r="D355" s="19">
        <v>1.8728831719427601</v>
      </c>
      <c r="E355" s="135">
        <v>0.18777163193320701</v>
      </c>
      <c r="F355" s="135">
        <v>89</v>
      </c>
      <c r="G355" s="135">
        <v>41.661143367352899</v>
      </c>
      <c r="H355" s="2">
        <v>0.32957451884461098</v>
      </c>
      <c r="I355" s="2">
        <v>319.10876183130699</v>
      </c>
      <c r="J355" s="2">
        <v>-105.18769144869501</v>
      </c>
      <c r="K355" s="19">
        <v>2.7524820827045402</v>
      </c>
      <c r="L355" s="135">
        <v>2.87827937762841E-2</v>
      </c>
      <c r="M355" s="135">
        <v>89.79</v>
      </c>
      <c r="N355" s="135">
        <v>81.657166611289398</v>
      </c>
      <c r="O355" s="19">
        <v>0.8</v>
      </c>
      <c r="P355" s="2">
        <v>286.5652124028</v>
      </c>
      <c r="Q355" s="2">
        <v>157.87568667547399</v>
      </c>
      <c r="R355" s="266">
        <f t="shared" si="18"/>
        <v>4.6253652546473001</v>
      </c>
      <c r="S355" s="266">
        <f t="shared" si="19"/>
        <v>0.68043428282828211</v>
      </c>
      <c r="T355" s="266">
        <f t="shared" si="20"/>
        <v>1.960031818888551</v>
      </c>
    </row>
    <row r="356" spans="1:20">
      <c r="A356" s="102">
        <v>0.287485752254724</v>
      </c>
      <c r="B356" s="102">
        <v>0.10624744003529001</v>
      </c>
      <c r="C356" s="2">
        <v>865.504031149252</v>
      </c>
      <c r="D356" s="19">
        <v>1.7862872597401001</v>
      </c>
      <c r="E356" s="135">
        <v>0.29518328241987901</v>
      </c>
      <c r="F356" s="135">
        <v>89</v>
      </c>
      <c r="G356" s="135">
        <v>41.790447478941303</v>
      </c>
      <c r="H356" s="2">
        <v>-1.9380759769026401</v>
      </c>
      <c r="I356" s="2">
        <v>260.26842451513602</v>
      </c>
      <c r="J356" s="2">
        <v>28.558536088935899</v>
      </c>
      <c r="K356" s="19">
        <v>2.2113731208470502</v>
      </c>
      <c r="L356" s="135">
        <v>5.4219602681057702E-2</v>
      </c>
      <c r="M356" s="135">
        <v>89.79</v>
      </c>
      <c r="N356" s="135">
        <v>81.122819600584293</v>
      </c>
      <c r="O356" s="19">
        <v>0.8</v>
      </c>
      <c r="P356" s="2">
        <v>250.79029672937901</v>
      </c>
      <c r="Q356" s="2">
        <v>194.35724153740401</v>
      </c>
      <c r="R356" s="266">
        <f t="shared" si="18"/>
        <v>3.99766038058715</v>
      </c>
      <c r="S356" s="266">
        <f t="shared" si="19"/>
        <v>0.80777289137704444</v>
      </c>
      <c r="T356" s="266">
        <f t="shared" si="20"/>
        <v>1.9411809275663543</v>
      </c>
    </row>
    <row r="357" spans="1:20">
      <c r="A357" s="102">
        <v>0.20139255747199</v>
      </c>
      <c r="B357" s="102">
        <v>0.107768193352967</v>
      </c>
      <c r="C357" s="2">
        <v>997.72362361414196</v>
      </c>
      <c r="D357" s="19">
        <v>1.7676400389976401</v>
      </c>
      <c r="E357" s="135">
        <v>0.28359535967136601</v>
      </c>
      <c r="F357" s="135">
        <v>89</v>
      </c>
      <c r="G357" s="135">
        <v>41.771386984401801</v>
      </c>
      <c r="H357" s="2">
        <v>-0.20883748055566001</v>
      </c>
      <c r="I357" s="2">
        <v>260.02357121446602</v>
      </c>
      <c r="J357" s="2">
        <v>43.436172151063602</v>
      </c>
      <c r="K357" s="19">
        <v>2.01400481897821</v>
      </c>
      <c r="L357" s="135">
        <v>9.5040146671275097E-2</v>
      </c>
      <c r="M357" s="135">
        <v>89.79</v>
      </c>
      <c r="N357" s="135">
        <v>81.402989016395793</v>
      </c>
      <c r="O357" s="19">
        <v>0.8</v>
      </c>
      <c r="P357" s="2">
        <v>221.21095705347199</v>
      </c>
      <c r="Q357" s="2">
        <v>230.31405443175399</v>
      </c>
      <c r="R357" s="266">
        <f t="shared" si="18"/>
        <v>3.7816448579758504</v>
      </c>
      <c r="S357" s="266">
        <f t="shared" si="19"/>
        <v>0.87767418545425269</v>
      </c>
      <c r="T357" s="266">
        <f t="shared" si="20"/>
        <v>1.9487739070477397</v>
      </c>
    </row>
    <row r="358" spans="1:20">
      <c r="A358" s="102">
        <v>0.22862828196957699</v>
      </c>
      <c r="B358" s="102">
        <v>0.108454109059975</v>
      </c>
      <c r="C358" s="2">
        <v>991.89974878968906</v>
      </c>
      <c r="D358" s="19">
        <v>1.56694562398545</v>
      </c>
      <c r="E358" s="135">
        <v>0.16647702032325401</v>
      </c>
      <c r="F358" s="135">
        <v>89</v>
      </c>
      <c r="G358" s="135">
        <v>41.7129917687407</v>
      </c>
      <c r="H358" s="2">
        <v>5.7130047479889399</v>
      </c>
      <c r="I358" s="2">
        <v>283.44992380039997</v>
      </c>
      <c r="J358" s="2">
        <v>-43.824807191396403</v>
      </c>
      <c r="K358" s="19">
        <v>2.4670120506725901</v>
      </c>
      <c r="L358" s="135">
        <v>9.9450642380817703E-2</v>
      </c>
      <c r="M358" s="135">
        <v>89.79</v>
      </c>
      <c r="N358" s="135">
        <v>81.495060550210994</v>
      </c>
      <c r="O358" s="19">
        <v>0.8</v>
      </c>
      <c r="P358" s="2">
        <v>306.83333122610901</v>
      </c>
      <c r="Q358" s="2">
        <v>128.927377307591</v>
      </c>
      <c r="R358" s="266">
        <f t="shared" si="18"/>
        <v>4.0339576746580406</v>
      </c>
      <c r="S358" s="266">
        <f t="shared" si="19"/>
        <v>0.63515929059132414</v>
      </c>
      <c r="T358" s="266">
        <f t="shared" si="20"/>
        <v>1.9537093144031588</v>
      </c>
    </row>
    <row r="359" spans="1:20">
      <c r="A359" s="102">
        <v>0.26342258276417801</v>
      </c>
      <c r="B359" s="102">
        <v>0.109401139978538</v>
      </c>
      <c r="C359" s="2">
        <v>949.31372021350001</v>
      </c>
      <c r="D359" s="19">
        <v>2.1886586986687599</v>
      </c>
      <c r="E359" s="135">
        <v>0.260475601978021</v>
      </c>
      <c r="F359" s="135">
        <v>89</v>
      </c>
      <c r="G359" s="135">
        <v>41.7555908210973</v>
      </c>
      <c r="H359" s="2">
        <v>0.237196673133174</v>
      </c>
      <c r="I359" s="2">
        <v>302.13956718071199</v>
      </c>
      <c r="J359" s="2">
        <v>-70.801486730589403</v>
      </c>
      <c r="K359" s="19">
        <v>2.9442069845082299</v>
      </c>
      <c r="L359" s="135">
        <v>9.9922805582369108E-3</v>
      </c>
      <c r="M359" s="135">
        <v>89.79</v>
      </c>
      <c r="N359" s="135">
        <v>81.232417467467101</v>
      </c>
      <c r="O359" s="19">
        <v>0.8</v>
      </c>
      <c r="P359" s="2">
        <v>293.30944235231698</v>
      </c>
      <c r="Q359" s="2">
        <v>151.26111048544499</v>
      </c>
      <c r="R359" s="266">
        <f t="shared" si="18"/>
        <v>5.1328656831769894</v>
      </c>
      <c r="S359" s="266">
        <f t="shared" si="19"/>
        <v>0.74337799963963169</v>
      </c>
      <c r="T359" s="266">
        <f t="shared" si="20"/>
        <v>1.9454261302518527</v>
      </c>
    </row>
    <row r="360" spans="1:20">
      <c r="A360" s="102">
        <v>0.395658158231526</v>
      </c>
      <c r="B360" s="102">
        <v>0.109691380523145</v>
      </c>
      <c r="C360" s="2">
        <v>935.60925587276802</v>
      </c>
      <c r="D360" s="19">
        <v>0.84097946053205297</v>
      </c>
      <c r="E360" s="135">
        <v>5.1497409333814498E-2</v>
      </c>
      <c r="F360" s="135">
        <v>89</v>
      </c>
      <c r="G360" s="135">
        <v>41.797656925193799</v>
      </c>
      <c r="H360" s="2">
        <v>5.4951270362234599</v>
      </c>
      <c r="I360" s="2">
        <v>229.985325576458</v>
      </c>
      <c r="J360" s="2">
        <v>42.141224313347898</v>
      </c>
      <c r="K360" s="19">
        <v>1.2610653051335501</v>
      </c>
      <c r="L360" s="135">
        <v>0.23009017612125701</v>
      </c>
      <c r="M360" s="135">
        <v>89.79</v>
      </c>
      <c r="N360" s="135">
        <v>81.563637252053695</v>
      </c>
      <c r="O360" s="19">
        <v>0.8</v>
      </c>
      <c r="P360" s="2">
        <v>309.00062216585201</v>
      </c>
      <c r="Q360" s="2">
        <v>114.21222145772199</v>
      </c>
      <c r="R360" s="266">
        <f t="shared" si="18"/>
        <v>2.1020447656656032</v>
      </c>
      <c r="S360" s="266">
        <f t="shared" si="19"/>
        <v>0.66688018226224299</v>
      </c>
      <c r="T360" s="266">
        <f t="shared" si="20"/>
        <v>1.9513925720293355</v>
      </c>
    </row>
    <row r="361" spans="1:20">
      <c r="A361" s="102">
        <v>0.35285604093223799</v>
      </c>
      <c r="B361" s="102">
        <v>0.11016824937370701</v>
      </c>
      <c r="C361" s="2">
        <v>860.02767244536699</v>
      </c>
      <c r="D361" s="19">
        <v>1.44860331478902</v>
      </c>
      <c r="E361" s="135">
        <v>0.21943722470892499</v>
      </c>
      <c r="F361" s="135">
        <v>89</v>
      </c>
      <c r="G361" s="135">
        <v>41.899711541703603</v>
      </c>
      <c r="H361" s="2">
        <v>0.56953274820601796</v>
      </c>
      <c r="I361" s="2">
        <v>281.96059842384801</v>
      </c>
      <c r="J361" s="2">
        <v>-24.204700252548299</v>
      </c>
      <c r="K361" s="19">
        <v>2.4260308600915201</v>
      </c>
      <c r="L361" s="135">
        <v>6.1794836457008902E-2</v>
      </c>
      <c r="M361" s="135">
        <v>89.79</v>
      </c>
      <c r="N361" s="135">
        <v>81.166602011487498</v>
      </c>
      <c r="O361" s="19">
        <v>0.8</v>
      </c>
      <c r="P361" s="2">
        <v>257.444227046077</v>
      </c>
      <c r="Q361" s="2">
        <v>189.50523639894899</v>
      </c>
      <c r="R361" s="266">
        <f t="shared" si="18"/>
        <v>3.8746341748805402</v>
      </c>
      <c r="S361" s="266">
        <f t="shared" si="19"/>
        <v>0.59710836272477286</v>
      </c>
      <c r="T361" s="266">
        <f t="shared" si="20"/>
        <v>1.9371637423016812</v>
      </c>
    </row>
    <row r="362" spans="1:20">
      <c r="A362" s="102">
        <v>0.30889871902763799</v>
      </c>
      <c r="B362" s="102">
        <v>0.11036305392489699</v>
      </c>
      <c r="C362" s="2">
        <v>920.57668431480795</v>
      </c>
      <c r="D362" s="19">
        <v>2.1378309345555002</v>
      </c>
      <c r="E362" s="135">
        <v>0.28675167991843298</v>
      </c>
      <c r="F362" s="135">
        <v>89</v>
      </c>
      <c r="G362" s="135">
        <v>41.701522358244603</v>
      </c>
      <c r="H362" s="2">
        <v>5.9982768944096696</v>
      </c>
      <c r="I362" s="2">
        <v>299.459926649566</v>
      </c>
      <c r="J362" s="2">
        <v>-67.127881397103906</v>
      </c>
      <c r="K362" s="19">
        <v>2.4642713723573899</v>
      </c>
      <c r="L362" s="135">
        <v>1.64186570825831E-2</v>
      </c>
      <c r="M362" s="135">
        <v>89.79</v>
      </c>
      <c r="N362" s="135">
        <v>81.211407196655401</v>
      </c>
      <c r="O362" s="19">
        <v>0.8</v>
      </c>
      <c r="P362" s="2">
        <v>287.41812068594601</v>
      </c>
      <c r="Q362" s="2">
        <v>157.42595254955</v>
      </c>
      <c r="R362" s="266">
        <f t="shared" si="18"/>
        <v>4.6021023069128901</v>
      </c>
      <c r="S362" s="266">
        <f t="shared" si="19"/>
        <v>0.86753064558405035</v>
      </c>
      <c r="T362" s="266">
        <f t="shared" si="20"/>
        <v>1.9474446639859777</v>
      </c>
    </row>
    <row r="363" spans="1:20">
      <c r="A363" s="102">
        <v>0.250029947608709</v>
      </c>
      <c r="B363" s="102">
        <v>0.111086125677341</v>
      </c>
      <c r="C363" s="2">
        <v>973.50174810732506</v>
      </c>
      <c r="D363" s="19">
        <v>2.2630588022477198</v>
      </c>
      <c r="E363" s="135">
        <v>0.156588419690528</v>
      </c>
      <c r="F363" s="135">
        <v>89</v>
      </c>
      <c r="G363" s="135">
        <v>41.6004310476943</v>
      </c>
      <c r="H363" s="2">
        <v>-0.28571399839627798</v>
      </c>
      <c r="I363" s="2">
        <v>320.71917474673899</v>
      </c>
      <c r="J363" s="2">
        <v>-77.377822591376201</v>
      </c>
      <c r="K363" s="19">
        <v>1.98366202420871</v>
      </c>
      <c r="L363" s="135">
        <v>0.106548393334655</v>
      </c>
      <c r="M363" s="135">
        <v>89.79</v>
      </c>
      <c r="N363" s="135">
        <v>81.146983662617203</v>
      </c>
      <c r="O363" s="19">
        <v>0.8</v>
      </c>
      <c r="P363" s="2">
        <v>244.24299523314301</v>
      </c>
      <c r="Q363" s="2">
        <v>204.76756237841201</v>
      </c>
      <c r="R363" s="266">
        <f t="shared" si="18"/>
        <v>4.2467208264564302</v>
      </c>
      <c r="S363" s="266">
        <f t="shared" si="19"/>
        <v>1.1408489826539188</v>
      </c>
      <c r="T363" s="266">
        <f t="shared" si="20"/>
        <v>1.9506284338636621</v>
      </c>
    </row>
    <row r="364" spans="1:20">
      <c r="A364" s="102">
        <v>0.27632902190089198</v>
      </c>
      <c r="B364" s="102">
        <v>0.111193991047056</v>
      </c>
      <c r="C364" s="2">
        <v>880.36631641801603</v>
      </c>
      <c r="D364" s="19">
        <v>0.68304515234055796</v>
      </c>
      <c r="E364" s="135">
        <v>0.29999999886328399</v>
      </c>
      <c r="F364" s="135">
        <v>89</v>
      </c>
      <c r="G364" s="135">
        <v>42.149319590426998</v>
      </c>
      <c r="H364" s="2">
        <v>-0.85641879125461595</v>
      </c>
      <c r="I364" s="2">
        <v>247.06200241356399</v>
      </c>
      <c r="J364" s="2">
        <v>99.880381234980106</v>
      </c>
      <c r="K364" s="19">
        <v>1.4239396824035799</v>
      </c>
      <c r="L364" s="135">
        <v>0.22486454350440899</v>
      </c>
      <c r="M364" s="135">
        <v>89.79</v>
      </c>
      <c r="N364" s="135">
        <v>81.834517712404306</v>
      </c>
      <c r="O364" s="19">
        <v>0.8</v>
      </c>
      <c r="P364" s="2">
        <v>194.78029750290199</v>
      </c>
      <c r="Q364" s="2">
        <v>275.63159184677198</v>
      </c>
      <c r="R364" s="266">
        <f t="shared" si="18"/>
        <v>2.106984834744138</v>
      </c>
      <c r="S364" s="266">
        <f t="shared" si="19"/>
        <v>0.47968685807505013</v>
      </c>
      <c r="T364" s="266">
        <f t="shared" si="20"/>
        <v>1.9415382859701169</v>
      </c>
    </row>
    <row r="365" spans="1:20">
      <c r="A365" s="102">
        <v>0.45262097101658499</v>
      </c>
      <c r="B365" s="102">
        <v>0.111294992925489</v>
      </c>
      <c r="C365" s="2">
        <v>975.05136604966594</v>
      </c>
      <c r="D365" s="19">
        <v>2.5717801013826902</v>
      </c>
      <c r="E365" s="135">
        <v>0.18176119688696901</v>
      </c>
      <c r="F365" s="135">
        <v>89</v>
      </c>
      <c r="G365" s="135">
        <v>41.395621885812702</v>
      </c>
      <c r="H365" s="2">
        <v>5.8393221524100998</v>
      </c>
      <c r="I365" s="2">
        <v>346.25551190624799</v>
      </c>
      <c r="J365" s="2">
        <v>-165.47812823296701</v>
      </c>
      <c r="K365" s="19">
        <v>3.0886236607623099</v>
      </c>
      <c r="L365" s="135">
        <v>1.0209238105407501E-6</v>
      </c>
      <c r="M365" s="135">
        <v>89.79</v>
      </c>
      <c r="N365" s="135">
        <v>82.318061637489294</v>
      </c>
      <c r="O365" s="19">
        <v>0.8</v>
      </c>
      <c r="P365" s="2">
        <v>238.54920930347299</v>
      </c>
      <c r="Q365" s="2">
        <v>207.352727445429</v>
      </c>
      <c r="R365" s="266">
        <f t="shared" si="18"/>
        <v>5.6604037621450001</v>
      </c>
      <c r="S365" s="266">
        <f t="shared" si="19"/>
        <v>0.83266217702545986</v>
      </c>
      <c r="T365" s="266">
        <f t="shared" si="20"/>
        <v>1.9885692710344742</v>
      </c>
    </row>
    <row r="366" spans="1:20">
      <c r="A366" s="102">
        <v>0.26921305339783402</v>
      </c>
      <c r="B366" s="102">
        <v>0.11175261602243899</v>
      </c>
      <c r="C366" s="2">
        <v>983.00064313553798</v>
      </c>
      <c r="D366" s="19">
        <v>2.55836785922483</v>
      </c>
      <c r="E366" s="135">
        <v>0.11187414082342</v>
      </c>
      <c r="F366" s="135">
        <v>89</v>
      </c>
      <c r="G366" s="135">
        <v>41.356879677445697</v>
      </c>
      <c r="H366" s="2">
        <v>3.1550814410869998</v>
      </c>
      <c r="I366" s="2">
        <v>25.460926916925601</v>
      </c>
      <c r="J366" s="2">
        <v>132.97943728049901</v>
      </c>
      <c r="K366" s="19">
        <v>2.4556322459712998</v>
      </c>
      <c r="L366" s="135">
        <v>6.10694105334805E-2</v>
      </c>
      <c r="M366" s="135">
        <v>89.79</v>
      </c>
      <c r="N366" s="135">
        <v>82.379779533156906</v>
      </c>
      <c r="O366" s="19">
        <v>0.8</v>
      </c>
      <c r="P366" s="2">
        <v>279.76706854896003</v>
      </c>
      <c r="Q366" s="2">
        <v>163.73330322138301</v>
      </c>
      <c r="R366" s="266">
        <f t="shared" si="18"/>
        <v>5.0140001051961303</v>
      </c>
      <c r="S366" s="266">
        <f t="shared" si="19"/>
        <v>1.0418367259275398</v>
      </c>
      <c r="T366" s="266">
        <f t="shared" si="20"/>
        <v>1.9919244434217647</v>
      </c>
    </row>
    <row r="367" spans="1:20">
      <c r="A367" s="102">
        <v>0.28562200162559698</v>
      </c>
      <c r="B367" s="102">
        <v>0.11291569767191099</v>
      </c>
      <c r="C367" s="2">
        <v>934.15713965719101</v>
      </c>
      <c r="D367" s="19">
        <v>2.3440239942712999</v>
      </c>
      <c r="E367" s="135">
        <v>0.207485720952649</v>
      </c>
      <c r="F367" s="135">
        <v>89</v>
      </c>
      <c r="G367" s="135">
        <v>41.658216286849701</v>
      </c>
      <c r="H367" s="2">
        <v>-0.197652300736359</v>
      </c>
      <c r="I367" s="2">
        <v>313.91749107924397</v>
      </c>
      <c r="J367" s="2">
        <v>-78.393891476258105</v>
      </c>
      <c r="K367" s="19">
        <v>2.4023018319595701</v>
      </c>
      <c r="L367" s="135">
        <v>4.1235733416675698E-2</v>
      </c>
      <c r="M367" s="135">
        <v>89.79</v>
      </c>
      <c r="N367" s="135">
        <v>81.115613545300903</v>
      </c>
      <c r="O367" s="19">
        <v>0.8</v>
      </c>
      <c r="P367" s="2">
        <v>245.92797457719001</v>
      </c>
      <c r="Q367" s="2">
        <v>201.17114808493699</v>
      </c>
      <c r="R367" s="266">
        <f t="shared" si="18"/>
        <v>4.7463258262308701</v>
      </c>
      <c r="S367" s="266">
        <f t="shared" si="19"/>
        <v>0.97574083451423221</v>
      </c>
      <c r="T367" s="266">
        <f t="shared" si="20"/>
        <v>1.9471696288375835</v>
      </c>
    </row>
    <row r="368" spans="1:20">
      <c r="A368" s="102">
        <v>0.38047727476805399</v>
      </c>
      <c r="B368" s="102">
        <v>0.114440387060098</v>
      </c>
      <c r="C368" s="2">
        <v>993.45041085009302</v>
      </c>
      <c r="D368" s="19">
        <v>2.4541769363913599</v>
      </c>
      <c r="E368" s="135">
        <v>0.21744928000139899</v>
      </c>
      <c r="F368" s="135">
        <v>89</v>
      </c>
      <c r="G368" s="135">
        <v>41.604250401898497</v>
      </c>
      <c r="H368" s="2">
        <v>0.152773676856894</v>
      </c>
      <c r="I368" s="2">
        <v>324.00223457599799</v>
      </c>
      <c r="J368" s="2">
        <v>-115.405904967715</v>
      </c>
      <c r="K368" s="19">
        <v>3.19982592690886</v>
      </c>
      <c r="L368" s="135">
        <v>4.7832562710681198E-8</v>
      </c>
      <c r="M368" s="135">
        <v>89.79</v>
      </c>
      <c r="N368" s="135">
        <v>81.697844146842399</v>
      </c>
      <c r="O368" s="19">
        <v>0.8</v>
      </c>
      <c r="P368" s="2">
        <v>166.13080859402001</v>
      </c>
      <c r="Q368" s="2">
        <v>279.44943945896802</v>
      </c>
      <c r="R368" s="266">
        <f t="shared" si="18"/>
        <v>5.6540028633002199</v>
      </c>
      <c r="S368" s="266">
        <f t="shared" si="19"/>
        <v>0.76697201424396788</v>
      </c>
      <c r="T368" s="266">
        <f t="shared" si="20"/>
        <v>1.9636898479755891</v>
      </c>
    </row>
    <row r="369" spans="1:20">
      <c r="A369" s="102">
        <v>0.31611843360587899</v>
      </c>
      <c r="B369" s="102">
        <v>0.114511088331175</v>
      </c>
      <c r="C369" s="2">
        <v>990.88799607373403</v>
      </c>
      <c r="D369" s="19">
        <v>2.72091801685335</v>
      </c>
      <c r="E369" s="135">
        <v>0.13926460401188601</v>
      </c>
      <c r="F369" s="135">
        <v>89</v>
      </c>
      <c r="G369" s="135">
        <v>41.388438422639702</v>
      </c>
      <c r="H369" s="2">
        <v>3.8578350207554202</v>
      </c>
      <c r="I369" s="2">
        <v>0.27828436017163599</v>
      </c>
      <c r="J369" s="2">
        <v>171.590157459626</v>
      </c>
      <c r="K369" s="19">
        <v>2.9393191474526099</v>
      </c>
      <c r="L369" s="135">
        <v>3.4395105527785103E-2</v>
      </c>
      <c r="M369" s="135">
        <v>89.79</v>
      </c>
      <c r="N369" s="135">
        <v>82.293576598726801</v>
      </c>
      <c r="O369" s="19">
        <v>0.8</v>
      </c>
      <c r="P369" s="2">
        <v>319.06780964958</v>
      </c>
      <c r="Q369" s="2">
        <v>123.07520206362101</v>
      </c>
      <c r="R369" s="266">
        <f t="shared" si="18"/>
        <v>5.6602371643059595</v>
      </c>
      <c r="S369" s="266">
        <f t="shared" si="19"/>
        <v>0.92569669381137487</v>
      </c>
      <c r="T369" s="266">
        <f t="shared" si="20"/>
        <v>1.9883228199716703</v>
      </c>
    </row>
    <row r="370" spans="1:20">
      <c r="A370" s="102">
        <v>0.34808766935020602</v>
      </c>
      <c r="B370" s="102">
        <v>0.114574246327666</v>
      </c>
      <c r="C370" s="2">
        <v>989.84918931987499</v>
      </c>
      <c r="D370" s="19">
        <v>1.9802868060140899</v>
      </c>
      <c r="E370" s="135">
        <v>0.14656153819109899</v>
      </c>
      <c r="F370" s="135">
        <v>89</v>
      </c>
      <c r="G370" s="135">
        <v>41.635360744985398</v>
      </c>
      <c r="H370" s="2">
        <v>5.8418310196877403</v>
      </c>
      <c r="I370" s="2">
        <v>1.34099776206347E-5</v>
      </c>
      <c r="J370" s="2">
        <v>-136.30529819493901</v>
      </c>
      <c r="K370" s="19">
        <v>2.1743830096182402</v>
      </c>
      <c r="L370" s="135">
        <v>9.9647927684733503E-2</v>
      </c>
      <c r="M370" s="135">
        <v>89.79</v>
      </c>
      <c r="N370" s="135">
        <v>81.409048300276893</v>
      </c>
      <c r="O370" s="19">
        <v>0.8</v>
      </c>
      <c r="P370" s="2">
        <v>232.59050639810499</v>
      </c>
      <c r="Q370" s="2">
        <v>220.20111566389801</v>
      </c>
      <c r="R370" s="266">
        <f t="shared" si="18"/>
        <v>4.1546698156323298</v>
      </c>
      <c r="S370" s="266">
        <f t="shared" si="19"/>
        <v>0.91073504403521433</v>
      </c>
      <c r="T370" s="266">
        <f t="shared" si="20"/>
        <v>1.9552862481222015</v>
      </c>
    </row>
    <row r="371" spans="1:20">
      <c r="A371" s="102">
        <v>0.40380697418004202</v>
      </c>
      <c r="B371" s="102">
        <v>0.1145881724763</v>
      </c>
      <c r="C371" s="2">
        <v>991.27664026342995</v>
      </c>
      <c r="D371" s="19">
        <v>2.1042877240321798</v>
      </c>
      <c r="E371" s="135">
        <v>0.186289002909411</v>
      </c>
      <c r="F371" s="135">
        <v>89</v>
      </c>
      <c r="G371" s="135">
        <v>41.683956839222503</v>
      </c>
      <c r="H371" s="2">
        <v>-0.33651490646273902</v>
      </c>
      <c r="I371" s="2">
        <v>322.81237919499898</v>
      </c>
      <c r="J371" s="2">
        <v>-98.296096885488694</v>
      </c>
      <c r="K371" s="19">
        <v>2.7939337578884298</v>
      </c>
      <c r="L371" s="135">
        <v>4.9622267892928E-2</v>
      </c>
      <c r="M371" s="135">
        <v>89.79</v>
      </c>
      <c r="N371" s="135">
        <v>81.474076892334097</v>
      </c>
      <c r="O371" s="19">
        <v>0.8</v>
      </c>
      <c r="P371" s="2">
        <v>247.48543066828901</v>
      </c>
      <c r="Q371" s="2">
        <v>200.381638293381</v>
      </c>
      <c r="R371" s="266">
        <f t="shared" si="18"/>
        <v>4.8982214819206096</v>
      </c>
      <c r="S371" s="266">
        <f t="shared" si="19"/>
        <v>0.75316306912821596</v>
      </c>
      <c r="T371" s="266">
        <f t="shared" si="20"/>
        <v>1.9545667702944911</v>
      </c>
    </row>
    <row r="372" spans="1:20">
      <c r="A372" s="102">
        <v>0.41746904328465401</v>
      </c>
      <c r="B372" s="102">
        <v>0.115001685232581</v>
      </c>
      <c r="C372" s="2">
        <v>998.97184759827496</v>
      </c>
      <c r="D372" s="19">
        <v>2.3300462745646802</v>
      </c>
      <c r="E372" s="135">
        <v>0.29759353019194501</v>
      </c>
      <c r="F372" s="135">
        <v>89</v>
      </c>
      <c r="G372" s="135">
        <v>41.725317828567903</v>
      </c>
      <c r="H372" s="2">
        <v>5.9989784145803604</v>
      </c>
      <c r="I372" s="2">
        <v>243.83210472909801</v>
      </c>
      <c r="J372" s="2">
        <v>33.5688316761712</v>
      </c>
      <c r="K372" s="19">
        <v>2.6808713112752298</v>
      </c>
      <c r="L372" s="135">
        <v>7.4139134877316007E-2</v>
      </c>
      <c r="M372" s="135">
        <v>89.79</v>
      </c>
      <c r="N372" s="135">
        <v>81.000002519194894</v>
      </c>
      <c r="O372" s="19">
        <v>0.8</v>
      </c>
      <c r="P372" s="2">
        <v>306.14773661017</v>
      </c>
      <c r="Q372" s="2">
        <v>130.85611142268701</v>
      </c>
      <c r="R372" s="266">
        <f t="shared" si="18"/>
        <v>5.01091758583991</v>
      </c>
      <c r="S372" s="266">
        <f t="shared" si="19"/>
        <v>0.86913768100876498</v>
      </c>
      <c r="T372" s="266">
        <f t="shared" si="20"/>
        <v>1.9412674782248622</v>
      </c>
    </row>
    <row r="373" spans="1:20">
      <c r="A373" s="102">
        <v>0.47208299115300101</v>
      </c>
      <c r="B373" s="102">
        <v>0.115334074615555</v>
      </c>
      <c r="C373" s="2">
        <v>982.67949231842601</v>
      </c>
      <c r="D373" s="19">
        <v>2.3816124801010798</v>
      </c>
      <c r="E373" s="135">
        <v>0.23533446088653201</v>
      </c>
      <c r="F373" s="135">
        <v>89</v>
      </c>
      <c r="G373" s="135">
        <v>41.606897714281601</v>
      </c>
      <c r="H373" s="2">
        <v>0.46965446899136798</v>
      </c>
      <c r="I373" s="2">
        <v>318.66388032247602</v>
      </c>
      <c r="J373" s="2">
        <v>-106.704961246442</v>
      </c>
      <c r="K373" s="19">
        <v>3.0038245199591098</v>
      </c>
      <c r="L373" s="135">
        <v>1.08652206613696E-4</v>
      </c>
      <c r="M373" s="135">
        <v>89.79</v>
      </c>
      <c r="N373" s="135">
        <v>81.6664410127471</v>
      </c>
      <c r="O373" s="19">
        <v>0.8</v>
      </c>
      <c r="P373" s="2">
        <v>196.49937355347501</v>
      </c>
      <c r="Q373" s="2">
        <v>249.52722252344199</v>
      </c>
      <c r="R373" s="266">
        <f t="shared" si="18"/>
        <v>5.3854370000601897</v>
      </c>
      <c r="S373" s="266">
        <f t="shared" si="19"/>
        <v>0.79286005699610573</v>
      </c>
      <c r="T373" s="266">
        <f t="shared" si="20"/>
        <v>1.9628101468549295</v>
      </c>
    </row>
    <row r="374" spans="1:20">
      <c r="A374" s="102">
        <v>0.447146174032241</v>
      </c>
      <c r="B374" s="102">
        <v>0.11535594946540401</v>
      </c>
      <c r="C374" s="2">
        <v>860.00038540551498</v>
      </c>
      <c r="D374" s="19">
        <v>2.1112604515558799</v>
      </c>
      <c r="E374" s="135">
        <v>0.203341414810774</v>
      </c>
      <c r="F374" s="135">
        <v>89</v>
      </c>
      <c r="G374" s="135">
        <v>41.515217294345597</v>
      </c>
      <c r="H374" s="2">
        <v>-0.39365373452184499</v>
      </c>
      <c r="I374" s="2">
        <v>331.60984080883202</v>
      </c>
      <c r="J374" s="2">
        <v>-134.027369489942</v>
      </c>
      <c r="K374" s="19">
        <v>2.7755224166974402</v>
      </c>
      <c r="L374" s="135">
        <v>1.8298020016099199E-4</v>
      </c>
      <c r="M374" s="135">
        <v>89.79</v>
      </c>
      <c r="N374" s="135">
        <v>81.984363747105107</v>
      </c>
      <c r="O374" s="19">
        <v>0.8</v>
      </c>
      <c r="P374" s="2">
        <v>180.05770534719801</v>
      </c>
      <c r="Q374" s="2">
        <v>265.82127842200401</v>
      </c>
      <c r="R374" s="266">
        <f t="shared" si="18"/>
        <v>4.8867828682533201</v>
      </c>
      <c r="S374" s="266">
        <f t="shared" si="19"/>
        <v>0.76067137446075561</v>
      </c>
      <c r="T374" s="266">
        <f t="shared" si="20"/>
        <v>1.9748027130830275</v>
      </c>
    </row>
    <row r="375" spans="1:20">
      <c r="A375" s="102">
        <v>0.437457397114485</v>
      </c>
      <c r="B375" s="102">
        <v>0.115598067011245</v>
      </c>
      <c r="C375" s="2">
        <v>998.99996719914304</v>
      </c>
      <c r="D375" s="19">
        <v>1.8348191034807799</v>
      </c>
      <c r="E375" s="135">
        <v>0.19960115816952001</v>
      </c>
      <c r="F375" s="135">
        <v>89</v>
      </c>
      <c r="G375" s="135">
        <v>41.766590008188103</v>
      </c>
      <c r="H375" s="2">
        <v>5.9998185793426897</v>
      </c>
      <c r="I375" s="2">
        <v>256.14114919643902</v>
      </c>
      <c r="J375" s="2">
        <v>4.72618012880202</v>
      </c>
      <c r="K375" s="19">
        <v>2.4117639225369798</v>
      </c>
      <c r="L375" s="135">
        <v>9.4801831532113898E-2</v>
      </c>
      <c r="M375" s="135">
        <v>89.79</v>
      </c>
      <c r="N375" s="135">
        <v>81.049101896548294</v>
      </c>
      <c r="O375" s="19">
        <v>0.8</v>
      </c>
      <c r="P375" s="2">
        <v>309.20618429357501</v>
      </c>
      <c r="Q375" s="2">
        <v>125.342767952852</v>
      </c>
      <c r="R375" s="266">
        <f t="shared" si="18"/>
        <v>4.2465830260177597</v>
      </c>
      <c r="S375" s="266">
        <f t="shared" si="19"/>
        <v>0.76077889976507285</v>
      </c>
      <c r="T375" s="266">
        <f t="shared" si="20"/>
        <v>1.9405247562862824</v>
      </c>
    </row>
    <row r="376" spans="1:20">
      <c r="A376" s="102">
        <v>0.32736448105424598</v>
      </c>
      <c r="B376" s="102">
        <v>0.116369913688258</v>
      </c>
      <c r="C376" s="2">
        <v>863.48070989754001</v>
      </c>
      <c r="D376" s="19">
        <v>1.9072872323197101</v>
      </c>
      <c r="E376" s="135">
        <v>0.22403513581331699</v>
      </c>
      <c r="F376" s="135">
        <v>89</v>
      </c>
      <c r="G376" s="135">
        <v>41.765626826604098</v>
      </c>
      <c r="H376" s="2">
        <v>5.9995200243486302</v>
      </c>
      <c r="I376" s="2">
        <v>277.24793978006397</v>
      </c>
      <c r="J376" s="2">
        <v>-32.115392163071803</v>
      </c>
      <c r="K376" s="19">
        <v>2.6193990853089901</v>
      </c>
      <c r="L376" s="135">
        <v>5.6162475775441201E-2</v>
      </c>
      <c r="M376" s="135">
        <v>89.79</v>
      </c>
      <c r="N376" s="135">
        <v>81.0000054932636</v>
      </c>
      <c r="O376" s="19">
        <v>0.8</v>
      </c>
      <c r="P376" s="2">
        <v>315.44011896292301</v>
      </c>
      <c r="Q376" s="2">
        <v>122.22677080554</v>
      </c>
      <c r="R376" s="266">
        <f t="shared" si="18"/>
        <v>4.5266863176287</v>
      </c>
      <c r="S376" s="266">
        <f t="shared" si="19"/>
        <v>0.72813922972517275</v>
      </c>
      <c r="T376" s="266">
        <f t="shared" si="20"/>
        <v>1.9393939861012159</v>
      </c>
    </row>
    <row r="377" spans="1:20">
      <c r="A377" s="102">
        <v>0.237122411374002</v>
      </c>
      <c r="B377" s="102">
        <v>0.116797220920596</v>
      </c>
      <c r="C377" s="2">
        <v>981.11540007213603</v>
      </c>
      <c r="D377" s="19">
        <v>3.3840130680142</v>
      </c>
      <c r="E377" s="135">
        <v>0.122469681021772</v>
      </c>
      <c r="F377" s="135">
        <v>89</v>
      </c>
      <c r="G377" s="135">
        <v>41.293072003692799</v>
      </c>
      <c r="H377" s="2">
        <v>3.2758807589639498</v>
      </c>
      <c r="I377" s="2">
        <v>60.1835233828809</v>
      </c>
      <c r="J377" s="2">
        <v>48.6448216068286</v>
      </c>
      <c r="K377" s="19">
        <v>3.1184066641320101</v>
      </c>
      <c r="L377" s="135">
        <v>7.2622795394466002E-3</v>
      </c>
      <c r="M377" s="135">
        <v>89.79</v>
      </c>
      <c r="N377" s="135">
        <v>83.820537101155793</v>
      </c>
      <c r="O377" s="19">
        <v>0.8</v>
      </c>
      <c r="P377" s="2">
        <v>56.481287039313798</v>
      </c>
      <c r="Q377" s="2">
        <v>27.990009784746899</v>
      </c>
      <c r="R377" s="266">
        <f t="shared" si="18"/>
        <v>6.5024197321462101</v>
      </c>
      <c r="S377" s="266">
        <f t="shared" si="19"/>
        <v>1.0851737545770412</v>
      </c>
      <c r="T377" s="266">
        <f t="shared" si="20"/>
        <v>2.029893467205826</v>
      </c>
    </row>
    <row r="378" spans="1:20">
      <c r="A378" s="102">
        <v>0.25202862406149501</v>
      </c>
      <c r="B378" s="102">
        <v>0.11689085847533801</v>
      </c>
      <c r="C378" s="2">
        <v>969.86966925341301</v>
      </c>
      <c r="D378" s="19">
        <v>3.3213476760620702</v>
      </c>
      <c r="E378" s="135">
        <v>0.133635887335084</v>
      </c>
      <c r="F378" s="135">
        <v>89</v>
      </c>
      <c r="G378" s="135">
        <v>41.215163534499098</v>
      </c>
      <c r="H378" s="2">
        <v>-5.0259127239482698E-2</v>
      </c>
      <c r="I378" s="2">
        <v>47.646908107932397</v>
      </c>
      <c r="J378" s="2">
        <v>69.653742431975104</v>
      </c>
      <c r="K378" s="19">
        <v>3.1081738079266801</v>
      </c>
      <c r="L378" s="135">
        <v>1.93626567253996E-2</v>
      </c>
      <c r="M378" s="135">
        <v>89.79</v>
      </c>
      <c r="N378" s="135">
        <v>83.811010028496199</v>
      </c>
      <c r="O378" s="19">
        <v>0.8</v>
      </c>
      <c r="P378" s="2">
        <v>124.483509415592</v>
      </c>
      <c r="Q378" s="2">
        <v>321.74267795279798</v>
      </c>
      <c r="R378" s="266">
        <f t="shared" si="18"/>
        <v>6.4295214839887507</v>
      </c>
      <c r="S378" s="266">
        <f t="shared" si="19"/>
        <v>1.0685849252032622</v>
      </c>
      <c r="T378" s="266">
        <f t="shared" si="20"/>
        <v>2.0334993929683747</v>
      </c>
    </row>
    <row r="379" spans="1:20">
      <c r="A379" s="102">
        <v>0.21469842735677899</v>
      </c>
      <c r="B379" s="102">
        <v>0.11745714508544799</v>
      </c>
      <c r="C379" s="2">
        <v>981.35345587255404</v>
      </c>
      <c r="D379" s="19">
        <v>1.74025065112443</v>
      </c>
      <c r="E379" s="135">
        <v>0.295901449668734</v>
      </c>
      <c r="F379" s="135">
        <v>89</v>
      </c>
      <c r="G379" s="135">
        <v>41.760087520740498</v>
      </c>
      <c r="H379" s="2">
        <v>1.2999398142238801</v>
      </c>
      <c r="I379" s="2">
        <v>252.001535358767</v>
      </c>
      <c r="J379" s="2">
        <v>53.822016956794599</v>
      </c>
      <c r="K379" s="19">
        <v>2.0074007311624502</v>
      </c>
      <c r="L379" s="135">
        <v>8.7334913500264705E-2</v>
      </c>
      <c r="M379" s="135">
        <v>89.79</v>
      </c>
      <c r="N379" s="135">
        <v>81.510277362663004</v>
      </c>
      <c r="O379" s="19">
        <v>0.8</v>
      </c>
      <c r="P379" s="2">
        <v>226.23781298220999</v>
      </c>
      <c r="Q379" s="2">
        <v>224.01148202643299</v>
      </c>
      <c r="R379" s="266">
        <f t="shared" si="18"/>
        <v>3.7476513822868802</v>
      </c>
      <c r="S379" s="266">
        <f t="shared" si="19"/>
        <v>0.86691741420094115</v>
      </c>
      <c r="T379" s="266">
        <f t="shared" si="20"/>
        <v>1.9518703671820667</v>
      </c>
    </row>
    <row r="380" spans="1:20">
      <c r="A380" s="102">
        <v>0.50341295870020897</v>
      </c>
      <c r="B380" s="102">
        <v>0.117763212717631</v>
      </c>
      <c r="C380" s="2">
        <v>969.10419547742504</v>
      </c>
      <c r="D380" s="19">
        <v>2.2311404816526998</v>
      </c>
      <c r="E380" s="135">
        <v>0.24491431221929599</v>
      </c>
      <c r="F380" s="135">
        <v>89</v>
      </c>
      <c r="G380" s="135">
        <v>41.659777649045999</v>
      </c>
      <c r="H380" s="2">
        <v>8.5587401386006207E-2</v>
      </c>
      <c r="I380" s="2">
        <v>306.905622418147</v>
      </c>
      <c r="J380" s="2">
        <v>-87.679511777788605</v>
      </c>
      <c r="K380" s="19">
        <v>3.0892160302756801</v>
      </c>
      <c r="L380" s="135">
        <v>8.1241265715998601E-3</v>
      </c>
      <c r="M380" s="135">
        <v>89.79</v>
      </c>
      <c r="N380" s="135">
        <v>81.585287737938302</v>
      </c>
      <c r="O380" s="19">
        <v>0.8</v>
      </c>
      <c r="P380" s="2">
        <v>1.45667685475299</v>
      </c>
      <c r="Q380" s="2">
        <v>83.691789729173195</v>
      </c>
      <c r="R380" s="266">
        <f t="shared" si="18"/>
        <v>5.32035651192838</v>
      </c>
      <c r="S380" s="266">
        <f t="shared" si="19"/>
        <v>0.72223517545763671</v>
      </c>
      <c r="T380" s="266">
        <f t="shared" si="20"/>
        <v>1.9583706957160534</v>
      </c>
    </row>
    <row r="381" spans="1:20">
      <c r="A381" s="102">
        <v>0.24831055663526</v>
      </c>
      <c r="B381" s="102">
        <v>0.117916506934253</v>
      </c>
      <c r="C381" s="2">
        <v>983.32715906231999</v>
      </c>
      <c r="D381" s="19">
        <v>0.50032894767192004</v>
      </c>
      <c r="E381" s="135">
        <v>7.5965405336138004E-3</v>
      </c>
      <c r="F381" s="135">
        <v>89</v>
      </c>
      <c r="G381" s="135">
        <v>42.014873495563499</v>
      </c>
      <c r="H381" s="2">
        <v>0.851344146577385</v>
      </c>
      <c r="I381" s="2">
        <v>194.80957980788801</v>
      </c>
      <c r="J381" s="2">
        <v>107.29413472296901</v>
      </c>
      <c r="K381" s="19">
        <v>1.17024696430412</v>
      </c>
      <c r="L381" s="135">
        <v>0.29746816581408098</v>
      </c>
      <c r="M381" s="135">
        <v>89.79</v>
      </c>
      <c r="N381" s="135">
        <v>81.886436519575994</v>
      </c>
      <c r="O381" s="19">
        <v>0.8</v>
      </c>
      <c r="P381" s="2">
        <v>292.11996077347902</v>
      </c>
      <c r="Q381" s="2">
        <v>135.88642970952401</v>
      </c>
      <c r="R381" s="266">
        <f t="shared" si="18"/>
        <v>1.6705759119760399</v>
      </c>
      <c r="S381" s="266">
        <f t="shared" si="19"/>
        <v>0.42754133352478935</v>
      </c>
      <c r="T381" s="266">
        <f t="shared" si="20"/>
        <v>1.9489868636215857</v>
      </c>
    </row>
    <row r="382" spans="1:20">
      <c r="A382" s="102">
        <v>0.63357184221967999</v>
      </c>
      <c r="B382" s="102">
        <v>0.118669559932587</v>
      </c>
      <c r="C382" s="2">
        <v>958.19760359585803</v>
      </c>
      <c r="D382" s="19">
        <v>2.29911157924874</v>
      </c>
      <c r="E382" s="135">
        <v>0.24453425760068701</v>
      </c>
      <c r="F382" s="135">
        <v>89</v>
      </c>
      <c r="G382" s="135">
        <v>41.6344668321494</v>
      </c>
      <c r="H382" s="2">
        <v>2.3437678456782902</v>
      </c>
      <c r="I382" s="2">
        <v>310.37912148875301</v>
      </c>
      <c r="J382" s="2">
        <v>-91.758849870599505</v>
      </c>
      <c r="K382" s="19">
        <v>2.8760306914010001</v>
      </c>
      <c r="L382" s="135">
        <v>3.99423674618383E-3</v>
      </c>
      <c r="M382" s="135">
        <v>89.79</v>
      </c>
      <c r="N382" s="135">
        <v>81.559953890723506</v>
      </c>
      <c r="O382" s="19">
        <v>0.8</v>
      </c>
      <c r="P382" s="2">
        <v>1.60065043288359E-6</v>
      </c>
      <c r="Q382" s="2">
        <v>86.269013469931096</v>
      </c>
      <c r="R382" s="266">
        <f t="shared" si="18"/>
        <v>5.1751422706497401</v>
      </c>
      <c r="S382" s="266">
        <f t="shared" si="19"/>
        <v>0.7994043965256763</v>
      </c>
      <c r="T382" s="266">
        <f t="shared" si="20"/>
        <v>1.9589527642934614</v>
      </c>
    </row>
    <row r="383" spans="1:20">
      <c r="A383" s="102">
        <v>0.57477958640083604</v>
      </c>
      <c r="B383" s="102">
        <v>0.118935707162189</v>
      </c>
      <c r="C383" s="2">
        <v>866.78425321605096</v>
      </c>
      <c r="D383" s="19">
        <v>2.0382918044532001</v>
      </c>
      <c r="E383" s="135">
        <v>0.227216073461425</v>
      </c>
      <c r="F383" s="135">
        <v>89</v>
      </c>
      <c r="G383" s="135">
        <v>41.631221638216402</v>
      </c>
      <c r="H383" s="2">
        <v>-0.11872408162982601</v>
      </c>
      <c r="I383" s="2">
        <v>317.861160322817</v>
      </c>
      <c r="J383" s="2">
        <v>-96.785953344698299</v>
      </c>
      <c r="K383" s="19">
        <v>2.4892532968953698</v>
      </c>
      <c r="L383" s="135">
        <v>1.7616786014248799E-2</v>
      </c>
      <c r="M383" s="135">
        <v>89.79</v>
      </c>
      <c r="N383" s="135">
        <v>81.528193994657798</v>
      </c>
      <c r="O383" s="19">
        <v>0.8</v>
      </c>
      <c r="P383" s="2">
        <v>235.335412276645</v>
      </c>
      <c r="Q383" s="2">
        <v>212.28108466404601</v>
      </c>
      <c r="R383" s="266">
        <f t="shared" si="18"/>
        <v>4.5275451013485704</v>
      </c>
      <c r="S383" s="266">
        <f t="shared" si="19"/>
        <v>0.81883663948356922</v>
      </c>
      <c r="T383" s="266">
        <f t="shared" si="20"/>
        <v>1.9583425800749741</v>
      </c>
    </row>
    <row r="384" spans="1:20">
      <c r="A384" s="102">
        <v>0.27119863685220402</v>
      </c>
      <c r="B384" s="102">
        <v>0.119753659155</v>
      </c>
      <c r="C384" s="2">
        <v>906.51505815801602</v>
      </c>
      <c r="D384" s="19">
        <v>2.0342568007808</v>
      </c>
      <c r="E384" s="135">
        <v>0.140699010480557</v>
      </c>
      <c r="F384" s="135">
        <v>89</v>
      </c>
      <c r="G384" s="135">
        <v>41.550002013643599</v>
      </c>
      <c r="H384" s="2">
        <v>4.4155699990496498</v>
      </c>
      <c r="I384" s="2">
        <v>6.9906533804779203</v>
      </c>
      <c r="J384" s="2">
        <v>-172.70892544849099</v>
      </c>
      <c r="K384" s="19">
        <v>2.2453213795354698</v>
      </c>
      <c r="L384" s="135">
        <v>7.7501050092030593E-2</v>
      </c>
      <c r="M384" s="135">
        <v>89.79</v>
      </c>
      <c r="N384" s="135">
        <v>81.699608563926802</v>
      </c>
      <c r="O384" s="19">
        <v>0.8</v>
      </c>
      <c r="P384" s="2">
        <v>249.47040669786</v>
      </c>
      <c r="Q384" s="2">
        <v>198.34147600156601</v>
      </c>
      <c r="R384" s="266">
        <f t="shared" si="18"/>
        <v>4.2795781803162694</v>
      </c>
      <c r="S384" s="266">
        <f t="shared" si="19"/>
        <v>0.90599805414121315</v>
      </c>
      <c r="T384" s="266">
        <f t="shared" si="20"/>
        <v>1.9662961396993301</v>
      </c>
    </row>
    <row r="385" spans="1:20">
      <c r="A385" s="102">
        <v>0.25363510521128702</v>
      </c>
      <c r="B385" s="102">
        <v>0.12065008833237401</v>
      </c>
      <c r="C385" s="2">
        <v>883.42371342576303</v>
      </c>
      <c r="D385" s="19">
        <v>2.5575475661657499</v>
      </c>
      <c r="E385" s="135">
        <v>0.15937576390363301</v>
      </c>
      <c r="F385" s="135">
        <v>89</v>
      </c>
      <c r="G385" s="135">
        <v>41.395369071777097</v>
      </c>
      <c r="H385" s="2">
        <v>-0.36383425828496802</v>
      </c>
      <c r="I385" s="2">
        <v>0.44870109803300601</v>
      </c>
      <c r="J385" s="2">
        <v>176.827096963081</v>
      </c>
      <c r="K385" s="19">
        <v>2.63339269097068</v>
      </c>
      <c r="L385" s="135">
        <v>1.62664090753873E-2</v>
      </c>
      <c r="M385" s="135">
        <v>89.79</v>
      </c>
      <c r="N385" s="135">
        <v>82.208231407837104</v>
      </c>
      <c r="O385" s="19">
        <v>0.8</v>
      </c>
      <c r="P385" s="2">
        <v>265.955445871314</v>
      </c>
      <c r="Q385" s="2">
        <v>179.14336783243499</v>
      </c>
      <c r="R385" s="266">
        <f t="shared" si="18"/>
        <v>5.1909402571364298</v>
      </c>
      <c r="S385" s="266">
        <f t="shared" si="19"/>
        <v>0.97119870307797762</v>
      </c>
      <c r="T385" s="266">
        <f t="shared" si="20"/>
        <v>1.9859282149482214</v>
      </c>
    </row>
    <row r="386" spans="1:20">
      <c r="A386" s="102">
        <v>0.64992559049278498</v>
      </c>
      <c r="B386" s="102">
        <v>0.120734689099823</v>
      </c>
      <c r="C386" s="2">
        <v>901.67222279177497</v>
      </c>
      <c r="D386" s="19">
        <v>1.75290010283551</v>
      </c>
      <c r="E386" s="135">
        <v>0.17384193519242599</v>
      </c>
      <c r="F386" s="135">
        <v>89</v>
      </c>
      <c r="G386" s="135">
        <v>41.657347867161597</v>
      </c>
      <c r="H386" s="2">
        <v>5.9989660071581401</v>
      </c>
      <c r="I386" s="2">
        <v>344.09744841547899</v>
      </c>
      <c r="J386" s="2">
        <v>-119.501807874717</v>
      </c>
      <c r="K386" s="19">
        <v>2.2750931593557202</v>
      </c>
      <c r="L386" s="135">
        <v>7.7296264207275006E-2</v>
      </c>
      <c r="M386" s="135">
        <v>89.79</v>
      </c>
      <c r="N386" s="135">
        <v>81.565005557729606</v>
      </c>
      <c r="O386" s="19">
        <v>0.8</v>
      </c>
      <c r="P386" s="2">
        <v>226.36184913121099</v>
      </c>
      <c r="Q386" s="2">
        <v>226.744538239863</v>
      </c>
      <c r="R386" s="266">
        <f t="shared" si="18"/>
        <v>4.02799326219123</v>
      </c>
      <c r="S386" s="266">
        <f t="shared" si="19"/>
        <v>0.77047398943958445</v>
      </c>
      <c r="T386" s="266">
        <f t="shared" si="20"/>
        <v>1.957998041973938</v>
      </c>
    </row>
    <row r="387" spans="1:20">
      <c r="A387" s="102">
        <v>0.26125579001381899</v>
      </c>
      <c r="B387" s="102">
        <v>0.122036041993209</v>
      </c>
      <c r="C387" s="2">
        <v>998.71630523760302</v>
      </c>
      <c r="D387" s="19">
        <v>2.0924295765080498</v>
      </c>
      <c r="E387" s="135">
        <v>0.29999747026312101</v>
      </c>
      <c r="F387" s="135">
        <v>89</v>
      </c>
      <c r="G387" s="135">
        <v>41.7059055986186</v>
      </c>
      <c r="H387" s="2">
        <v>-0.91716992347789705</v>
      </c>
      <c r="I387" s="2">
        <v>248.12548188485499</v>
      </c>
      <c r="J387" s="2">
        <v>49.139992725193899</v>
      </c>
      <c r="K387" s="19">
        <v>2.0075563236399701</v>
      </c>
      <c r="L387" s="135">
        <v>7.0699337948443394E-2</v>
      </c>
      <c r="M387" s="135">
        <v>89.79</v>
      </c>
      <c r="N387" s="135">
        <v>81.268656029278901</v>
      </c>
      <c r="O387" s="19">
        <v>0.8</v>
      </c>
      <c r="P387" s="2">
        <v>249.46454043906499</v>
      </c>
      <c r="Q387" s="2">
        <v>196.37303475146999</v>
      </c>
      <c r="R387" s="266">
        <f t="shared" si="18"/>
        <v>4.0999859001480203</v>
      </c>
      <c r="S387" s="266">
        <f t="shared" si="19"/>
        <v>1.0422768974741357</v>
      </c>
      <c r="T387" s="266">
        <f t="shared" si="20"/>
        <v>1.9486126691844503</v>
      </c>
    </row>
    <row r="388" spans="1:20">
      <c r="A388" s="102">
        <v>0.37367793032899499</v>
      </c>
      <c r="B388" s="102">
        <v>0.12242875297498999</v>
      </c>
      <c r="C388" s="2">
        <v>997.19744935292897</v>
      </c>
      <c r="D388" s="19">
        <v>1.8441042844005999</v>
      </c>
      <c r="E388" s="135">
        <v>0.13000045062019999</v>
      </c>
      <c r="F388" s="135">
        <v>89</v>
      </c>
      <c r="G388" s="135">
        <v>41.564959614899799</v>
      </c>
      <c r="H388" s="2">
        <v>-0.33484996369606101</v>
      </c>
      <c r="I388" s="2">
        <v>346.21153576044298</v>
      </c>
      <c r="J388" s="2">
        <v>-154.11671481080501</v>
      </c>
      <c r="K388" s="19">
        <v>2.4030197397389501</v>
      </c>
      <c r="L388" s="135">
        <v>8.8960545172052596E-2</v>
      </c>
      <c r="M388" s="135">
        <v>89.79</v>
      </c>
      <c r="N388" s="135">
        <v>81.876128420427904</v>
      </c>
      <c r="O388" s="19">
        <v>0.8</v>
      </c>
      <c r="P388" s="2">
        <v>268.75685560442901</v>
      </c>
      <c r="Q388" s="2">
        <v>176.96782463262701</v>
      </c>
      <c r="R388" s="266">
        <f t="shared" si="18"/>
        <v>4.2471240241395503</v>
      </c>
      <c r="S388" s="266">
        <f t="shared" si="19"/>
        <v>0.76741120928159023</v>
      </c>
      <c r="T388" s="266">
        <f t="shared" si="20"/>
        <v>1.9698353896891012</v>
      </c>
    </row>
    <row r="389" spans="1:20">
      <c r="A389" s="102">
        <v>0.50862975837662805</v>
      </c>
      <c r="B389" s="102">
        <v>0.12323010858038699</v>
      </c>
      <c r="C389" s="2">
        <v>863.68574431161699</v>
      </c>
      <c r="D389" s="19">
        <v>1.9448751092837799</v>
      </c>
      <c r="E389" s="135">
        <v>0.19047243055945101</v>
      </c>
      <c r="F389" s="135">
        <v>89</v>
      </c>
      <c r="G389" s="135">
        <v>41.660893588945498</v>
      </c>
      <c r="H389" s="2">
        <v>5.9989156035780704</v>
      </c>
      <c r="I389" s="2">
        <v>275.42442684767201</v>
      </c>
      <c r="J389" s="2">
        <v>-35.2032596993634</v>
      </c>
      <c r="K389" s="19">
        <v>2.1360473239962299</v>
      </c>
      <c r="L389" s="135">
        <v>7.3158284163313103E-2</v>
      </c>
      <c r="M389" s="135">
        <v>89.79</v>
      </c>
      <c r="N389" s="135">
        <v>81.000000050398697</v>
      </c>
      <c r="O389" s="19">
        <v>0.8</v>
      </c>
      <c r="P389" s="2">
        <v>322.35552710158299</v>
      </c>
      <c r="Q389" s="2">
        <v>112.301548760027</v>
      </c>
      <c r="R389" s="266">
        <f t="shared" si="18"/>
        <v>4.0809224332800103</v>
      </c>
      <c r="S389" s="266">
        <f t="shared" si="19"/>
        <v>0.91050188234837659</v>
      </c>
      <c r="T389" s="266">
        <f t="shared" si="20"/>
        <v>1.9442693872483721</v>
      </c>
    </row>
    <row r="390" spans="1:20">
      <c r="A390" s="102">
        <v>0.31321767531335298</v>
      </c>
      <c r="B390" s="102">
        <v>0.12339572652297801</v>
      </c>
      <c r="C390" s="2">
        <v>943.83254533840795</v>
      </c>
      <c r="D390" s="19">
        <v>2.9659988959284198</v>
      </c>
      <c r="E390" s="135">
        <v>0.18186353137811601</v>
      </c>
      <c r="F390" s="135">
        <v>89</v>
      </c>
      <c r="G390" s="135">
        <v>41.521746614971903</v>
      </c>
      <c r="H390" s="2">
        <v>-0.49952904877124099</v>
      </c>
      <c r="I390" s="2">
        <v>315.76615701530102</v>
      </c>
      <c r="J390" s="2">
        <v>-90.498033114746093</v>
      </c>
      <c r="K390" s="19">
        <v>2.19302426866426</v>
      </c>
      <c r="L390" s="135">
        <v>3.6229082665302399E-2</v>
      </c>
      <c r="M390" s="135">
        <v>89.79</v>
      </c>
      <c r="N390" s="135">
        <v>81.108312458828706</v>
      </c>
      <c r="O390" s="19">
        <v>0.8</v>
      </c>
      <c r="P390" s="2">
        <v>273.26156717828701</v>
      </c>
      <c r="Q390" s="2">
        <v>170.378681353215</v>
      </c>
      <c r="R390" s="266">
        <f t="shared" si="18"/>
        <v>5.1590231645926803</v>
      </c>
      <c r="S390" s="266">
        <f t="shared" si="19"/>
        <v>1.3524697096648948</v>
      </c>
      <c r="T390" s="266">
        <f t="shared" si="20"/>
        <v>1.9533935605103541</v>
      </c>
    </row>
    <row r="391" spans="1:20">
      <c r="A391" s="102">
        <v>0.56384765310212903</v>
      </c>
      <c r="B391" s="102">
        <v>0.123464187661952</v>
      </c>
      <c r="C391" s="2">
        <v>945.55469301515404</v>
      </c>
      <c r="D391" s="19">
        <v>1.8974151444684899</v>
      </c>
      <c r="E391" s="135">
        <v>0.237543602245399</v>
      </c>
      <c r="F391" s="135">
        <v>89</v>
      </c>
      <c r="G391" s="135">
        <v>41.784204076634602</v>
      </c>
      <c r="H391" s="2">
        <v>-0.48409061941174603</v>
      </c>
      <c r="I391" s="2">
        <v>297.04597420861302</v>
      </c>
      <c r="J391" s="2">
        <v>-49.323818670780199</v>
      </c>
      <c r="K391" s="19">
        <v>2.68641586459646</v>
      </c>
      <c r="L391" s="135">
        <v>3.7822042011881003E-2</v>
      </c>
      <c r="M391" s="135">
        <v>89.79</v>
      </c>
      <c r="N391" s="135">
        <v>81.191569016347003</v>
      </c>
      <c r="O391" s="19">
        <v>0.8</v>
      </c>
      <c r="P391" s="2">
        <v>236.325287572127</v>
      </c>
      <c r="Q391" s="2">
        <v>212.44632421314901</v>
      </c>
      <c r="R391" s="266">
        <f t="shared" si="18"/>
        <v>4.5838310090649497</v>
      </c>
      <c r="S391" s="266">
        <f t="shared" si="19"/>
        <v>0.70629985828851194</v>
      </c>
      <c r="T391" s="266">
        <f t="shared" si="20"/>
        <v>1.9431163237532791</v>
      </c>
    </row>
    <row r="392" spans="1:20">
      <c r="A392" s="102">
        <v>0.388784685637801</v>
      </c>
      <c r="B392" s="102">
        <v>0.123550169827306</v>
      </c>
      <c r="C392" s="2">
        <v>897.81736428419197</v>
      </c>
      <c r="D392" s="19">
        <v>2.6792844611575202</v>
      </c>
      <c r="E392" s="135">
        <v>0.26748068968856498</v>
      </c>
      <c r="F392" s="135">
        <v>89</v>
      </c>
      <c r="G392" s="135">
        <v>41.582458996877797</v>
      </c>
      <c r="H392" s="2">
        <v>1.24431157776829</v>
      </c>
      <c r="I392" s="2">
        <v>291.561359519078</v>
      </c>
      <c r="J392" s="2">
        <v>-73.896396267335007</v>
      </c>
      <c r="K392" s="19">
        <v>2.3605554039582302</v>
      </c>
      <c r="L392" s="135">
        <v>5.5315846485279298E-2</v>
      </c>
      <c r="M392" s="135">
        <v>89.79</v>
      </c>
      <c r="N392" s="135">
        <v>81.109993926710303</v>
      </c>
      <c r="O392" s="19">
        <v>0.8</v>
      </c>
      <c r="P392" s="2">
        <v>25.745054891384299</v>
      </c>
      <c r="Q392" s="2">
        <v>50.881373417129403</v>
      </c>
      <c r="R392" s="266">
        <f t="shared" ref="R392:R455" si="21">D392+K392</f>
        <v>5.0398398651157503</v>
      </c>
      <c r="S392" s="266">
        <f t="shared" ref="S392:S455" si="22">D392/K392</f>
        <v>1.135022908873411</v>
      </c>
      <c r="T392" s="266">
        <f t="shared" ref="T392:T455" si="23">N392/G392</f>
        <v>1.9505819492974288</v>
      </c>
    </row>
    <row r="393" spans="1:20">
      <c r="A393" s="102">
        <v>0.25695089064538401</v>
      </c>
      <c r="B393" s="102">
        <v>0.12376526129596301</v>
      </c>
      <c r="C393" s="2">
        <v>942.45041108328701</v>
      </c>
      <c r="D393" s="19">
        <v>3.3747694974287499</v>
      </c>
      <c r="E393" s="135">
        <v>0.11856393985406</v>
      </c>
      <c r="F393" s="135">
        <v>89</v>
      </c>
      <c r="G393" s="135">
        <v>41.450252445699199</v>
      </c>
      <c r="H393" s="2">
        <v>3.3879712379732099</v>
      </c>
      <c r="I393" s="2">
        <v>76.169329148458303</v>
      </c>
      <c r="J393" s="2">
        <v>23.749614189742299</v>
      </c>
      <c r="K393" s="19">
        <v>3.1938919993499701</v>
      </c>
      <c r="L393" s="135">
        <v>2.47791524139695E-2</v>
      </c>
      <c r="M393" s="135">
        <v>89.79</v>
      </c>
      <c r="N393" s="135">
        <v>83.802541937267506</v>
      </c>
      <c r="O393" s="19">
        <v>0.8</v>
      </c>
      <c r="P393" s="2">
        <v>57.514436129060897</v>
      </c>
      <c r="Q393" s="2">
        <v>25.157320405070799</v>
      </c>
      <c r="R393" s="266">
        <f t="shared" si="21"/>
        <v>6.56866149677872</v>
      </c>
      <c r="S393" s="266">
        <f t="shared" si="22"/>
        <v>1.0566323150925556</v>
      </c>
      <c r="T393" s="266">
        <f t="shared" si="23"/>
        <v>2.0217619192319951</v>
      </c>
    </row>
    <row r="394" spans="1:20">
      <c r="A394" s="102">
        <v>0.37920570932328701</v>
      </c>
      <c r="B394" s="102">
        <v>0.12395081975880699</v>
      </c>
      <c r="C394" s="2">
        <v>879.35463450037798</v>
      </c>
      <c r="D394" s="19">
        <v>2.4735716541140498</v>
      </c>
      <c r="E394" s="135">
        <v>0.21652440365516601</v>
      </c>
      <c r="F394" s="135">
        <v>89</v>
      </c>
      <c r="G394" s="135">
        <v>41.509193761188399</v>
      </c>
      <c r="H394" s="2">
        <v>0.14729996832971901</v>
      </c>
      <c r="I394" s="2">
        <v>322.77967868266899</v>
      </c>
      <c r="J394" s="2">
        <v>-112.839444053864</v>
      </c>
      <c r="K394" s="19">
        <v>2.23608545792582</v>
      </c>
      <c r="L394" s="135">
        <v>5.8400196272043901E-3</v>
      </c>
      <c r="M394" s="135">
        <v>89.79</v>
      </c>
      <c r="N394" s="135">
        <v>81.588674270726102</v>
      </c>
      <c r="O394" s="19">
        <v>0.8</v>
      </c>
      <c r="P394" s="2">
        <v>286.252012193675</v>
      </c>
      <c r="Q394" s="2">
        <v>159.20018167004599</v>
      </c>
      <c r="R394" s="266">
        <f t="shared" si="21"/>
        <v>4.7096571120398698</v>
      </c>
      <c r="S394" s="266">
        <f t="shared" si="22"/>
        <v>1.1062062254134601</v>
      </c>
      <c r="T394" s="266">
        <f t="shared" si="23"/>
        <v>1.9655567087167205</v>
      </c>
    </row>
    <row r="395" spans="1:20">
      <c r="A395" s="102">
        <v>0.47545617260038803</v>
      </c>
      <c r="B395" s="102">
        <v>0.12407475329168501</v>
      </c>
      <c r="C395" s="2">
        <v>914.23323517446499</v>
      </c>
      <c r="D395" s="19">
        <v>2.2581304163992302</v>
      </c>
      <c r="E395" s="135">
        <v>0.240557044521579</v>
      </c>
      <c r="F395" s="135">
        <v>89</v>
      </c>
      <c r="G395" s="135">
        <v>41.617841901366603</v>
      </c>
      <c r="H395" s="2">
        <v>0.37037702867622302</v>
      </c>
      <c r="I395" s="2">
        <v>317.34501277510702</v>
      </c>
      <c r="J395" s="2">
        <v>-103.383954748467</v>
      </c>
      <c r="K395" s="19">
        <v>2.7108429019474101</v>
      </c>
      <c r="L395" s="135">
        <v>8.13272176269919E-9</v>
      </c>
      <c r="M395" s="135">
        <v>89.79</v>
      </c>
      <c r="N395" s="135">
        <v>81.580586229432399</v>
      </c>
      <c r="O395" s="19">
        <v>0.8</v>
      </c>
      <c r="P395" s="2">
        <v>112.470070580849</v>
      </c>
      <c r="Q395" s="2">
        <v>333.56173007628001</v>
      </c>
      <c r="R395" s="266">
        <f t="shared" si="21"/>
        <v>4.9689733183466398</v>
      </c>
      <c r="S395" s="266">
        <f t="shared" si="22"/>
        <v>0.83299936517053008</v>
      </c>
      <c r="T395" s="266">
        <f t="shared" si="23"/>
        <v>1.9602310572176387</v>
      </c>
    </row>
    <row r="396" spans="1:20">
      <c r="A396" s="102">
        <v>0.53940533380955402</v>
      </c>
      <c r="B396" s="102">
        <v>0.124167113674475</v>
      </c>
      <c r="C396" s="2">
        <v>996.58309119739397</v>
      </c>
      <c r="D396" s="19">
        <v>2.4134743639532701</v>
      </c>
      <c r="E396" s="135">
        <v>0.24636282898634901</v>
      </c>
      <c r="F396" s="135">
        <v>89</v>
      </c>
      <c r="G396" s="135">
        <v>41.617572893708399</v>
      </c>
      <c r="H396" s="2">
        <v>0.78518339319722197</v>
      </c>
      <c r="I396" s="2">
        <v>315.52585358985601</v>
      </c>
      <c r="J396" s="2">
        <v>-100.448070700331</v>
      </c>
      <c r="K396" s="19">
        <v>2.92481095476569</v>
      </c>
      <c r="L396" s="135">
        <v>7.5849239833391998E-8</v>
      </c>
      <c r="M396" s="135">
        <v>89.79</v>
      </c>
      <c r="N396" s="135">
        <v>81.598429305359204</v>
      </c>
      <c r="O396" s="19">
        <v>0.8</v>
      </c>
      <c r="P396" s="2">
        <v>85.430166917135594</v>
      </c>
      <c r="Q396" s="2">
        <v>0.88936773117417001</v>
      </c>
      <c r="R396" s="266">
        <f t="shared" si="21"/>
        <v>5.3382853187189596</v>
      </c>
      <c r="S396" s="266">
        <f t="shared" si="22"/>
        <v>0.82517277228490704</v>
      </c>
      <c r="T396" s="266">
        <f t="shared" si="23"/>
        <v>1.9606724667428881</v>
      </c>
    </row>
    <row r="397" spans="1:20">
      <c r="A397" s="102">
        <v>0.297315439209342</v>
      </c>
      <c r="B397" s="102">
        <v>0.12436378245954099</v>
      </c>
      <c r="C397" s="2">
        <v>902.48387220259895</v>
      </c>
      <c r="D397" s="19">
        <v>1.7567357194923501</v>
      </c>
      <c r="E397" s="135">
        <v>0.20854458863098299</v>
      </c>
      <c r="F397" s="135">
        <v>89</v>
      </c>
      <c r="G397" s="135">
        <v>41.725169207613199</v>
      </c>
      <c r="H397" s="2">
        <v>-1.2347218387646499</v>
      </c>
      <c r="I397" s="2">
        <v>282.625246595124</v>
      </c>
      <c r="J397" s="2">
        <v>-26.5356271505762</v>
      </c>
      <c r="K397" s="19">
        <v>2.0435347141901001</v>
      </c>
      <c r="L397" s="135">
        <v>7.6836470223259803E-2</v>
      </c>
      <c r="M397" s="135">
        <v>89.79</v>
      </c>
      <c r="N397" s="135">
        <v>81.063285807866293</v>
      </c>
      <c r="O397" s="19">
        <v>0.8</v>
      </c>
      <c r="P397" s="2">
        <v>258.55962536488602</v>
      </c>
      <c r="Q397" s="2">
        <v>187.78544109510699</v>
      </c>
      <c r="R397" s="266">
        <f t="shared" si="21"/>
        <v>3.8002704336824502</v>
      </c>
      <c r="S397" s="266">
        <f t="shared" si="22"/>
        <v>0.8596554329582724</v>
      </c>
      <c r="T397" s="266">
        <f t="shared" si="23"/>
        <v>1.9427910622606999</v>
      </c>
    </row>
    <row r="398" spans="1:20">
      <c r="A398" s="102">
        <v>0.366626461967825</v>
      </c>
      <c r="B398" s="102">
        <v>0.124666175695464</v>
      </c>
      <c r="C398" s="2">
        <v>860.00037774028306</v>
      </c>
      <c r="D398" s="19">
        <v>1.9585156463634299</v>
      </c>
      <c r="E398" s="135">
        <v>0.13912017503013199</v>
      </c>
      <c r="F398" s="135">
        <v>89</v>
      </c>
      <c r="G398" s="135">
        <v>41.441243533156701</v>
      </c>
      <c r="H398" s="2">
        <v>4.93948123547879</v>
      </c>
      <c r="I398" s="2">
        <v>6.4988860185595101</v>
      </c>
      <c r="J398" s="2">
        <v>157.296773210818</v>
      </c>
      <c r="K398" s="19">
        <v>2.9997829289055602</v>
      </c>
      <c r="L398" s="135">
        <v>4.7789713328991797E-2</v>
      </c>
      <c r="M398" s="135">
        <v>89.79</v>
      </c>
      <c r="N398" s="135">
        <v>82.410369493941602</v>
      </c>
      <c r="O398" s="19">
        <v>0.8</v>
      </c>
      <c r="P398" s="2">
        <v>331.51657897422899</v>
      </c>
      <c r="Q398" s="2">
        <v>108.742483847248</v>
      </c>
      <c r="R398" s="266">
        <f t="shared" si="21"/>
        <v>4.9582985752689899</v>
      </c>
      <c r="S398" s="266">
        <f t="shared" si="22"/>
        <v>0.65288578966544564</v>
      </c>
      <c r="T398" s="266">
        <f t="shared" si="23"/>
        <v>1.988607543304195</v>
      </c>
    </row>
    <row r="399" spans="1:20">
      <c r="A399" s="102">
        <v>0.37774678878486101</v>
      </c>
      <c r="B399" s="102">
        <v>0.12507868733476099</v>
      </c>
      <c r="C399" s="2">
        <v>884.77151934758604</v>
      </c>
      <c r="D399" s="19">
        <v>1.93896150908702</v>
      </c>
      <c r="E399" s="135">
        <v>0.29428127450969399</v>
      </c>
      <c r="F399" s="135">
        <v>89</v>
      </c>
      <c r="G399" s="135">
        <v>41.713348817697103</v>
      </c>
      <c r="H399" s="2">
        <v>3.2880216211975601</v>
      </c>
      <c r="I399" s="2">
        <v>232.961334215634</v>
      </c>
      <c r="J399" s="2">
        <v>50.884786662437101</v>
      </c>
      <c r="K399" s="19">
        <v>2.1203467582395299</v>
      </c>
      <c r="L399" s="135">
        <v>8.8192385501899007E-2</v>
      </c>
      <c r="M399" s="135">
        <v>89.79</v>
      </c>
      <c r="N399" s="135">
        <v>81.169058895971702</v>
      </c>
      <c r="O399" s="19">
        <v>0.8</v>
      </c>
      <c r="P399" s="2">
        <v>300.60646449981101</v>
      </c>
      <c r="Q399" s="2">
        <v>135.82923690925301</v>
      </c>
      <c r="R399" s="266">
        <f t="shared" si="21"/>
        <v>4.0593082673265499</v>
      </c>
      <c r="S399" s="266">
        <f t="shared" si="22"/>
        <v>0.91445491241106736</v>
      </c>
      <c r="T399" s="266">
        <f t="shared" si="23"/>
        <v>1.9458773077824745</v>
      </c>
    </row>
    <row r="400" spans="1:20">
      <c r="A400" s="102">
        <v>0.55600633099675101</v>
      </c>
      <c r="B400" s="102">
        <v>0.125733072349034</v>
      </c>
      <c r="C400" s="2">
        <v>998.19038286627801</v>
      </c>
      <c r="D400" s="19">
        <v>2.1964210019309598</v>
      </c>
      <c r="E400" s="135">
        <v>0.23180427458106201</v>
      </c>
      <c r="F400" s="135">
        <v>89</v>
      </c>
      <c r="G400" s="135">
        <v>41.729207786083798</v>
      </c>
      <c r="H400" s="2">
        <v>0.194624386387898</v>
      </c>
      <c r="I400" s="2">
        <v>310.68215627669503</v>
      </c>
      <c r="J400" s="2">
        <v>-77.011597214512804</v>
      </c>
      <c r="K400" s="19">
        <v>2.8980490630737799</v>
      </c>
      <c r="L400" s="135">
        <v>2.7813364522729499E-2</v>
      </c>
      <c r="M400" s="135">
        <v>89.79</v>
      </c>
      <c r="N400" s="135">
        <v>81.311201897752895</v>
      </c>
      <c r="O400" s="19">
        <v>0.8</v>
      </c>
      <c r="P400" s="2">
        <v>233.68298499185201</v>
      </c>
      <c r="Q400" s="2">
        <v>214.560244499769</v>
      </c>
      <c r="R400" s="266">
        <f t="shared" si="21"/>
        <v>5.0944700650047396</v>
      </c>
      <c r="S400" s="266">
        <f t="shared" si="22"/>
        <v>0.75789641725435564</v>
      </c>
      <c r="T400" s="266">
        <f t="shared" si="23"/>
        <v>1.948544106434468</v>
      </c>
    </row>
    <row r="401" spans="1:20">
      <c r="A401" s="102">
        <v>0.33368572127073998</v>
      </c>
      <c r="B401" s="102">
        <v>0.12635802463902199</v>
      </c>
      <c r="C401" s="2">
        <v>906.04582374880101</v>
      </c>
      <c r="D401" s="19">
        <v>2.13542929118214</v>
      </c>
      <c r="E401" s="135">
        <v>0.23739462082429999</v>
      </c>
      <c r="F401" s="135">
        <v>89</v>
      </c>
      <c r="G401" s="135">
        <v>41.585023988979898</v>
      </c>
      <c r="H401" s="2">
        <v>5.9993150856731301</v>
      </c>
      <c r="I401" s="2">
        <v>331.24040604367099</v>
      </c>
      <c r="J401" s="2">
        <v>-116.15979130870301</v>
      </c>
      <c r="K401" s="19">
        <v>1.91586678761016</v>
      </c>
      <c r="L401" s="135">
        <v>5.05801913754413E-2</v>
      </c>
      <c r="M401" s="135">
        <v>89.79</v>
      </c>
      <c r="N401" s="135">
        <v>81.378830791773893</v>
      </c>
      <c r="O401" s="19">
        <v>0.8</v>
      </c>
      <c r="P401" s="2">
        <v>249.704078478491</v>
      </c>
      <c r="Q401" s="2">
        <v>195.63080376236101</v>
      </c>
      <c r="R401" s="266">
        <f t="shared" si="21"/>
        <v>4.0512960787922996</v>
      </c>
      <c r="S401" s="266">
        <f t="shared" si="22"/>
        <v>1.1146021764101151</v>
      </c>
      <c r="T401" s="266">
        <f t="shared" si="23"/>
        <v>1.9569263880511267</v>
      </c>
    </row>
    <row r="402" spans="1:20">
      <c r="A402" s="102">
        <v>0.69047440961003304</v>
      </c>
      <c r="B402" s="102">
        <v>0.126407967277747</v>
      </c>
      <c r="C402" s="2">
        <v>920.30059235733199</v>
      </c>
      <c r="D402" s="19">
        <v>1.81713577457118</v>
      </c>
      <c r="E402" s="135">
        <v>0.17132604513754601</v>
      </c>
      <c r="F402" s="135">
        <v>89</v>
      </c>
      <c r="G402" s="135">
        <v>41.621553582109399</v>
      </c>
      <c r="H402" s="2">
        <v>5.9988990939926303</v>
      </c>
      <c r="I402" s="2">
        <v>348.56429644301397</v>
      </c>
      <c r="J402" s="2">
        <v>-129.36681790598001</v>
      </c>
      <c r="K402" s="19">
        <v>2.3270420840825299</v>
      </c>
      <c r="L402" s="135">
        <v>7.5439791162248193E-2</v>
      </c>
      <c r="M402" s="135">
        <v>89.79</v>
      </c>
      <c r="N402" s="135">
        <v>81.650470800634395</v>
      </c>
      <c r="O402" s="19">
        <v>0.8</v>
      </c>
      <c r="P402" s="2">
        <v>226.94875555044001</v>
      </c>
      <c r="Q402" s="2">
        <v>226.123427011411</v>
      </c>
      <c r="R402" s="266">
        <f t="shared" si="21"/>
        <v>4.1441778586537099</v>
      </c>
      <c r="S402" s="266">
        <f t="shared" si="22"/>
        <v>0.78087791664825523</v>
      </c>
      <c r="T402" s="266">
        <f t="shared" si="23"/>
        <v>1.9617352975437952</v>
      </c>
    </row>
    <row r="403" spans="1:20">
      <c r="A403" s="102">
        <v>0.54970148392021601</v>
      </c>
      <c r="B403" s="102">
        <v>0.12654026731958201</v>
      </c>
      <c r="C403" s="2">
        <v>887.24336057616995</v>
      </c>
      <c r="D403" s="19">
        <v>2.0874098286795002</v>
      </c>
      <c r="E403" s="135">
        <v>0.243124790593954</v>
      </c>
      <c r="F403" s="135">
        <v>89</v>
      </c>
      <c r="G403" s="135">
        <v>41.630167420430602</v>
      </c>
      <c r="H403" s="2">
        <v>0.114054175175831</v>
      </c>
      <c r="I403" s="2">
        <v>314.69703529585001</v>
      </c>
      <c r="J403" s="2">
        <v>-99.184398570052906</v>
      </c>
      <c r="K403" s="19">
        <v>2.7244575972277998</v>
      </c>
      <c r="L403" s="135">
        <v>4.1079670370924802E-8</v>
      </c>
      <c r="M403" s="135">
        <v>89.79</v>
      </c>
      <c r="N403" s="135">
        <v>81.636381624953302</v>
      </c>
      <c r="O403" s="19">
        <v>0.8</v>
      </c>
      <c r="P403" s="2">
        <v>109.70119438592501</v>
      </c>
      <c r="Q403" s="2">
        <v>336.64801990760799</v>
      </c>
      <c r="R403" s="266">
        <f t="shared" si="21"/>
        <v>4.8118674259073</v>
      </c>
      <c r="S403" s="266">
        <f t="shared" si="22"/>
        <v>0.76617446012134272</v>
      </c>
      <c r="T403" s="266">
        <f t="shared" si="23"/>
        <v>1.9609909515974964</v>
      </c>
    </row>
    <row r="404" spans="1:20">
      <c r="A404" s="102">
        <v>0.33613141905516303</v>
      </c>
      <c r="B404" s="102">
        <v>0.12777754245325901</v>
      </c>
      <c r="C404" s="2">
        <v>966.47917916281995</v>
      </c>
      <c r="D404" s="19">
        <v>0.50676685483267503</v>
      </c>
      <c r="E404" s="135">
        <v>0.18348484215791599</v>
      </c>
      <c r="F404" s="135">
        <v>89</v>
      </c>
      <c r="G404" s="135">
        <v>42.027670483607402</v>
      </c>
      <c r="H404" s="2">
        <v>1.5389620055161499</v>
      </c>
      <c r="I404" s="2">
        <v>208.832106320398</v>
      </c>
      <c r="J404" s="2">
        <v>118.43574131638</v>
      </c>
      <c r="K404" s="19">
        <v>1.0000050544883201</v>
      </c>
      <c r="L404" s="135">
        <v>0.29109922163254098</v>
      </c>
      <c r="M404" s="135">
        <v>89.79</v>
      </c>
      <c r="N404" s="135">
        <v>81.8314478760973</v>
      </c>
      <c r="O404" s="19">
        <v>0.8</v>
      </c>
      <c r="P404" s="2">
        <v>272.88171866649498</v>
      </c>
      <c r="Q404" s="2">
        <v>170.25256878762599</v>
      </c>
      <c r="R404" s="266">
        <f t="shared" si="21"/>
        <v>1.506771909320995</v>
      </c>
      <c r="S404" s="266">
        <f t="shared" si="22"/>
        <v>0.50676429339847295</v>
      </c>
      <c r="T404" s="266">
        <f t="shared" si="23"/>
        <v>1.9470850259953161</v>
      </c>
    </row>
    <row r="405" spans="1:20">
      <c r="A405" s="102">
        <v>0.26672163652256098</v>
      </c>
      <c r="B405" s="102">
        <v>0.128782662919119</v>
      </c>
      <c r="C405" s="2">
        <v>871.61499834663596</v>
      </c>
      <c r="D405" s="19">
        <v>2.5539484160827599</v>
      </c>
      <c r="E405" s="135">
        <v>0.140191164618297</v>
      </c>
      <c r="F405" s="135">
        <v>89</v>
      </c>
      <c r="G405" s="135">
        <v>41.340278572725801</v>
      </c>
      <c r="H405" s="2">
        <v>3.8877513240561501</v>
      </c>
      <c r="I405" s="2">
        <v>13.8025966064509</v>
      </c>
      <c r="J405" s="2">
        <v>148.16652300840201</v>
      </c>
      <c r="K405" s="19">
        <v>2.5749953990019798</v>
      </c>
      <c r="L405" s="135">
        <v>2.2571470121436701E-2</v>
      </c>
      <c r="M405" s="135">
        <v>89.79</v>
      </c>
      <c r="N405" s="135">
        <v>82.4882072163239</v>
      </c>
      <c r="O405" s="19">
        <v>0.8</v>
      </c>
      <c r="P405" s="2">
        <v>290.05013164856302</v>
      </c>
      <c r="Q405" s="2">
        <v>153.98575646274301</v>
      </c>
      <c r="R405" s="266">
        <f t="shared" si="21"/>
        <v>5.1289438150847397</v>
      </c>
      <c r="S405" s="266">
        <f t="shared" si="22"/>
        <v>0.99182639979575216</v>
      </c>
      <c r="T405" s="266">
        <f t="shared" si="23"/>
        <v>1.9953471544999553</v>
      </c>
    </row>
    <row r="406" spans="1:20">
      <c r="A406" s="102">
        <v>0.70264258747920305</v>
      </c>
      <c r="B406" s="102">
        <v>0.12923608821652299</v>
      </c>
      <c r="C406" s="2">
        <v>891.18807193354803</v>
      </c>
      <c r="D406" s="19">
        <v>1.8426277966898299</v>
      </c>
      <c r="E406" s="135">
        <v>0.181815303981614</v>
      </c>
      <c r="F406" s="135">
        <v>89</v>
      </c>
      <c r="G406" s="135">
        <v>41.604912392606799</v>
      </c>
      <c r="H406" s="2">
        <v>5.9947428369700004</v>
      </c>
      <c r="I406" s="2">
        <v>343.71519235983197</v>
      </c>
      <c r="J406" s="2">
        <v>-126.81776880864901</v>
      </c>
      <c r="K406" s="19">
        <v>2.3490124620070501</v>
      </c>
      <c r="L406" s="135">
        <v>6.2998850173380999E-2</v>
      </c>
      <c r="M406" s="135">
        <v>89.79</v>
      </c>
      <c r="N406" s="135">
        <v>81.6888183617219</v>
      </c>
      <c r="O406" s="19">
        <v>0.8</v>
      </c>
      <c r="P406" s="2">
        <v>227.26060275636399</v>
      </c>
      <c r="Q406" s="2">
        <v>224.78974009727199</v>
      </c>
      <c r="R406" s="266">
        <f t="shared" si="21"/>
        <v>4.1916402586968804</v>
      </c>
      <c r="S406" s="266">
        <f t="shared" si="22"/>
        <v>0.78442657350376355</v>
      </c>
      <c r="T406" s="266">
        <f t="shared" si="23"/>
        <v>1.9634416626301565</v>
      </c>
    </row>
    <row r="407" spans="1:20">
      <c r="A407" s="102">
        <v>0.41502839000895603</v>
      </c>
      <c r="B407" s="102">
        <v>0.12946185310754699</v>
      </c>
      <c r="C407" s="2">
        <v>984.54221455961601</v>
      </c>
      <c r="D407" s="19">
        <v>1.4150815172078901</v>
      </c>
      <c r="E407" s="135">
        <v>0.16716592134634101</v>
      </c>
      <c r="F407" s="135">
        <v>89</v>
      </c>
      <c r="G407" s="135">
        <v>41.691638083866202</v>
      </c>
      <c r="H407" s="2">
        <v>4.4962698672660402</v>
      </c>
      <c r="I407" s="2">
        <v>217.67214610726501</v>
      </c>
      <c r="J407" s="2">
        <v>56.5479763019583</v>
      </c>
      <c r="K407" s="19">
        <v>1.48195453300352</v>
      </c>
      <c r="L407" s="135">
        <v>0.160531505507058</v>
      </c>
      <c r="M407" s="135">
        <v>89.79</v>
      </c>
      <c r="N407" s="135">
        <v>81.275442256360293</v>
      </c>
      <c r="O407" s="19">
        <v>0.8</v>
      </c>
      <c r="P407" s="2">
        <v>308.88563706875101</v>
      </c>
      <c r="Q407" s="2">
        <v>120.342533050364</v>
      </c>
      <c r="R407" s="266">
        <f t="shared" si="21"/>
        <v>2.8970360502114101</v>
      </c>
      <c r="S407" s="266">
        <f t="shared" si="22"/>
        <v>0.95487512315233014</v>
      </c>
      <c r="T407" s="266">
        <f t="shared" si="23"/>
        <v>1.9494422860734801</v>
      </c>
    </row>
    <row r="408" spans="1:20">
      <c r="A408" s="102">
        <v>0.55369278788566501</v>
      </c>
      <c r="B408" s="102">
        <v>0.12969534671591401</v>
      </c>
      <c r="C408" s="2">
        <v>995.11810270144997</v>
      </c>
      <c r="D408" s="19">
        <v>2.3049854999506398</v>
      </c>
      <c r="E408" s="135">
        <v>0.242057079303583</v>
      </c>
      <c r="F408" s="135">
        <v>89</v>
      </c>
      <c r="G408" s="135">
        <v>41.642694189690097</v>
      </c>
      <c r="H408" s="2">
        <v>0.39662405907647602</v>
      </c>
      <c r="I408" s="2">
        <v>313.29520863363501</v>
      </c>
      <c r="J408" s="2">
        <v>-96.881746145688098</v>
      </c>
      <c r="K408" s="19">
        <v>3.1316128282104798</v>
      </c>
      <c r="L408" s="135">
        <v>1.0592950867031499E-3</v>
      </c>
      <c r="M408" s="135">
        <v>89.79</v>
      </c>
      <c r="N408" s="135">
        <v>81.638652235220405</v>
      </c>
      <c r="O408" s="19">
        <v>0.8</v>
      </c>
      <c r="P408" s="2">
        <v>4.8096941038088001</v>
      </c>
      <c r="Q408" s="2">
        <v>81.425636854799393</v>
      </c>
      <c r="R408" s="266">
        <f t="shared" si="21"/>
        <v>5.4365983281611197</v>
      </c>
      <c r="S408" s="266">
        <f t="shared" si="22"/>
        <v>0.73603782663893169</v>
      </c>
      <c r="T408" s="266">
        <f t="shared" si="23"/>
        <v>1.960455581076032</v>
      </c>
    </row>
    <row r="409" spans="1:20">
      <c r="A409" s="102">
        <v>0.32619394641369498</v>
      </c>
      <c r="B409" s="102">
        <v>0.13037426090415699</v>
      </c>
      <c r="C409" s="2">
        <v>861.557549299166</v>
      </c>
      <c r="D409" s="19">
        <v>2.4806322417340501</v>
      </c>
      <c r="E409" s="135">
        <v>0.24273562734270199</v>
      </c>
      <c r="F409" s="135">
        <v>89</v>
      </c>
      <c r="G409" s="135">
        <v>41.465867639671998</v>
      </c>
      <c r="H409" s="2">
        <v>0.71987263578639105</v>
      </c>
      <c r="I409" s="2">
        <v>317.37696891615502</v>
      </c>
      <c r="J409" s="2">
        <v>-112.201043477539</v>
      </c>
      <c r="K409" s="19">
        <v>1.81261736280023</v>
      </c>
      <c r="L409" s="135">
        <v>1.3483989439707999E-2</v>
      </c>
      <c r="M409" s="135">
        <v>89.79</v>
      </c>
      <c r="N409" s="135">
        <v>81.571642230805594</v>
      </c>
      <c r="O409" s="19">
        <v>0.8</v>
      </c>
      <c r="P409" s="2">
        <v>349.68457042280897</v>
      </c>
      <c r="Q409" s="2">
        <v>92.415822823399196</v>
      </c>
      <c r="R409" s="266">
        <f t="shared" si="21"/>
        <v>4.2932496045342798</v>
      </c>
      <c r="S409" s="266">
        <f t="shared" si="22"/>
        <v>1.3685360697978939</v>
      </c>
      <c r="T409" s="266">
        <f t="shared" si="23"/>
        <v>1.9671996963778191</v>
      </c>
    </row>
    <row r="410" spans="1:20">
      <c r="A410" s="102">
        <v>0.461557252332568</v>
      </c>
      <c r="B410" s="102">
        <v>0.13053050839944699</v>
      </c>
      <c r="C410" s="2">
        <v>860.00796922891902</v>
      </c>
      <c r="D410" s="19">
        <v>1.4518804123764599</v>
      </c>
      <c r="E410" s="135">
        <v>0.171331556969474</v>
      </c>
      <c r="F410" s="135">
        <v>89</v>
      </c>
      <c r="G410" s="135">
        <v>41.727087564197099</v>
      </c>
      <c r="H410" s="2">
        <v>0.45973599185659902</v>
      </c>
      <c r="I410" s="2">
        <v>304.96094917614403</v>
      </c>
      <c r="J410" s="2">
        <v>-79.791752559858395</v>
      </c>
      <c r="K410" s="19">
        <v>2.4494939926093902</v>
      </c>
      <c r="L410" s="135">
        <v>7.2028697209764306E-2</v>
      </c>
      <c r="M410" s="135">
        <v>89.79</v>
      </c>
      <c r="N410" s="135">
        <v>81.655759037043495</v>
      </c>
      <c r="O410" s="19">
        <v>0.8</v>
      </c>
      <c r="P410" s="2">
        <v>286.14347676646202</v>
      </c>
      <c r="Q410" s="2">
        <v>157.285763125274</v>
      </c>
      <c r="R410" s="266">
        <f t="shared" si="21"/>
        <v>3.9013744049858499</v>
      </c>
      <c r="S410" s="266">
        <f t="shared" si="22"/>
        <v>0.59272666793920359</v>
      </c>
      <c r="T410" s="266">
        <f t="shared" si="23"/>
        <v>1.9569005124408974</v>
      </c>
    </row>
    <row r="411" spans="1:20">
      <c r="A411" s="102">
        <v>0.31841495307162399</v>
      </c>
      <c r="B411" s="102">
        <v>0.13093279707519401</v>
      </c>
      <c r="C411" s="2">
        <v>980.97511254780795</v>
      </c>
      <c r="D411" s="19">
        <v>1.3780037260927001</v>
      </c>
      <c r="E411" s="135">
        <v>0.17298880773020101</v>
      </c>
      <c r="F411" s="135">
        <v>89</v>
      </c>
      <c r="G411" s="135">
        <v>41.765521690789498</v>
      </c>
      <c r="H411" s="2">
        <v>-1.18878667721832</v>
      </c>
      <c r="I411" s="2">
        <v>287.604215646922</v>
      </c>
      <c r="J411" s="2">
        <v>-49.104776780636797</v>
      </c>
      <c r="K411" s="19">
        <v>2.7098518850604498</v>
      </c>
      <c r="L411" s="135">
        <v>9.6859600881308905E-2</v>
      </c>
      <c r="M411" s="135">
        <v>89.79</v>
      </c>
      <c r="N411" s="135">
        <v>81.677924757394294</v>
      </c>
      <c r="O411" s="19">
        <v>0.8</v>
      </c>
      <c r="P411" s="2">
        <v>295.51599332803403</v>
      </c>
      <c r="Q411" s="2">
        <v>143.98745371811299</v>
      </c>
      <c r="R411" s="266">
        <f t="shared" si="21"/>
        <v>4.0878556111531497</v>
      </c>
      <c r="S411" s="266">
        <f t="shared" si="22"/>
        <v>0.50851625274787304</v>
      </c>
      <c r="T411" s="266">
        <f t="shared" si="23"/>
        <v>1.9556304207593946</v>
      </c>
    </row>
    <row r="412" spans="1:20">
      <c r="A412" s="102">
        <v>0.54756169812753797</v>
      </c>
      <c r="B412" s="102">
        <v>0.13135532706099301</v>
      </c>
      <c r="C412" s="2">
        <v>991.45816388821595</v>
      </c>
      <c r="D412" s="19">
        <v>1.87738200414803</v>
      </c>
      <c r="E412" s="135">
        <v>0.15867083498758799</v>
      </c>
      <c r="F412" s="135">
        <v>89</v>
      </c>
      <c r="G412" s="135">
        <v>41.509654417331099</v>
      </c>
      <c r="H412" s="2">
        <v>-1.1463302365524</v>
      </c>
      <c r="I412" s="2">
        <v>296.86939753683998</v>
      </c>
      <c r="J412" s="2">
        <v>-80.711812070932993</v>
      </c>
      <c r="K412" s="19">
        <v>2.1752826688133799</v>
      </c>
      <c r="L412" s="135">
        <v>7.8827263935883102E-2</v>
      </c>
      <c r="M412" s="135">
        <v>89.79</v>
      </c>
      <c r="N412" s="135">
        <v>81.764725804809004</v>
      </c>
      <c r="O412" s="19">
        <v>0.8</v>
      </c>
      <c r="P412" s="2">
        <v>310.997007109827</v>
      </c>
      <c r="Q412" s="2">
        <v>127.160364246949</v>
      </c>
      <c r="R412" s="266">
        <f t="shared" si="21"/>
        <v>4.0526646729614102</v>
      </c>
      <c r="S412" s="266">
        <f t="shared" si="22"/>
        <v>0.86305197529668398</v>
      </c>
      <c r="T412" s="266">
        <f t="shared" si="23"/>
        <v>1.9697761147987447</v>
      </c>
    </row>
    <row r="413" spans="1:20">
      <c r="A413" s="102">
        <v>0.31110839545726698</v>
      </c>
      <c r="B413" s="102">
        <v>0.13139484674834101</v>
      </c>
      <c r="C413" s="2">
        <v>956.35843105572997</v>
      </c>
      <c r="D413" s="19">
        <v>1.34655887669198</v>
      </c>
      <c r="E413" s="135">
        <v>0.23612534386335399</v>
      </c>
      <c r="F413" s="135">
        <v>89</v>
      </c>
      <c r="G413" s="135">
        <v>41.810037281656101</v>
      </c>
      <c r="H413" s="2">
        <v>-0.40564541144386901</v>
      </c>
      <c r="I413" s="2">
        <v>269.73386558843498</v>
      </c>
      <c r="J413" s="2">
        <v>27.645835747697699</v>
      </c>
      <c r="K413" s="19">
        <v>1.5947479243665901</v>
      </c>
      <c r="L413" s="135">
        <v>0.16804650917903299</v>
      </c>
      <c r="M413" s="135">
        <v>89.79</v>
      </c>
      <c r="N413" s="135">
        <v>81.320908431353303</v>
      </c>
      <c r="O413" s="19">
        <v>0.8</v>
      </c>
      <c r="P413" s="2">
        <v>226.550097931652</v>
      </c>
      <c r="Q413" s="2">
        <v>230.89482040642901</v>
      </c>
      <c r="R413" s="266">
        <f t="shared" si="21"/>
        <v>2.9413068010585701</v>
      </c>
      <c r="S413" s="266">
        <f t="shared" si="22"/>
        <v>0.84437098560690271</v>
      </c>
      <c r="T413" s="266">
        <f t="shared" si="23"/>
        <v>1.9450092302843356</v>
      </c>
    </row>
    <row r="414" spans="1:20">
      <c r="A414" s="102">
        <v>0.51639352552592699</v>
      </c>
      <c r="B414" s="102">
        <v>0.131750154774636</v>
      </c>
      <c r="C414" s="2">
        <v>997.46223077882496</v>
      </c>
      <c r="D414" s="19">
        <v>2.3333926216835201</v>
      </c>
      <c r="E414" s="135">
        <v>0.24667784002062201</v>
      </c>
      <c r="F414" s="135">
        <v>89</v>
      </c>
      <c r="G414" s="135">
        <v>41.614396743201198</v>
      </c>
      <c r="H414" s="2">
        <v>0.76859154820966702</v>
      </c>
      <c r="I414" s="2">
        <v>317.30272741976501</v>
      </c>
      <c r="J414" s="2">
        <v>-104.867530781778</v>
      </c>
      <c r="K414" s="19">
        <v>3.0312476843360798</v>
      </c>
      <c r="L414" s="135">
        <v>1.58984591628725E-3</v>
      </c>
      <c r="M414" s="135">
        <v>89.79</v>
      </c>
      <c r="N414" s="135">
        <v>81.696080571015898</v>
      </c>
      <c r="O414" s="19">
        <v>0.8</v>
      </c>
      <c r="P414" s="2">
        <v>184.39084241578499</v>
      </c>
      <c r="Q414" s="2">
        <v>262.01021421317398</v>
      </c>
      <c r="R414" s="266">
        <f t="shared" si="21"/>
        <v>5.3646403060196004</v>
      </c>
      <c r="S414" s="266">
        <f t="shared" si="22"/>
        <v>0.7697795972731909</v>
      </c>
      <c r="T414" s="266">
        <f t="shared" si="23"/>
        <v>1.9631686859515294</v>
      </c>
    </row>
    <row r="415" spans="1:20">
      <c r="A415" s="102">
        <v>0.51407998241484099</v>
      </c>
      <c r="B415" s="102">
        <v>0.13197356862399501</v>
      </c>
      <c r="C415" s="2">
        <v>998.76784420563797</v>
      </c>
      <c r="D415" s="19">
        <v>2.0620132355725</v>
      </c>
      <c r="E415" s="135">
        <v>0.22263833733375299</v>
      </c>
      <c r="F415" s="135">
        <v>89</v>
      </c>
      <c r="G415" s="135">
        <v>41.757190815337999</v>
      </c>
      <c r="H415" s="2">
        <v>-0.42531859850563097</v>
      </c>
      <c r="I415" s="2">
        <v>305.135142320527</v>
      </c>
      <c r="J415" s="2">
        <v>-73.917061561993606</v>
      </c>
      <c r="K415" s="19">
        <v>3.1886655968973301</v>
      </c>
      <c r="L415" s="135">
        <v>2.19552436788975E-2</v>
      </c>
      <c r="M415" s="135">
        <v>89.79</v>
      </c>
      <c r="N415" s="135">
        <v>81.432980688444502</v>
      </c>
      <c r="O415" s="19">
        <v>0.8</v>
      </c>
      <c r="P415" s="2">
        <v>257.71229373812702</v>
      </c>
      <c r="Q415" s="2">
        <v>188.92272486460101</v>
      </c>
      <c r="R415" s="266">
        <f t="shared" si="21"/>
        <v>5.2506788324698306</v>
      </c>
      <c r="S415" s="266">
        <f t="shared" si="22"/>
        <v>0.64666964061044929</v>
      </c>
      <c r="T415" s="266">
        <f t="shared" si="23"/>
        <v>1.9501546703312482</v>
      </c>
    </row>
    <row r="416" spans="1:20">
      <c r="A416" s="102">
        <v>0.463191161397844</v>
      </c>
      <c r="B416" s="102">
        <v>0.13213397943250299</v>
      </c>
      <c r="C416" s="2">
        <v>985.25570898445699</v>
      </c>
      <c r="D416" s="19">
        <v>2.0566125671884499</v>
      </c>
      <c r="E416" s="135">
        <v>0.159229436726849</v>
      </c>
      <c r="F416" s="135">
        <v>89</v>
      </c>
      <c r="G416" s="135">
        <v>41.539445077929301</v>
      </c>
      <c r="H416" s="2">
        <v>5.4338079673310302</v>
      </c>
      <c r="I416" s="2">
        <v>17.083072284153701</v>
      </c>
      <c r="J416" s="2">
        <v>179.99969888113901</v>
      </c>
      <c r="K416" s="19">
        <v>2.0000011415565999</v>
      </c>
      <c r="L416" s="135">
        <v>9.3896436842442796E-2</v>
      </c>
      <c r="M416" s="135">
        <v>89.79</v>
      </c>
      <c r="N416" s="135">
        <v>81.605684310874693</v>
      </c>
      <c r="O416" s="19">
        <v>0.8</v>
      </c>
      <c r="P416" s="2">
        <v>240.01522870605601</v>
      </c>
      <c r="Q416" s="2">
        <v>209.883295041102</v>
      </c>
      <c r="R416" s="266">
        <f t="shared" si="21"/>
        <v>4.0566137087450498</v>
      </c>
      <c r="S416" s="266">
        <f t="shared" si="22"/>
        <v>1.0283056966596476</v>
      </c>
      <c r="T416" s="266">
        <f t="shared" si="23"/>
        <v>1.964534773100119</v>
      </c>
    </row>
    <row r="417" spans="1:20">
      <c r="A417" s="102">
        <v>0.44337719539180398</v>
      </c>
      <c r="B417" s="102">
        <v>0.13253204834044799</v>
      </c>
      <c r="C417" s="2">
        <v>861.52679017249397</v>
      </c>
      <c r="D417" s="19">
        <v>1.9330832720946201</v>
      </c>
      <c r="E417" s="135">
        <v>0.29999999915848302</v>
      </c>
      <c r="F417" s="135">
        <v>89</v>
      </c>
      <c r="G417" s="135">
        <v>41.762474941924502</v>
      </c>
      <c r="H417" s="2">
        <v>5.59492782871434</v>
      </c>
      <c r="I417" s="2">
        <v>240.847742451583</v>
      </c>
      <c r="J417" s="2">
        <v>37.762486425761999</v>
      </c>
      <c r="K417" s="19">
        <v>2.5238590866247201</v>
      </c>
      <c r="L417" s="135">
        <v>7.7654469644597698E-2</v>
      </c>
      <c r="M417" s="135">
        <v>89.79</v>
      </c>
      <c r="N417" s="135">
        <v>81.108777226891107</v>
      </c>
      <c r="O417" s="19">
        <v>0.8</v>
      </c>
      <c r="P417" s="2">
        <v>308.86956968978097</v>
      </c>
      <c r="Q417" s="2">
        <v>127.381109780695</v>
      </c>
      <c r="R417" s="266">
        <f t="shared" si="21"/>
        <v>4.4569423587193402</v>
      </c>
      <c r="S417" s="266">
        <f t="shared" si="22"/>
        <v>0.76592361369898299</v>
      </c>
      <c r="T417" s="266">
        <f t="shared" si="23"/>
        <v>1.9421448881964525</v>
      </c>
    </row>
    <row r="418" spans="1:20">
      <c r="A418" s="102">
        <v>0.49931569118052699</v>
      </c>
      <c r="B418" s="102">
        <v>0.13253247581750999</v>
      </c>
      <c r="C418" s="2">
        <v>873.89844931308198</v>
      </c>
      <c r="D418" s="19">
        <v>1.2663546401279999</v>
      </c>
      <c r="E418" s="135">
        <v>0.20873421756754301</v>
      </c>
      <c r="F418" s="135">
        <v>89</v>
      </c>
      <c r="G418" s="135">
        <v>41.859073652866797</v>
      </c>
      <c r="H418" s="2">
        <v>0.94932273937675604</v>
      </c>
      <c r="I418" s="2">
        <v>269.79070074405098</v>
      </c>
      <c r="J418" s="2">
        <v>-6.7613406683168602</v>
      </c>
      <c r="K418" s="19">
        <v>2.0842479488569801</v>
      </c>
      <c r="L418" s="135">
        <v>9.06964447317615E-2</v>
      </c>
      <c r="M418" s="135">
        <v>89.79</v>
      </c>
      <c r="N418" s="135">
        <v>81.304982289704895</v>
      </c>
      <c r="O418" s="19">
        <v>0.8</v>
      </c>
      <c r="P418" s="2">
        <v>268.000802765743</v>
      </c>
      <c r="Q418" s="2">
        <v>178.38074430670801</v>
      </c>
      <c r="R418" s="266">
        <f t="shared" si="21"/>
        <v>3.3506025889849802</v>
      </c>
      <c r="S418" s="266">
        <f t="shared" si="22"/>
        <v>0.6075834887219056</v>
      </c>
      <c r="T418" s="266">
        <f t="shared" si="23"/>
        <v>1.9423502527542573</v>
      </c>
    </row>
    <row r="419" spans="1:20">
      <c r="A419" s="102">
        <v>0.25991990324109698</v>
      </c>
      <c r="B419" s="102">
        <v>0.133187332081005</v>
      </c>
      <c r="C419" s="2">
        <v>891.57160138062704</v>
      </c>
      <c r="D419" s="19">
        <v>1.02455872047245</v>
      </c>
      <c r="E419" s="135">
        <v>0.26726568328340899</v>
      </c>
      <c r="F419" s="135">
        <v>89</v>
      </c>
      <c r="G419" s="135">
        <v>41.7890454876866</v>
      </c>
      <c r="H419" s="2">
        <v>-2.4629797619990002</v>
      </c>
      <c r="I419" s="2">
        <v>228.830936183847</v>
      </c>
      <c r="J419" s="2">
        <v>75.474779083569004</v>
      </c>
      <c r="K419" s="19">
        <v>1.20666170240635</v>
      </c>
      <c r="L419" s="135">
        <v>0.15695890687571101</v>
      </c>
      <c r="M419" s="135">
        <v>89.79</v>
      </c>
      <c r="N419" s="135">
        <v>81.538941342210904</v>
      </c>
      <c r="O419" s="19">
        <v>0.8</v>
      </c>
      <c r="P419" s="2">
        <v>266.65598142863399</v>
      </c>
      <c r="Q419" s="2">
        <v>178.67175647811399</v>
      </c>
      <c r="R419" s="266">
        <f t="shared" si="21"/>
        <v>2.2312204228788</v>
      </c>
      <c r="S419" s="266">
        <f t="shared" si="22"/>
        <v>0.84908530570685525</v>
      </c>
      <c r="T419" s="266">
        <f t="shared" si="23"/>
        <v>1.9512037279300112</v>
      </c>
    </row>
    <row r="420" spans="1:20">
      <c r="A420" s="102">
        <v>0.61884287185966902</v>
      </c>
      <c r="B420" s="102">
        <v>0.13345067186609699</v>
      </c>
      <c r="C420" s="2">
        <v>950.88951173611201</v>
      </c>
      <c r="D420" s="19">
        <v>2.1243134386515901</v>
      </c>
      <c r="E420" s="135">
        <v>0.21190706122085701</v>
      </c>
      <c r="F420" s="135">
        <v>89</v>
      </c>
      <c r="G420" s="135">
        <v>41.625506998228701</v>
      </c>
      <c r="H420" s="2">
        <v>5.9999789103297196</v>
      </c>
      <c r="I420" s="2">
        <v>329.40742053356303</v>
      </c>
      <c r="J420" s="2">
        <v>-111.504410951182</v>
      </c>
      <c r="K420" s="19">
        <v>2.7195117017364998</v>
      </c>
      <c r="L420" s="135">
        <v>3.5531011698496297E-2</v>
      </c>
      <c r="M420" s="135">
        <v>89.79</v>
      </c>
      <c r="N420" s="135">
        <v>81.626727237624905</v>
      </c>
      <c r="O420" s="19">
        <v>0.8</v>
      </c>
      <c r="P420" s="2">
        <v>225.984546731184</v>
      </c>
      <c r="Q420" s="2">
        <v>223.53609074842601</v>
      </c>
      <c r="R420" s="266">
        <f t="shared" si="21"/>
        <v>4.8438251403880894</v>
      </c>
      <c r="S420" s="266">
        <f t="shared" si="22"/>
        <v>0.78113781871030175</v>
      </c>
      <c r="T420" s="266">
        <f t="shared" si="23"/>
        <v>1.9609785711702774</v>
      </c>
    </row>
    <row r="421" spans="1:20">
      <c r="A421" s="102">
        <v>0.52666126703843397</v>
      </c>
      <c r="B421" s="102">
        <v>0.13358543328392999</v>
      </c>
      <c r="C421" s="2">
        <v>977.71882130237702</v>
      </c>
      <c r="D421" s="19">
        <v>2.8098557017611898</v>
      </c>
      <c r="E421" s="135">
        <v>0.29730433035109399</v>
      </c>
      <c r="F421" s="135">
        <v>89</v>
      </c>
      <c r="G421" s="135">
        <v>41.5296813820433</v>
      </c>
      <c r="H421" s="2">
        <v>2.3034522304507701</v>
      </c>
      <c r="I421" s="2">
        <v>298.35720344184398</v>
      </c>
      <c r="J421" s="2">
        <v>-99.017297510165704</v>
      </c>
      <c r="K421" s="19">
        <v>2.5032460269024899</v>
      </c>
      <c r="L421" s="135">
        <v>7.0133436832618398E-2</v>
      </c>
      <c r="M421" s="135">
        <v>89.79</v>
      </c>
      <c r="N421" s="135">
        <v>81.557462894500901</v>
      </c>
      <c r="O421" s="19">
        <v>0.8</v>
      </c>
      <c r="P421" s="2">
        <v>45.108446699204301</v>
      </c>
      <c r="Q421" s="2">
        <v>30.928473299962501</v>
      </c>
      <c r="R421" s="266">
        <f t="shared" si="21"/>
        <v>5.3131017286636801</v>
      </c>
      <c r="S421" s="266">
        <f t="shared" si="22"/>
        <v>1.1224848343165446</v>
      </c>
      <c r="T421" s="266">
        <f t="shared" si="23"/>
        <v>1.9638355070493005</v>
      </c>
    </row>
    <row r="422" spans="1:20">
      <c r="A422" s="102">
        <v>0.38351490441709701</v>
      </c>
      <c r="B422" s="102">
        <v>0.133937304620357</v>
      </c>
      <c r="C422" s="2">
        <v>861.47877917832102</v>
      </c>
      <c r="D422" s="19">
        <v>1.7305532187852599</v>
      </c>
      <c r="E422" s="135">
        <v>0.19354619284472799</v>
      </c>
      <c r="F422" s="135">
        <v>89</v>
      </c>
      <c r="G422" s="135">
        <v>41.752472837552801</v>
      </c>
      <c r="H422" s="2">
        <v>-0.91731936195043995</v>
      </c>
      <c r="I422" s="2">
        <v>317.36476045547602</v>
      </c>
      <c r="J422" s="2">
        <v>-99.821854937349997</v>
      </c>
      <c r="K422" s="19">
        <v>2.9659838857355498</v>
      </c>
      <c r="L422" s="135">
        <v>2.4493405910759599E-2</v>
      </c>
      <c r="M422" s="135">
        <v>89.79</v>
      </c>
      <c r="N422" s="135">
        <v>81.627307770442201</v>
      </c>
      <c r="O422" s="19">
        <v>0.8</v>
      </c>
      <c r="P422" s="2">
        <v>282.69034488095298</v>
      </c>
      <c r="Q422" s="2">
        <v>162.18811728747301</v>
      </c>
      <c r="R422" s="266">
        <f t="shared" si="21"/>
        <v>4.69653710452081</v>
      </c>
      <c r="S422" s="266">
        <f t="shared" si="22"/>
        <v>0.58346683106003827</v>
      </c>
      <c r="T422" s="266">
        <f t="shared" si="23"/>
        <v>1.9550293006124748</v>
      </c>
    </row>
    <row r="423" spans="1:20">
      <c r="A423" s="102">
        <v>0.27195476647466399</v>
      </c>
      <c r="B423" s="102">
        <v>0.13394002925933199</v>
      </c>
      <c r="C423" s="2">
        <v>866.90498138613702</v>
      </c>
      <c r="D423" s="19">
        <v>2.02627266038342</v>
      </c>
      <c r="E423" s="135">
        <v>0.219031648228357</v>
      </c>
      <c r="F423" s="135">
        <v>89</v>
      </c>
      <c r="G423" s="135">
        <v>41.654275804104699</v>
      </c>
      <c r="H423" s="2">
        <v>-0.41772942502555399</v>
      </c>
      <c r="I423" s="2">
        <v>322.37806696751102</v>
      </c>
      <c r="J423" s="2">
        <v>-111.341098621851</v>
      </c>
      <c r="K423" s="19">
        <v>2.9789406595656498</v>
      </c>
      <c r="L423" s="135">
        <v>3.32787321921657E-8</v>
      </c>
      <c r="M423" s="135">
        <v>89.79</v>
      </c>
      <c r="N423" s="135">
        <v>81.676514714323204</v>
      </c>
      <c r="O423" s="19">
        <v>0.8</v>
      </c>
      <c r="P423" s="2">
        <v>128.16830869261301</v>
      </c>
      <c r="Q423" s="2">
        <v>316.67444264257398</v>
      </c>
      <c r="R423" s="266">
        <f t="shared" si="21"/>
        <v>5.0052133199490694</v>
      </c>
      <c r="S423" s="266">
        <f t="shared" si="22"/>
        <v>0.68019906804013497</v>
      </c>
      <c r="T423" s="266">
        <f t="shared" si="23"/>
        <v>1.9608194630111568</v>
      </c>
    </row>
    <row r="424" spans="1:20">
      <c r="A424" s="102">
        <v>0.46591942943632603</v>
      </c>
      <c r="B424" s="102">
        <v>0.134203141801716</v>
      </c>
      <c r="C424" s="2">
        <v>988.53489026261502</v>
      </c>
      <c r="D424" s="19">
        <v>2.27903374079705</v>
      </c>
      <c r="E424" s="135">
        <v>0.26992547743466599</v>
      </c>
      <c r="F424" s="135">
        <v>89</v>
      </c>
      <c r="G424" s="135">
        <v>41.611808717086198</v>
      </c>
      <c r="H424" s="2">
        <v>5.9984991243622696</v>
      </c>
      <c r="I424" s="2">
        <v>317.021516063018</v>
      </c>
      <c r="J424" s="2">
        <v>-106.804507972359</v>
      </c>
      <c r="K424" s="19">
        <v>2.8778344252280399</v>
      </c>
      <c r="L424" s="135">
        <v>6.3025408483248198E-4</v>
      </c>
      <c r="M424" s="135">
        <v>89.79</v>
      </c>
      <c r="N424" s="135">
        <v>81.717810212762799</v>
      </c>
      <c r="O424" s="19">
        <v>0.8</v>
      </c>
      <c r="P424" s="2">
        <v>280.41380368513899</v>
      </c>
      <c r="Q424" s="2">
        <v>165.53327056459599</v>
      </c>
      <c r="R424" s="266">
        <f t="shared" si="21"/>
        <v>5.1568681660250899</v>
      </c>
      <c r="S424" s="266">
        <f t="shared" si="22"/>
        <v>0.79192663789768214</v>
      </c>
      <c r="T424" s="266">
        <f t="shared" si="23"/>
        <v>1.9638129831931266</v>
      </c>
    </row>
    <row r="425" spans="1:20">
      <c r="A425" s="102">
        <v>0.66257060552015901</v>
      </c>
      <c r="B425" s="102">
        <v>0.134247994269518</v>
      </c>
      <c r="C425" s="2">
        <v>965.55178388006595</v>
      </c>
      <c r="D425" s="19">
        <v>2.1739175706026699</v>
      </c>
      <c r="E425" s="135">
        <v>0.22027792891051501</v>
      </c>
      <c r="F425" s="135">
        <v>89</v>
      </c>
      <c r="G425" s="135">
        <v>41.6961419444646</v>
      </c>
      <c r="H425" s="2">
        <v>1.20038185585222E-2</v>
      </c>
      <c r="I425" s="2">
        <v>312.96758610699101</v>
      </c>
      <c r="J425" s="2">
        <v>-78.709128176780297</v>
      </c>
      <c r="K425" s="19">
        <v>2.6582633604282102</v>
      </c>
      <c r="L425" s="135">
        <v>3.3607351066549503E-2</v>
      </c>
      <c r="M425" s="135">
        <v>89.79</v>
      </c>
      <c r="N425" s="135">
        <v>81.302521569063302</v>
      </c>
      <c r="O425" s="19">
        <v>0.8</v>
      </c>
      <c r="P425" s="2">
        <v>231.25300070457399</v>
      </c>
      <c r="Q425" s="2">
        <v>218.001061323192</v>
      </c>
      <c r="R425" s="266">
        <f t="shared" si="21"/>
        <v>4.8321809310308801</v>
      </c>
      <c r="S425" s="266">
        <f t="shared" si="22"/>
        <v>0.81779616081849815</v>
      </c>
      <c r="T425" s="266">
        <f t="shared" si="23"/>
        <v>1.9498811587256857</v>
      </c>
    </row>
    <row r="426" spans="1:20">
      <c r="A426" s="102">
        <v>0.43070412240922401</v>
      </c>
      <c r="B426" s="102">
        <v>0.134369494448251</v>
      </c>
      <c r="C426" s="2">
        <v>865.52888004122894</v>
      </c>
      <c r="D426" s="19">
        <v>1.64471702087411</v>
      </c>
      <c r="E426" s="135">
        <v>0.18844531392146799</v>
      </c>
      <c r="F426" s="135">
        <v>89</v>
      </c>
      <c r="G426" s="135">
        <v>41.783271378535296</v>
      </c>
      <c r="H426" s="2">
        <v>-0.81863685108840301</v>
      </c>
      <c r="I426" s="2">
        <v>313.718269767658</v>
      </c>
      <c r="J426" s="2">
        <v>-80.002276428023293</v>
      </c>
      <c r="K426" s="19">
        <v>2.4364468090442601</v>
      </c>
      <c r="L426" s="135">
        <v>5.9144172992379E-2</v>
      </c>
      <c r="M426" s="135">
        <v>89.79</v>
      </c>
      <c r="N426" s="135">
        <v>81.369010977637998</v>
      </c>
      <c r="O426" s="19">
        <v>0.8</v>
      </c>
      <c r="P426" s="2">
        <v>246.69359146388899</v>
      </c>
      <c r="Q426" s="2">
        <v>201.82067981377901</v>
      </c>
      <c r="R426" s="266">
        <f t="shared" si="21"/>
        <v>4.0811638299183706</v>
      </c>
      <c r="S426" s="266">
        <f t="shared" si="22"/>
        <v>0.67504737422085548</v>
      </c>
      <c r="T426" s="266">
        <f t="shared" si="23"/>
        <v>1.9474064211123139</v>
      </c>
    </row>
    <row r="427" spans="1:20">
      <c r="A427" s="102">
        <v>0.295915303286165</v>
      </c>
      <c r="B427" s="102">
        <v>0.13492055418079299</v>
      </c>
      <c r="C427" s="2">
        <v>988.46524849297703</v>
      </c>
      <c r="D427" s="19">
        <v>1.81573892889125</v>
      </c>
      <c r="E427" s="135">
        <v>0.22967933379160499</v>
      </c>
      <c r="F427" s="135">
        <v>89</v>
      </c>
      <c r="G427" s="135">
        <v>41.7556972861437</v>
      </c>
      <c r="H427" s="2">
        <v>-1.1839501654807401</v>
      </c>
      <c r="I427" s="2">
        <v>270.602006483347</v>
      </c>
      <c r="J427" s="2">
        <v>-2.28183734541622</v>
      </c>
      <c r="K427" s="19">
        <v>2.23746451766287</v>
      </c>
      <c r="L427" s="135">
        <v>7.5851916430730901E-2</v>
      </c>
      <c r="M427" s="135">
        <v>89.79</v>
      </c>
      <c r="N427" s="135">
        <v>81.066450770144897</v>
      </c>
      <c r="O427" s="19">
        <v>0.8</v>
      </c>
      <c r="P427" s="2">
        <v>254.82224967899299</v>
      </c>
      <c r="Q427" s="2">
        <v>192.14229896484201</v>
      </c>
      <c r="R427" s="266">
        <f t="shared" si="21"/>
        <v>4.0532034465541198</v>
      </c>
      <c r="S427" s="266">
        <f t="shared" si="22"/>
        <v>0.81151630095473826</v>
      </c>
      <c r="T427" s="266">
        <f t="shared" si="23"/>
        <v>1.9414464621345495</v>
      </c>
    </row>
    <row r="428" spans="1:20">
      <c r="A428" s="102">
        <v>0.28387504583224599</v>
      </c>
      <c r="B428" s="102">
        <v>0.135144010816207</v>
      </c>
      <c r="C428" s="2">
        <v>939.45260894590001</v>
      </c>
      <c r="D428" s="19">
        <v>2.5732335165356899</v>
      </c>
      <c r="E428" s="135">
        <v>0.14539004429045699</v>
      </c>
      <c r="F428" s="135">
        <v>89</v>
      </c>
      <c r="G428" s="135">
        <v>41.387308592859398</v>
      </c>
      <c r="H428" s="2">
        <v>4.4315353334674903</v>
      </c>
      <c r="I428" s="2">
        <v>20.596008764817299</v>
      </c>
      <c r="J428" s="2">
        <v>136.046986192312</v>
      </c>
      <c r="K428" s="19">
        <v>3.4972112067652401</v>
      </c>
      <c r="L428" s="135">
        <v>2.5241157371193701E-2</v>
      </c>
      <c r="M428" s="135">
        <v>89.79</v>
      </c>
      <c r="N428" s="135">
        <v>82.524585079199198</v>
      </c>
      <c r="O428" s="19">
        <v>0.8</v>
      </c>
      <c r="P428" s="2">
        <v>1.6717715877878201</v>
      </c>
      <c r="Q428" s="2">
        <v>78.596454626183501</v>
      </c>
      <c r="R428" s="266">
        <f t="shared" si="21"/>
        <v>6.0704447233009304</v>
      </c>
      <c r="S428" s="266">
        <f t="shared" si="22"/>
        <v>0.73579585686956916</v>
      </c>
      <c r="T428" s="266">
        <f t="shared" si="23"/>
        <v>1.9939587251497979</v>
      </c>
    </row>
    <row r="429" spans="1:20">
      <c r="A429" s="102">
        <v>0.58207342913374305</v>
      </c>
      <c r="B429" s="102">
        <v>0.13515865750720299</v>
      </c>
      <c r="C429" s="2">
        <v>876.96366002949696</v>
      </c>
      <c r="D429" s="19">
        <v>2.0145412778182101</v>
      </c>
      <c r="E429" s="135">
        <v>0.25399366500414899</v>
      </c>
      <c r="F429" s="135">
        <v>89</v>
      </c>
      <c r="G429" s="135">
        <v>41.646371488040302</v>
      </c>
      <c r="H429" s="2">
        <v>5.8636406972194797</v>
      </c>
      <c r="I429" s="2">
        <v>313.19510280021501</v>
      </c>
      <c r="J429" s="2">
        <v>-94.437770394955805</v>
      </c>
      <c r="K429" s="19">
        <v>2.6102232324602199</v>
      </c>
      <c r="L429" s="135">
        <v>5.9814120302425899E-3</v>
      </c>
      <c r="M429" s="135">
        <v>89.79</v>
      </c>
      <c r="N429" s="135">
        <v>81.590180968963494</v>
      </c>
      <c r="O429" s="19">
        <v>0.8</v>
      </c>
      <c r="P429" s="2">
        <v>236.63607474745501</v>
      </c>
      <c r="Q429" s="2">
        <v>210.22335237550101</v>
      </c>
      <c r="R429" s="266">
        <f t="shared" si="21"/>
        <v>4.6247645102784301</v>
      </c>
      <c r="S429" s="266">
        <f t="shared" si="22"/>
        <v>0.771788884860794</v>
      </c>
      <c r="T429" s="266">
        <f t="shared" si="23"/>
        <v>1.9591185991411992</v>
      </c>
    </row>
    <row r="430" spans="1:20">
      <c r="A430" s="102">
        <v>0.42584744747728098</v>
      </c>
      <c r="B430" s="102">
        <v>0.13536789857179801</v>
      </c>
      <c r="C430" s="2">
        <v>860.00873899009696</v>
      </c>
      <c r="D430" s="19">
        <v>2.08866960997435</v>
      </c>
      <c r="E430" s="135">
        <v>0.156819676737631</v>
      </c>
      <c r="F430" s="135">
        <v>89</v>
      </c>
      <c r="G430" s="135">
        <v>41.437338089007497</v>
      </c>
      <c r="H430" s="2">
        <v>4.9934878181990303</v>
      </c>
      <c r="I430" s="2">
        <v>356.87179793118003</v>
      </c>
      <c r="J430" s="2">
        <v>179.906882721199</v>
      </c>
      <c r="K430" s="19">
        <v>2.7013680480355902</v>
      </c>
      <c r="L430" s="135">
        <v>2.3907401926811699E-2</v>
      </c>
      <c r="M430" s="135">
        <v>89.79</v>
      </c>
      <c r="N430" s="135">
        <v>82.259610093192407</v>
      </c>
      <c r="O430" s="19">
        <v>0.8</v>
      </c>
      <c r="P430" s="2">
        <v>276.61936707699402</v>
      </c>
      <c r="Q430" s="2">
        <v>168.814383907136</v>
      </c>
      <c r="R430" s="266">
        <f t="shared" si="21"/>
        <v>4.7900376580099397</v>
      </c>
      <c r="S430" s="266">
        <f t="shared" si="22"/>
        <v>0.77318957388764975</v>
      </c>
      <c r="T430" s="266">
        <f t="shared" si="23"/>
        <v>1.985156718235582</v>
      </c>
    </row>
    <row r="431" spans="1:20">
      <c r="A431" s="102">
        <v>0.35020694555714699</v>
      </c>
      <c r="B431" s="102">
        <v>0.13549436390509501</v>
      </c>
      <c r="C431" s="2">
        <v>938.93977355089999</v>
      </c>
      <c r="D431" s="19">
        <v>2.4466310910521298</v>
      </c>
      <c r="E431" s="135">
        <v>0.19989784393721099</v>
      </c>
      <c r="F431" s="135">
        <v>89</v>
      </c>
      <c r="G431" s="135">
        <v>41.393507100104202</v>
      </c>
      <c r="H431" s="2">
        <v>5.9999817143070704</v>
      </c>
      <c r="I431" s="2">
        <v>359.027783196852</v>
      </c>
      <c r="J431" s="2">
        <v>179.99999763337701</v>
      </c>
      <c r="K431" s="19">
        <v>2.3185204557706198</v>
      </c>
      <c r="L431" s="135">
        <v>3.0779400356468901E-2</v>
      </c>
      <c r="M431" s="135">
        <v>89.79</v>
      </c>
      <c r="N431" s="135">
        <v>82.176688294538906</v>
      </c>
      <c r="O431" s="19">
        <v>0.8</v>
      </c>
      <c r="P431" s="2">
        <v>232.039348523846</v>
      </c>
      <c r="Q431" s="2">
        <v>215.194073682832</v>
      </c>
      <c r="R431" s="266">
        <f t="shared" si="21"/>
        <v>4.7651515468227501</v>
      </c>
      <c r="S431" s="266">
        <f t="shared" si="22"/>
        <v>1.0552553396553619</v>
      </c>
      <c r="T431" s="266">
        <f t="shared" si="23"/>
        <v>1.9852555159389247</v>
      </c>
    </row>
    <row r="432" spans="1:20">
      <c r="A432" s="102">
        <v>0.47736352123320103</v>
      </c>
      <c r="B432" s="102">
        <v>0.136064902824514</v>
      </c>
      <c r="C432" s="2">
        <v>862.63533071802703</v>
      </c>
      <c r="D432" s="19">
        <v>1.14294237839931</v>
      </c>
      <c r="E432" s="135">
        <v>0.182076796722763</v>
      </c>
      <c r="F432" s="135">
        <v>89</v>
      </c>
      <c r="G432" s="135">
        <v>41.782358067932002</v>
      </c>
      <c r="H432" s="2">
        <v>1.23267113690199</v>
      </c>
      <c r="I432" s="2">
        <v>277.64872076505799</v>
      </c>
      <c r="J432" s="2">
        <v>-30.458178501583699</v>
      </c>
      <c r="K432" s="19">
        <v>2.1242303057834802</v>
      </c>
      <c r="L432" s="135">
        <v>9.9999785096969204E-2</v>
      </c>
      <c r="M432" s="135">
        <v>89.79</v>
      </c>
      <c r="N432" s="135">
        <v>81.608295602461695</v>
      </c>
      <c r="O432" s="19">
        <v>0.8</v>
      </c>
      <c r="P432" s="2">
        <v>285.23707433523299</v>
      </c>
      <c r="Q432" s="2">
        <v>157.42051112601399</v>
      </c>
      <c r="R432" s="266">
        <f t="shared" si="21"/>
        <v>3.2671726841827899</v>
      </c>
      <c r="S432" s="266">
        <f t="shared" si="22"/>
        <v>0.53805012351415371</v>
      </c>
      <c r="T432" s="266">
        <f t="shared" si="23"/>
        <v>1.9531759186443844</v>
      </c>
    </row>
    <row r="433" spans="1:20">
      <c r="A433" s="102">
        <v>0.56794492062181201</v>
      </c>
      <c r="B433" s="102">
        <v>0.13624848129556399</v>
      </c>
      <c r="C433" s="2">
        <v>976.96229674041297</v>
      </c>
      <c r="D433" s="19">
        <v>2.2447504645487402</v>
      </c>
      <c r="E433" s="135">
        <v>0.23939727025266</v>
      </c>
      <c r="F433" s="135">
        <v>89</v>
      </c>
      <c r="G433" s="135">
        <v>41.656621148631999</v>
      </c>
      <c r="H433" s="2">
        <v>0.23087064598686</v>
      </c>
      <c r="I433" s="2">
        <v>313.502386056744</v>
      </c>
      <c r="J433" s="2">
        <v>-96.334603856567099</v>
      </c>
      <c r="K433" s="19">
        <v>3.1305761451979</v>
      </c>
      <c r="L433" s="135">
        <v>1.2605742775878499E-4</v>
      </c>
      <c r="M433" s="135">
        <v>89.79</v>
      </c>
      <c r="N433" s="135">
        <v>81.627468879781901</v>
      </c>
      <c r="O433" s="19">
        <v>0.8</v>
      </c>
      <c r="P433" s="2">
        <v>118.809349970055</v>
      </c>
      <c r="Q433" s="2">
        <v>327.58193361643998</v>
      </c>
      <c r="R433" s="266">
        <f t="shared" si="21"/>
        <v>5.3753266097466401</v>
      </c>
      <c r="S433" s="266">
        <f t="shared" si="22"/>
        <v>0.71704068530389886</v>
      </c>
      <c r="T433" s="266">
        <f t="shared" si="23"/>
        <v>1.9595316813750399</v>
      </c>
    </row>
    <row r="434" spans="1:20">
      <c r="A434" s="102">
        <v>0.289486195426434</v>
      </c>
      <c r="B434" s="102">
        <v>0.136534643003388</v>
      </c>
      <c r="C434" s="2">
        <v>870.62363944802598</v>
      </c>
      <c r="D434" s="19">
        <v>2.3316176712518102</v>
      </c>
      <c r="E434" s="135">
        <v>0.21512661084183601</v>
      </c>
      <c r="F434" s="135">
        <v>89</v>
      </c>
      <c r="G434" s="135">
        <v>41.582491665116997</v>
      </c>
      <c r="H434" s="2">
        <v>-6.5360045403298705E-2</v>
      </c>
      <c r="I434" s="2">
        <v>327.15192764130899</v>
      </c>
      <c r="J434" s="2">
        <v>-120.75037688348</v>
      </c>
      <c r="K434" s="19">
        <v>2.6810848607668301</v>
      </c>
      <c r="L434" s="135">
        <v>1.8976808593753501E-3</v>
      </c>
      <c r="M434" s="135">
        <v>89.79</v>
      </c>
      <c r="N434" s="135">
        <v>81.619963013744396</v>
      </c>
      <c r="O434" s="19">
        <v>0.8</v>
      </c>
      <c r="P434" s="2">
        <v>81.304514122710501</v>
      </c>
      <c r="Q434" s="2">
        <v>3.6938560433168801</v>
      </c>
      <c r="R434" s="266">
        <f t="shared" si="21"/>
        <v>5.0127025320186398</v>
      </c>
      <c r="S434" s="266">
        <f t="shared" si="22"/>
        <v>0.86965455863449725</v>
      </c>
      <c r="T434" s="266">
        <f t="shared" si="23"/>
        <v>1.9628444507622977</v>
      </c>
    </row>
    <row r="435" spans="1:20">
      <c r="A435" s="102">
        <v>0.58389247441664305</v>
      </c>
      <c r="B435" s="102">
        <v>0.13715327035307001</v>
      </c>
      <c r="C435" s="2">
        <v>886.26530259581205</v>
      </c>
      <c r="D435" s="19">
        <v>2.0573712183709398</v>
      </c>
      <c r="E435" s="135">
        <v>0.25449361923701902</v>
      </c>
      <c r="F435" s="135">
        <v>89</v>
      </c>
      <c r="G435" s="135">
        <v>41.662633454689001</v>
      </c>
      <c r="H435" s="2">
        <v>0.24932439552102201</v>
      </c>
      <c r="I435" s="2">
        <v>310.94401161987702</v>
      </c>
      <c r="J435" s="2">
        <v>-91.287098437961205</v>
      </c>
      <c r="K435" s="19">
        <v>2.6944511702523299</v>
      </c>
      <c r="L435" s="135">
        <v>1.5453070328065301E-4</v>
      </c>
      <c r="M435" s="135">
        <v>89.79</v>
      </c>
      <c r="N435" s="135">
        <v>81.547131194625607</v>
      </c>
      <c r="O435" s="19">
        <v>0.8</v>
      </c>
      <c r="P435" s="2">
        <v>129.59722517726101</v>
      </c>
      <c r="Q435" s="2">
        <v>316.89349973848402</v>
      </c>
      <c r="R435" s="266">
        <f t="shared" si="21"/>
        <v>4.7518223886232693</v>
      </c>
      <c r="S435" s="266">
        <f t="shared" si="22"/>
        <v>0.76355854620229435</v>
      </c>
      <c r="T435" s="266">
        <f t="shared" si="23"/>
        <v>1.9573206116054511</v>
      </c>
    </row>
    <row r="436" spans="1:20">
      <c r="A436" s="102">
        <v>0.31454524770379</v>
      </c>
      <c r="B436" s="102">
        <v>0.13735192143084299</v>
      </c>
      <c r="C436" s="2">
        <v>886.995679744364</v>
      </c>
      <c r="D436" s="19">
        <v>1.81530636732508</v>
      </c>
      <c r="E436" s="135">
        <v>0.22560647751431401</v>
      </c>
      <c r="F436" s="135">
        <v>89</v>
      </c>
      <c r="G436" s="135">
        <v>41.849754094488297</v>
      </c>
      <c r="H436" s="2">
        <v>0.54759009625617905</v>
      </c>
      <c r="I436" s="2">
        <v>302.00712023221303</v>
      </c>
      <c r="J436" s="2">
        <v>-78.147754558732103</v>
      </c>
      <c r="K436" s="19">
        <v>3.4720632159160401</v>
      </c>
      <c r="L436" s="135">
        <v>2.09113124728709E-2</v>
      </c>
      <c r="M436" s="135">
        <v>89.79</v>
      </c>
      <c r="N436" s="135">
        <v>81.504276870098707</v>
      </c>
      <c r="O436" s="19">
        <v>0.8</v>
      </c>
      <c r="P436" s="2">
        <v>1.56641721657368E-2</v>
      </c>
      <c r="Q436" s="2">
        <v>82.606242058153697</v>
      </c>
      <c r="R436" s="266">
        <f t="shared" si="21"/>
        <v>5.2873695832411203</v>
      </c>
      <c r="S436" s="266">
        <f t="shared" si="22"/>
        <v>0.5228321762701964</v>
      </c>
      <c r="T436" s="266">
        <f t="shared" si="23"/>
        <v>1.9475449410306809</v>
      </c>
    </row>
    <row r="437" spans="1:20">
      <c r="A437" s="102">
        <v>0.44922286598011801</v>
      </c>
      <c r="B437" s="102">
        <v>0.137612232554923</v>
      </c>
      <c r="C437" s="2">
        <v>900.74708909753599</v>
      </c>
      <c r="D437" s="19">
        <v>1.8384050570430901</v>
      </c>
      <c r="E437" s="135">
        <v>0.26458089557172099</v>
      </c>
      <c r="F437" s="135">
        <v>89</v>
      </c>
      <c r="G437" s="135">
        <v>41.725326565624499</v>
      </c>
      <c r="H437" s="2">
        <v>5.9970119908618997</v>
      </c>
      <c r="I437" s="2">
        <v>231.65157729545399</v>
      </c>
      <c r="J437" s="2">
        <v>49.641216728078497</v>
      </c>
      <c r="K437" s="19">
        <v>2.1292467516471798</v>
      </c>
      <c r="L437" s="135">
        <v>9.9881509327151605E-2</v>
      </c>
      <c r="M437" s="135">
        <v>89.79</v>
      </c>
      <c r="N437" s="135">
        <v>81.197912212368195</v>
      </c>
      <c r="O437" s="19">
        <v>0.8</v>
      </c>
      <c r="P437" s="2">
        <v>304.189901276434</v>
      </c>
      <c r="Q437" s="2">
        <v>130.708537095591</v>
      </c>
      <c r="R437" s="266">
        <f t="shared" si="21"/>
        <v>3.9676518086902699</v>
      </c>
      <c r="S437" s="266">
        <f t="shared" si="22"/>
        <v>0.86340629878660358</v>
      </c>
      <c r="T437" s="266">
        <f t="shared" si="23"/>
        <v>1.9460102267782673</v>
      </c>
    </row>
    <row r="438" spans="1:20">
      <c r="A438" s="102">
        <v>0.360759475268423</v>
      </c>
      <c r="B438" s="102">
        <v>0.13804380650467701</v>
      </c>
      <c r="C438" s="2">
        <v>871.10410693296603</v>
      </c>
      <c r="D438" s="19">
        <v>1.94254157195514</v>
      </c>
      <c r="E438" s="135">
        <v>0.144237801686284</v>
      </c>
      <c r="F438" s="135">
        <v>89</v>
      </c>
      <c r="G438" s="135">
        <v>41.518447966958902</v>
      </c>
      <c r="H438" s="2">
        <v>5.1521704805031003</v>
      </c>
      <c r="I438" s="2">
        <v>17.9032948834863</v>
      </c>
      <c r="J438" s="2">
        <v>179.12678528070401</v>
      </c>
      <c r="K438" s="19">
        <v>2.00000000180744</v>
      </c>
      <c r="L438" s="135">
        <v>8.6448771633231197E-2</v>
      </c>
      <c r="M438" s="135">
        <v>89.79</v>
      </c>
      <c r="N438" s="135">
        <v>81.699887687869193</v>
      </c>
      <c r="O438" s="19">
        <v>0.8</v>
      </c>
      <c r="P438" s="2">
        <v>240.995949008438</v>
      </c>
      <c r="Q438" s="2">
        <v>209.01878730670799</v>
      </c>
      <c r="R438" s="266">
        <f t="shared" si="21"/>
        <v>3.94254157376258</v>
      </c>
      <c r="S438" s="266">
        <f t="shared" si="22"/>
        <v>0.97127078509981313</v>
      </c>
      <c r="T438" s="266">
        <f t="shared" si="23"/>
        <v>1.9677972488973425</v>
      </c>
    </row>
    <row r="439" spans="1:20">
      <c r="A439" s="102">
        <v>0.437616342678666</v>
      </c>
      <c r="B439" s="102">
        <v>0.138050847303341</v>
      </c>
      <c r="C439" s="2">
        <v>862.39853167454396</v>
      </c>
      <c r="D439" s="19">
        <v>2.76942466469034</v>
      </c>
      <c r="E439" s="135">
        <v>0.20337525278434701</v>
      </c>
      <c r="F439" s="135">
        <v>89</v>
      </c>
      <c r="G439" s="135">
        <v>41.364995696031201</v>
      </c>
      <c r="H439" s="2">
        <v>5.9999507126929998</v>
      </c>
      <c r="I439" s="2">
        <v>351.03370278305198</v>
      </c>
      <c r="J439" s="2">
        <v>179.97491813331999</v>
      </c>
      <c r="K439" s="19">
        <v>2.3687812341929799</v>
      </c>
      <c r="L439" s="135">
        <v>1.7267234259284898E-2</v>
      </c>
      <c r="M439" s="135">
        <v>89.79</v>
      </c>
      <c r="N439" s="135">
        <v>82.227337862866406</v>
      </c>
      <c r="O439" s="19">
        <v>0.8</v>
      </c>
      <c r="P439" s="2">
        <v>90.142364047690407</v>
      </c>
      <c r="Q439" s="2">
        <v>351.90698724865001</v>
      </c>
      <c r="R439" s="266">
        <f t="shared" si="21"/>
        <v>5.1382058988833199</v>
      </c>
      <c r="S439" s="266">
        <f t="shared" si="22"/>
        <v>1.16913483808219</v>
      </c>
      <c r="T439" s="266">
        <f t="shared" si="23"/>
        <v>1.987848335996703</v>
      </c>
    </row>
    <row r="440" spans="1:20">
      <c r="A440" s="102">
        <v>0.37262520426884199</v>
      </c>
      <c r="B440" s="102">
        <v>0.13970688777044399</v>
      </c>
      <c r="C440" s="2">
        <v>998.95894345087095</v>
      </c>
      <c r="D440" s="19">
        <v>2.37031234494426</v>
      </c>
      <c r="E440" s="135">
        <v>0.29346021781738901</v>
      </c>
      <c r="F440" s="135">
        <v>89</v>
      </c>
      <c r="G440" s="135">
        <v>41.655736623593903</v>
      </c>
      <c r="H440" s="2">
        <v>5.99973145769866</v>
      </c>
      <c r="I440" s="2">
        <v>237.06866126422901</v>
      </c>
      <c r="J440" s="2">
        <v>44.785985669772103</v>
      </c>
      <c r="K440" s="19">
        <v>2.1441907540301699</v>
      </c>
      <c r="L440" s="135">
        <v>8.3370242193550298E-2</v>
      </c>
      <c r="M440" s="135">
        <v>89.79</v>
      </c>
      <c r="N440" s="135">
        <v>81.0348209441932</v>
      </c>
      <c r="O440" s="19">
        <v>0.8</v>
      </c>
      <c r="P440" s="2">
        <v>299.92277363162401</v>
      </c>
      <c r="Q440" s="2">
        <v>137.28073655956899</v>
      </c>
      <c r="R440" s="266">
        <f t="shared" si="21"/>
        <v>4.5145030989744299</v>
      </c>
      <c r="S440" s="266">
        <f t="shared" si="22"/>
        <v>1.1054577772472329</v>
      </c>
      <c r="T440" s="266">
        <f t="shared" si="23"/>
        <v>1.9453460078364067</v>
      </c>
    </row>
    <row r="441" spans="1:20">
      <c r="A441" s="102">
        <v>0.38990805437788301</v>
      </c>
      <c r="B441" s="102">
        <v>0.13976134505013299</v>
      </c>
      <c r="C441" s="2">
        <v>872.52897387416294</v>
      </c>
      <c r="D441" s="19">
        <v>2.29060856621305</v>
      </c>
      <c r="E441" s="135">
        <v>0.21961511449217599</v>
      </c>
      <c r="F441" s="135">
        <v>89</v>
      </c>
      <c r="G441" s="135">
        <v>41.595809394964299</v>
      </c>
      <c r="H441" s="2">
        <v>-6.9642285738210796E-2</v>
      </c>
      <c r="I441" s="2">
        <v>323.15403487145198</v>
      </c>
      <c r="J441" s="2">
        <v>-112.456358972245</v>
      </c>
      <c r="K441" s="19">
        <v>2.6310608548462402</v>
      </c>
      <c r="L441" s="135">
        <v>9.9286465263803607E-6</v>
      </c>
      <c r="M441" s="135">
        <v>89.79</v>
      </c>
      <c r="N441" s="135">
        <v>81.574748816201605</v>
      </c>
      <c r="O441" s="19">
        <v>0.8</v>
      </c>
      <c r="P441" s="2">
        <v>133.59953697624701</v>
      </c>
      <c r="Q441" s="2">
        <v>312.04422271604898</v>
      </c>
      <c r="R441" s="266">
        <f t="shared" si="21"/>
        <v>4.9216694210592902</v>
      </c>
      <c r="S441" s="266">
        <f t="shared" si="22"/>
        <v>0.87060265519662927</v>
      </c>
      <c r="T441" s="266">
        <f t="shared" si="23"/>
        <v>1.9611290176283303</v>
      </c>
    </row>
    <row r="442" spans="1:20">
      <c r="A442" s="102">
        <v>0.38208154356107099</v>
      </c>
      <c r="B442" s="102">
        <v>0.13976953230688599</v>
      </c>
      <c r="C442" s="2">
        <v>867.18629822999105</v>
      </c>
      <c r="D442" s="19">
        <v>1.3357594260946</v>
      </c>
      <c r="E442" s="135">
        <v>0.19214494703623999</v>
      </c>
      <c r="F442" s="135">
        <v>89</v>
      </c>
      <c r="G442" s="135">
        <v>41.799993376259799</v>
      </c>
      <c r="H442" s="2">
        <v>0.35457423408927002</v>
      </c>
      <c r="I442" s="2">
        <v>271.50091938978801</v>
      </c>
      <c r="J442" s="2">
        <v>-19.5246524157326</v>
      </c>
      <c r="K442" s="19">
        <v>2.2318470743786998</v>
      </c>
      <c r="L442" s="135">
        <v>9.1600183782261299E-2</v>
      </c>
      <c r="M442" s="135">
        <v>89.79</v>
      </c>
      <c r="N442" s="135">
        <v>81.349140888259797</v>
      </c>
      <c r="O442" s="19">
        <v>0.8</v>
      </c>
      <c r="P442" s="2">
        <v>296.62511080358098</v>
      </c>
      <c r="Q442" s="2">
        <v>141.10787850505901</v>
      </c>
      <c r="R442" s="266">
        <f t="shared" si="21"/>
        <v>3.5676065004732997</v>
      </c>
      <c r="S442" s="266">
        <f t="shared" si="22"/>
        <v>0.59849953046915094</v>
      </c>
      <c r="T442" s="266">
        <f t="shared" si="23"/>
        <v>1.9461520042838532</v>
      </c>
    </row>
    <row r="443" spans="1:20">
      <c r="A443" s="102">
        <v>0.342160718981176</v>
      </c>
      <c r="B443" s="102">
        <v>0.13986904746578799</v>
      </c>
      <c r="C443" s="2">
        <v>955.87461066690605</v>
      </c>
      <c r="D443" s="19">
        <v>1.6988492792621701</v>
      </c>
      <c r="E443" s="135">
        <v>0.16692486669482001</v>
      </c>
      <c r="F443" s="135">
        <v>89</v>
      </c>
      <c r="G443" s="135">
        <v>41.698388770967902</v>
      </c>
      <c r="H443" s="2">
        <v>5.7078938340033103</v>
      </c>
      <c r="I443" s="2">
        <v>287.52088034151899</v>
      </c>
      <c r="J443" s="2">
        <v>-53.299170583916201</v>
      </c>
      <c r="K443" s="19">
        <v>2.5213137625556898</v>
      </c>
      <c r="L443" s="135">
        <v>9.0595473585516395E-2</v>
      </c>
      <c r="M443" s="135">
        <v>89.79</v>
      </c>
      <c r="N443" s="135">
        <v>81.429014957138094</v>
      </c>
      <c r="O443" s="19">
        <v>0.8</v>
      </c>
      <c r="P443" s="2">
        <v>314.47894983983201</v>
      </c>
      <c r="Q443" s="2">
        <v>120.24137644056999</v>
      </c>
      <c r="R443" s="266">
        <f t="shared" si="21"/>
        <v>4.2201630418178597</v>
      </c>
      <c r="S443" s="266">
        <f t="shared" si="22"/>
        <v>0.67379526677400059</v>
      </c>
      <c r="T443" s="266">
        <f t="shared" si="23"/>
        <v>1.9528096254364691</v>
      </c>
    </row>
    <row r="444" spans="1:20">
      <c r="A444" s="102">
        <v>0.37392517924308699</v>
      </c>
      <c r="B444" s="102">
        <v>0.14004291265326299</v>
      </c>
      <c r="C444" s="2">
        <v>906.165219886101</v>
      </c>
      <c r="D444" s="19">
        <v>2.6661096437772098</v>
      </c>
      <c r="E444" s="135">
        <v>0.137732747807853</v>
      </c>
      <c r="F444" s="135">
        <v>89</v>
      </c>
      <c r="G444" s="135">
        <v>41.251897074728802</v>
      </c>
      <c r="H444" s="2">
        <v>4.0677817414681199</v>
      </c>
      <c r="I444" s="2">
        <v>37.622820472529803</v>
      </c>
      <c r="J444" s="2">
        <v>93.099999644209802</v>
      </c>
      <c r="K444" s="19">
        <v>3.0309482544397999</v>
      </c>
      <c r="L444" s="135">
        <v>1.9990206435621601E-5</v>
      </c>
      <c r="M444" s="135">
        <v>89.79</v>
      </c>
      <c r="N444" s="135">
        <v>83.282931944621794</v>
      </c>
      <c r="O444" s="19">
        <v>0.8</v>
      </c>
      <c r="P444" s="2">
        <v>300.07987753332901</v>
      </c>
      <c r="Q444" s="2">
        <v>145.50255615293099</v>
      </c>
      <c r="R444" s="266">
        <f t="shared" si="21"/>
        <v>5.6970578982170093</v>
      </c>
      <c r="S444" s="266">
        <f t="shared" si="22"/>
        <v>0.87962888837571995</v>
      </c>
      <c r="T444" s="266">
        <f t="shared" si="23"/>
        <v>2.018887320351662</v>
      </c>
    </row>
    <row r="445" spans="1:20">
      <c r="A445" s="102">
        <v>0.60005886806175102</v>
      </c>
      <c r="B445" s="102">
        <v>0.14084507908452901</v>
      </c>
      <c r="C445" s="2">
        <v>953.31129410908204</v>
      </c>
      <c r="D445" s="19">
        <v>1.88000271344408</v>
      </c>
      <c r="E445" s="135">
        <v>0.17810094994832401</v>
      </c>
      <c r="F445" s="135">
        <v>89</v>
      </c>
      <c r="G445" s="135">
        <v>41.6801000171887</v>
      </c>
      <c r="H445" s="2">
        <v>5.5726298010691604</v>
      </c>
      <c r="I445" s="2">
        <v>263.16065701345502</v>
      </c>
      <c r="J445" s="2">
        <v>-15.698067144711899</v>
      </c>
      <c r="K445" s="19">
        <v>2.09647326624897</v>
      </c>
      <c r="L445" s="135">
        <v>9.6299337041890198E-2</v>
      </c>
      <c r="M445" s="135">
        <v>89.79</v>
      </c>
      <c r="N445" s="135">
        <v>81.000000140538205</v>
      </c>
      <c r="O445" s="19">
        <v>0.8</v>
      </c>
      <c r="P445" s="2">
        <v>320.67193660358203</v>
      </c>
      <c r="Q445" s="2">
        <v>111.486176173205</v>
      </c>
      <c r="R445" s="266">
        <f t="shared" si="21"/>
        <v>3.97647597969305</v>
      </c>
      <c r="S445" s="266">
        <f t="shared" si="22"/>
        <v>0.89674537887516148</v>
      </c>
      <c r="T445" s="266">
        <f t="shared" si="23"/>
        <v>1.943373458968048</v>
      </c>
    </row>
    <row r="446" spans="1:20">
      <c r="A446" s="102">
        <v>0.443331476766616</v>
      </c>
      <c r="B446" s="102">
        <v>0.140869334668797</v>
      </c>
      <c r="C446" s="2">
        <v>972.98697566256703</v>
      </c>
      <c r="D446" s="19">
        <v>1.1450763712280201</v>
      </c>
      <c r="E446" s="135">
        <v>0.26704841869570001</v>
      </c>
      <c r="F446" s="135">
        <v>89</v>
      </c>
      <c r="G446" s="135">
        <v>41.9942327196854</v>
      </c>
      <c r="H446" s="2">
        <v>1.1670854204254399</v>
      </c>
      <c r="I446" s="2">
        <v>253.368503941592</v>
      </c>
      <c r="J446" s="2">
        <v>44.079187209753101</v>
      </c>
      <c r="K446" s="19">
        <v>2.18135236383488</v>
      </c>
      <c r="L446" s="135">
        <v>0.110303409255091</v>
      </c>
      <c r="M446" s="135">
        <v>89.79</v>
      </c>
      <c r="N446" s="135">
        <v>81.543153816368601</v>
      </c>
      <c r="O446" s="19">
        <v>0.8</v>
      </c>
      <c r="P446" s="2">
        <v>231.371826683275</v>
      </c>
      <c r="Q446" s="2">
        <v>222.818789081266</v>
      </c>
      <c r="R446" s="266">
        <f t="shared" si="21"/>
        <v>3.3264287350629003</v>
      </c>
      <c r="S446" s="266">
        <f t="shared" si="22"/>
        <v>0.52493874452036859</v>
      </c>
      <c r="T446" s="266">
        <f t="shared" si="23"/>
        <v>1.9417702988092476</v>
      </c>
    </row>
    <row r="447" spans="1:20">
      <c r="A447" s="102">
        <v>0.31563655147328901</v>
      </c>
      <c r="B447" s="102">
        <v>0.14124559887739599</v>
      </c>
      <c r="C447" s="2">
        <v>976.30150344074298</v>
      </c>
      <c r="D447" s="19">
        <v>1.8709238472896601</v>
      </c>
      <c r="E447" s="135">
        <v>0.187796162778464</v>
      </c>
      <c r="F447" s="135">
        <v>89</v>
      </c>
      <c r="G447" s="135">
        <v>41.575756469612003</v>
      </c>
      <c r="H447" s="2">
        <v>5.9998851615821902</v>
      </c>
      <c r="I447" s="2">
        <v>359.13216178856499</v>
      </c>
      <c r="J447" s="2">
        <v>-147.048084994986</v>
      </c>
      <c r="K447" s="19">
        <v>1.70017385089131</v>
      </c>
      <c r="L447" s="135">
        <v>9.8681757844625698E-2</v>
      </c>
      <c r="M447" s="135">
        <v>89.79</v>
      </c>
      <c r="N447" s="135">
        <v>81.477926258114707</v>
      </c>
      <c r="O447" s="19">
        <v>0.8</v>
      </c>
      <c r="P447" s="2">
        <v>241.959385543243</v>
      </c>
      <c r="Q447" s="2">
        <v>208.477007033441</v>
      </c>
      <c r="R447" s="266">
        <f t="shared" si="21"/>
        <v>3.5710976981809699</v>
      </c>
      <c r="S447" s="266">
        <f t="shared" si="22"/>
        <v>1.10043090376248</v>
      </c>
      <c r="T447" s="266">
        <f t="shared" si="23"/>
        <v>1.9597460918761025</v>
      </c>
    </row>
    <row r="448" spans="1:20">
      <c r="A448" s="102">
        <v>0.61538138752803195</v>
      </c>
      <c r="B448" s="102">
        <v>0.14151336964877201</v>
      </c>
      <c r="C448" s="2">
        <v>903.37127585801397</v>
      </c>
      <c r="D448" s="19">
        <v>2.0754922293003899</v>
      </c>
      <c r="E448" s="135">
        <v>0.25187664441991298</v>
      </c>
      <c r="F448" s="135">
        <v>89</v>
      </c>
      <c r="G448" s="135">
        <v>41.678241295653102</v>
      </c>
      <c r="H448" s="2">
        <v>0.16498917834392399</v>
      </c>
      <c r="I448" s="2">
        <v>309.74274678842397</v>
      </c>
      <c r="J448" s="2">
        <v>-88.601704284193005</v>
      </c>
      <c r="K448" s="19">
        <v>2.8074177864560599</v>
      </c>
      <c r="L448" s="135">
        <v>1.04523903127928E-5</v>
      </c>
      <c r="M448" s="135">
        <v>89.79</v>
      </c>
      <c r="N448" s="135">
        <v>81.534105980026197</v>
      </c>
      <c r="O448" s="19">
        <v>0.8</v>
      </c>
      <c r="P448" s="2">
        <v>149.953513143301</v>
      </c>
      <c r="Q448" s="2">
        <v>296.68796750259099</v>
      </c>
      <c r="R448" s="266">
        <f t="shared" si="21"/>
        <v>4.8829100157564493</v>
      </c>
      <c r="S448" s="266">
        <f t="shared" si="22"/>
        <v>0.73928869415634246</v>
      </c>
      <c r="T448" s="266">
        <f t="shared" si="23"/>
        <v>1.956275107715016</v>
      </c>
    </row>
    <row r="449" spans="1:20">
      <c r="A449" s="102">
        <v>0.63597368868067805</v>
      </c>
      <c r="B449" s="102">
        <v>0.14181365921874201</v>
      </c>
      <c r="C449" s="2">
        <v>964.20021754423499</v>
      </c>
      <c r="D449" s="19">
        <v>2.1403262746185301</v>
      </c>
      <c r="E449" s="135">
        <v>0.263753870545678</v>
      </c>
      <c r="F449" s="135">
        <v>89</v>
      </c>
      <c r="G449" s="135">
        <v>41.728883788802797</v>
      </c>
      <c r="H449" s="2">
        <v>0.20345251098944001</v>
      </c>
      <c r="I449" s="2">
        <v>300.20350508661198</v>
      </c>
      <c r="J449" s="2">
        <v>-72.582287594271094</v>
      </c>
      <c r="K449" s="19">
        <v>3.0909689441073702</v>
      </c>
      <c r="L449" s="135">
        <v>6.45349046779256E-3</v>
      </c>
      <c r="M449" s="135">
        <v>89.79</v>
      </c>
      <c r="N449" s="135">
        <v>81.437667388033006</v>
      </c>
      <c r="O449" s="19">
        <v>0.8</v>
      </c>
      <c r="P449" s="2">
        <v>2.50983245459224E-5</v>
      </c>
      <c r="Q449" s="2">
        <v>85.902593622194203</v>
      </c>
      <c r="R449" s="266">
        <f t="shared" si="21"/>
        <v>5.2312952187259008</v>
      </c>
      <c r="S449" s="266">
        <f t="shared" si="22"/>
        <v>0.69244509191813541</v>
      </c>
      <c r="T449" s="266">
        <f t="shared" si="23"/>
        <v>1.9515898819676876</v>
      </c>
    </row>
    <row r="450" spans="1:20">
      <c r="A450" s="102">
        <v>0.60619785729795606</v>
      </c>
      <c r="B450" s="102">
        <v>0.14187904863673001</v>
      </c>
      <c r="C450" s="2">
        <v>860.00000000691603</v>
      </c>
      <c r="D450" s="19">
        <v>1.9705726380586299</v>
      </c>
      <c r="E450" s="135">
        <v>0.252023025889902</v>
      </c>
      <c r="F450" s="135">
        <v>89</v>
      </c>
      <c r="G450" s="135">
        <v>41.683171014339699</v>
      </c>
      <c r="H450" s="2">
        <v>-5.06004511807185E-2</v>
      </c>
      <c r="I450" s="2">
        <v>309.439763868689</v>
      </c>
      <c r="J450" s="2">
        <v>-87.793875633225696</v>
      </c>
      <c r="K450" s="19">
        <v>2.6860987598966202</v>
      </c>
      <c r="L450" s="135">
        <v>1.4962616112658699E-4</v>
      </c>
      <c r="M450" s="135">
        <v>89.79</v>
      </c>
      <c r="N450" s="135">
        <v>81.526556221200295</v>
      </c>
      <c r="O450" s="19">
        <v>0.8</v>
      </c>
      <c r="P450" s="2">
        <v>119.41071731596099</v>
      </c>
      <c r="Q450" s="2">
        <v>327.197599615733</v>
      </c>
      <c r="R450" s="266">
        <f t="shared" si="21"/>
        <v>4.6566713979552503</v>
      </c>
      <c r="S450" s="266">
        <f t="shared" si="22"/>
        <v>0.73361883318633869</v>
      </c>
      <c r="T450" s="266">
        <f t="shared" si="23"/>
        <v>1.9558626236270225</v>
      </c>
    </row>
    <row r="451" spans="1:20">
      <c r="A451" s="102">
        <v>0.58207342913374305</v>
      </c>
      <c r="B451" s="102">
        <v>0.142399576739134</v>
      </c>
      <c r="C451" s="2">
        <v>891.01783923920505</v>
      </c>
      <c r="D451" s="19">
        <v>2.0276305205898799</v>
      </c>
      <c r="E451" s="135">
        <v>0.24324854112696601</v>
      </c>
      <c r="F451" s="135">
        <v>89</v>
      </c>
      <c r="G451" s="135">
        <v>41.663873645937798</v>
      </c>
      <c r="H451" s="2">
        <v>-7.7891578623799695E-2</v>
      </c>
      <c r="I451" s="2">
        <v>311.66727198167598</v>
      </c>
      <c r="J451" s="2">
        <v>-93.3117229411708</v>
      </c>
      <c r="K451" s="19">
        <v>2.84350662577855</v>
      </c>
      <c r="L451" s="135">
        <v>1.0912091164994001E-6</v>
      </c>
      <c r="M451" s="135">
        <v>89.79</v>
      </c>
      <c r="N451" s="135">
        <v>81.613211066675106</v>
      </c>
      <c r="O451" s="19">
        <v>0.8</v>
      </c>
      <c r="P451" s="2">
        <v>239.83169686603401</v>
      </c>
      <c r="Q451" s="2">
        <v>206.62297074136001</v>
      </c>
      <c r="R451" s="266">
        <f t="shared" si="21"/>
        <v>4.8711371463684294</v>
      </c>
      <c r="S451" s="266">
        <f t="shared" si="22"/>
        <v>0.71307395671522877</v>
      </c>
      <c r="T451" s="266">
        <f t="shared" si="23"/>
        <v>1.9588483720987941</v>
      </c>
    </row>
    <row r="452" spans="1:20">
      <c r="A452" s="102">
        <v>0.36036727624013998</v>
      </c>
      <c r="B452" s="102">
        <v>0.14332819483516801</v>
      </c>
      <c r="C452" s="2">
        <v>922.67916330286403</v>
      </c>
      <c r="D452" s="19">
        <v>2.5137221175722</v>
      </c>
      <c r="E452" s="135">
        <v>0.14627957347391601</v>
      </c>
      <c r="F452" s="135">
        <v>89</v>
      </c>
      <c r="G452" s="135">
        <v>41.348820481371803</v>
      </c>
      <c r="H452" s="2">
        <v>4.4287784313081202</v>
      </c>
      <c r="I452" s="2">
        <v>13.956153001993799</v>
      </c>
      <c r="J452" s="2">
        <v>166.088322037578</v>
      </c>
      <c r="K452" s="19">
        <v>1.38183356355152</v>
      </c>
      <c r="L452" s="135">
        <v>7.2277811752666496E-2</v>
      </c>
      <c r="M452" s="135">
        <v>89.79</v>
      </c>
      <c r="N452" s="135">
        <v>81.858124287320194</v>
      </c>
      <c r="O452" s="19">
        <v>0.8</v>
      </c>
      <c r="P452" s="2">
        <v>259.72035679738201</v>
      </c>
      <c r="Q452" s="2">
        <v>186.085812523459</v>
      </c>
      <c r="R452" s="266">
        <f t="shared" si="21"/>
        <v>3.89555568112372</v>
      </c>
      <c r="S452" s="266">
        <f t="shared" si="22"/>
        <v>1.819120756563154</v>
      </c>
      <c r="T452" s="266">
        <f t="shared" si="23"/>
        <v>1.9796967201083373</v>
      </c>
    </row>
    <row r="453" spans="1:20">
      <c r="A453" s="102">
        <v>0.70924766501411796</v>
      </c>
      <c r="B453" s="102">
        <v>0.143508581718539</v>
      </c>
      <c r="C453" s="2">
        <v>948.89470714022195</v>
      </c>
      <c r="D453" s="19">
        <v>2.0086529676317899</v>
      </c>
      <c r="E453" s="135">
        <v>0.21523830748966899</v>
      </c>
      <c r="F453" s="135">
        <v>89</v>
      </c>
      <c r="G453" s="135">
        <v>41.701420174884603</v>
      </c>
      <c r="H453" s="2">
        <v>0.145810649446205</v>
      </c>
      <c r="I453" s="2">
        <v>322.025543596913</v>
      </c>
      <c r="J453" s="2">
        <v>-91.318333552553298</v>
      </c>
      <c r="K453" s="19">
        <v>2.6372483608213702</v>
      </c>
      <c r="L453" s="135">
        <v>4.33005157021948E-2</v>
      </c>
      <c r="M453" s="135">
        <v>89.79</v>
      </c>
      <c r="N453" s="135">
        <v>81.4292455523087</v>
      </c>
      <c r="O453" s="19">
        <v>0.8</v>
      </c>
      <c r="P453" s="2">
        <v>222.31684556702601</v>
      </c>
      <c r="Q453" s="2">
        <v>228.445594111953</v>
      </c>
      <c r="R453" s="266">
        <f t="shared" si="21"/>
        <v>4.6459013284531601</v>
      </c>
      <c r="S453" s="266">
        <f t="shared" si="22"/>
        <v>0.76164725229223218</v>
      </c>
      <c r="T453" s="266">
        <f t="shared" si="23"/>
        <v>1.952673199397436</v>
      </c>
    </row>
    <row r="454" spans="1:20">
      <c r="A454" s="102">
        <v>0.66304744267836202</v>
      </c>
      <c r="B454" s="102">
        <v>0.143621205982259</v>
      </c>
      <c r="C454" s="2">
        <v>960.94342027482799</v>
      </c>
      <c r="D454" s="19">
        <v>1.92981493149681</v>
      </c>
      <c r="E454" s="135">
        <v>0.25343514973783898</v>
      </c>
      <c r="F454" s="135">
        <v>89</v>
      </c>
      <c r="G454" s="135">
        <v>41.7779322562236</v>
      </c>
      <c r="H454" s="2">
        <v>-3.5071432666569098E-2</v>
      </c>
      <c r="I454" s="2">
        <v>296.561637464</v>
      </c>
      <c r="J454" s="2">
        <v>-49.101945345975103</v>
      </c>
      <c r="K454" s="19">
        <v>2.6851469943597199</v>
      </c>
      <c r="L454" s="135">
        <v>3.3460180690204303E-2</v>
      </c>
      <c r="M454" s="135">
        <v>89.79</v>
      </c>
      <c r="N454" s="135">
        <v>81.195585750698896</v>
      </c>
      <c r="O454" s="19">
        <v>0.8</v>
      </c>
      <c r="P454" s="2">
        <v>231.05046759075699</v>
      </c>
      <c r="Q454" s="2">
        <v>218.21343690122501</v>
      </c>
      <c r="R454" s="266">
        <f t="shared" si="21"/>
        <v>4.6149619258565302</v>
      </c>
      <c r="S454" s="266">
        <f t="shared" si="22"/>
        <v>0.71869992054456566</v>
      </c>
      <c r="T454" s="266">
        <f t="shared" si="23"/>
        <v>1.9435041747094437</v>
      </c>
    </row>
    <row r="455" spans="1:20">
      <c r="A455" s="102">
        <v>0.29626061627641298</v>
      </c>
      <c r="B455" s="102">
        <v>0.143802419907468</v>
      </c>
      <c r="C455" s="2">
        <v>971.25987547372597</v>
      </c>
      <c r="D455" s="19">
        <v>1.97782841642827</v>
      </c>
      <c r="E455" s="135">
        <v>0.23394615059659299</v>
      </c>
      <c r="F455" s="135">
        <v>89</v>
      </c>
      <c r="G455" s="135">
        <v>41.719873034777102</v>
      </c>
      <c r="H455" s="2">
        <v>-0.50509907886774297</v>
      </c>
      <c r="I455" s="2">
        <v>283.67487492825802</v>
      </c>
      <c r="J455" s="2">
        <v>-3.5593306125847799</v>
      </c>
      <c r="K455" s="19">
        <v>2.0873794282273401</v>
      </c>
      <c r="L455" s="135">
        <v>9.2004528664502996E-2</v>
      </c>
      <c r="M455" s="135">
        <v>89.79</v>
      </c>
      <c r="N455" s="135">
        <v>81.000000505086206</v>
      </c>
      <c r="O455" s="19">
        <v>0.8</v>
      </c>
      <c r="P455" s="2">
        <v>230.04768200359601</v>
      </c>
      <c r="Q455" s="2">
        <v>219.61239366280699</v>
      </c>
      <c r="R455" s="266">
        <f t="shared" si="21"/>
        <v>4.0652078446556104</v>
      </c>
      <c r="S455" s="266">
        <f t="shared" si="22"/>
        <v>0.94751744205311828</v>
      </c>
      <c r="T455" s="266">
        <f t="shared" si="23"/>
        <v>1.9415207816564</v>
      </c>
    </row>
    <row r="456" spans="1:20">
      <c r="A456" s="102">
        <v>0.59655515011399896</v>
      </c>
      <c r="B456" s="102">
        <v>0.14435673192800799</v>
      </c>
      <c r="C456" s="2">
        <v>866.52312671796597</v>
      </c>
      <c r="D456" s="19">
        <v>1.97042116790845</v>
      </c>
      <c r="E456" s="135">
        <v>0.24999723901499099</v>
      </c>
      <c r="F456" s="135">
        <v>89</v>
      </c>
      <c r="G456" s="135">
        <v>41.6942978573841</v>
      </c>
      <c r="H456" s="2">
        <v>1.8474720180683499</v>
      </c>
      <c r="I456" s="2">
        <v>309.28186431417998</v>
      </c>
      <c r="J456" s="2">
        <v>-87.402781074188098</v>
      </c>
      <c r="K456" s="19">
        <v>2.7575480727489299</v>
      </c>
      <c r="L456" s="135">
        <v>1.3324986105067701E-7</v>
      </c>
      <c r="M456" s="135">
        <v>89.79</v>
      </c>
      <c r="N456" s="135">
        <v>81.525050001974506</v>
      </c>
      <c r="O456" s="19">
        <v>0.8</v>
      </c>
      <c r="P456" s="2">
        <v>150.53593405162101</v>
      </c>
      <c r="Q456" s="2">
        <v>296.00056480073101</v>
      </c>
      <c r="R456" s="266">
        <f t="shared" ref="R456:R519" si="24">D456+K456</f>
        <v>4.7279692406573801</v>
      </c>
      <c r="S456" s="266">
        <f t="shared" ref="S456:S519" si="25">D456/K456</f>
        <v>0.71455550943276469</v>
      </c>
      <c r="T456" s="266">
        <f t="shared" ref="T456:T519" si="26">N456/G456</f>
        <v>1.9553045426219198</v>
      </c>
    </row>
    <row r="457" spans="1:20">
      <c r="A457" s="102">
        <v>0.66608507186174304</v>
      </c>
      <c r="B457" s="102">
        <v>0.144435966633917</v>
      </c>
      <c r="C457" s="2">
        <v>902.150442111953</v>
      </c>
      <c r="D457" s="19">
        <v>2.23715482859172</v>
      </c>
      <c r="E457" s="135">
        <v>0.17954249305035599</v>
      </c>
      <c r="F457" s="135">
        <v>89</v>
      </c>
      <c r="G457" s="135">
        <v>41.395195572101898</v>
      </c>
      <c r="H457" s="2">
        <v>0.64126692150135201</v>
      </c>
      <c r="I457" s="2">
        <v>348.53237012325098</v>
      </c>
      <c r="J457" s="2">
        <v>-165.202038800628</v>
      </c>
      <c r="K457" s="19">
        <v>2.7815013657597301</v>
      </c>
      <c r="L457" s="135">
        <v>1.2875236638205299E-2</v>
      </c>
      <c r="M457" s="135">
        <v>89.79</v>
      </c>
      <c r="N457" s="135">
        <v>82.334019762368001</v>
      </c>
      <c r="O457" s="19">
        <v>0.8</v>
      </c>
      <c r="P457" s="2">
        <v>232.960010959361</v>
      </c>
      <c r="Q457" s="2">
        <v>214.76573957859199</v>
      </c>
      <c r="R457" s="266">
        <f t="shared" si="24"/>
        <v>5.0186561943514505</v>
      </c>
      <c r="S457" s="266">
        <f t="shared" si="25"/>
        <v>0.80429758407854346</v>
      </c>
      <c r="T457" s="266">
        <f t="shared" si="26"/>
        <v>1.9889752572604498</v>
      </c>
    </row>
    <row r="458" spans="1:20">
      <c r="A458" s="102">
        <v>0.53629706194624305</v>
      </c>
      <c r="B458" s="102">
        <v>0.14458023540346901</v>
      </c>
      <c r="C458" s="2">
        <v>875.13512971973705</v>
      </c>
      <c r="D458" s="19">
        <v>1.54810736451763</v>
      </c>
      <c r="E458" s="135">
        <v>0.19942495608074201</v>
      </c>
      <c r="F458" s="135">
        <v>89</v>
      </c>
      <c r="G458" s="135">
        <v>41.780155839413297</v>
      </c>
      <c r="H458" s="2">
        <v>-1.0401332435414099</v>
      </c>
      <c r="I458" s="2">
        <v>302.87875177531203</v>
      </c>
      <c r="J458" s="2">
        <v>-68.022417854089994</v>
      </c>
      <c r="K458" s="19">
        <v>2.5587673000742299</v>
      </c>
      <c r="L458" s="135">
        <v>5.0839433507792603E-2</v>
      </c>
      <c r="M458" s="135">
        <v>89.79</v>
      </c>
      <c r="N458" s="135">
        <v>81.493946610046095</v>
      </c>
      <c r="O458" s="19">
        <v>0.8</v>
      </c>
      <c r="P458" s="2">
        <v>254.91155767937701</v>
      </c>
      <c r="Q458" s="2">
        <v>192.825778409566</v>
      </c>
      <c r="R458" s="266">
        <f t="shared" si="24"/>
        <v>4.1068746645918601</v>
      </c>
      <c r="S458" s="266">
        <f t="shared" si="25"/>
        <v>0.60502077092853235</v>
      </c>
      <c r="T458" s="266">
        <f t="shared" si="26"/>
        <v>1.9505419492276954</v>
      </c>
    </row>
    <row r="459" spans="1:20">
      <c r="A459" s="102">
        <v>0.416712024249136</v>
      </c>
      <c r="B459" s="102">
        <v>0.145168155075653</v>
      </c>
      <c r="C459" s="2">
        <v>966.46546930369504</v>
      </c>
      <c r="D459" s="19">
        <v>1.6926914762676499</v>
      </c>
      <c r="E459" s="135">
        <v>0.20141575491643399</v>
      </c>
      <c r="F459" s="135">
        <v>89</v>
      </c>
      <c r="G459" s="135">
        <v>41.986796545520697</v>
      </c>
      <c r="H459" s="2">
        <v>-0.80689430844876997</v>
      </c>
      <c r="I459" s="2">
        <v>306.683307016524</v>
      </c>
      <c r="J459" s="2">
        <v>-77.931132355870801</v>
      </c>
      <c r="K459" s="19">
        <v>3.8802039033104498</v>
      </c>
      <c r="L459" s="135">
        <v>2.5611652932977302E-2</v>
      </c>
      <c r="M459" s="135">
        <v>89.79</v>
      </c>
      <c r="N459" s="135">
        <v>81.510505181822495</v>
      </c>
      <c r="O459" s="19">
        <v>0.8</v>
      </c>
      <c r="P459" s="2">
        <v>303.590453146806</v>
      </c>
      <c r="Q459" s="2">
        <v>139.76666760441299</v>
      </c>
      <c r="R459" s="266">
        <f t="shared" si="24"/>
        <v>5.5728953795780996</v>
      </c>
      <c r="S459" s="266">
        <f t="shared" si="25"/>
        <v>0.43623776441838708</v>
      </c>
      <c r="T459" s="266">
        <f t="shared" si="26"/>
        <v>1.9413366078893755</v>
      </c>
    </row>
    <row r="460" spans="1:20">
      <c r="A460" s="102">
        <v>0.34281405154615602</v>
      </c>
      <c r="B460" s="102">
        <v>0.14539305520627399</v>
      </c>
      <c r="C460" s="2">
        <v>996.27224153004397</v>
      </c>
      <c r="D460" s="19">
        <v>1.80769305790761</v>
      </c>
      <c r="E460" s="135">
        <v>0.27779606096646797</v>
      </c>
      <c r="F460" s="135">
        <v>89</v>
      </c>
      <c r="G460" s="135">
        <v>41.788749878967103</v>
      </c>
      <c r="H460" s="2">
        <v>-1.1283926180867601</v>
      </c>
      <c r="I460" s="2">
        <v>262.07272244826203</v>
      </c>
      <c r="J460" s="2">
        <v>34.242022468896401</v>
      </c>
      <c r="K460" s="19">
        <v>2.3515574760374802</v>
      </c>
      <c r="L460" s="135">
        <v>8.0665059279246304E-2</v>
      </c>
      <c r="M460" s="135">
        <v>89.79</v>
      </c>
      <c r="N460" s="135">
        <v>81.3703534050358</v>
      </c>
      <c r="O460" s="19">
        <v>0.8</v>
      </c>
      <c r="P460" s="2">
        <v>233.99618528577</v>
      </c>
      <c r="Q460" s="2">
        <v>213.98536272707699</v>
      </c>
      <c r="R460" s="266">
        <f t="shared" si="24"/>
        <v>4.15925053394509</v>
      </c>
      <c r="S460" s="266">
        <f t="shared" si="25"/>
        <v>0.76872161379346116</v>
      </c>
      <c r="T460" s="266">
        <f t="shared" si="26"/>
        <v>1.9471832404824032</v>
      </c>
    </row>
    <row r="461" spans="1:20">
      <c r="A461" s="102">
        <v>0.32286038249730997</v>
      </c>
      <c r="B461" s="102">
        <v>0.14581441621789101</v>
      </c>
      <c r="C461" s="2">
        <v>922.77904874422904</v>
      </c>
      <c r="D461" s="19">
        <v>2.5339117512283198</v>
      </c>
      <c r="E461" s="135">
        <v>0.22190548483082201</v>
      </c>
      <c r="F461" s="135">
        <v>89</v>
      </c>
      <c r="G461" s="135">
        <v>41.599936636163697</v>
      </c>
      <c r="H461" s="2">
        <v>0.33892534334202801</v>
      </c>
      <c r="I461" s="2">
        <v>326.14387170836198</v>
      </c>
      <c r="J461" s="2">
        <v>-117.15739602700199</v>
      </c>
      <c r="K461" s="19">
        <v>2.73528517448386</v>
      </c>
      <c r="L461" s="135">
        <v>7.9191819768453807E-12</v>
      </c>
      <c r="M461" s="135">
        <v>89.79</v>
      </c>
      <c r="N461" s="135">
        <v>81.477401186585197</v>
      </c>
      <c r="O461" s="19">
        <v>0.8</v>
      </c>
      <c r="P461" s="2">
        <v>84.160257777301496</v>
      </c>
      <c r="Q461" s="2">
        <v>0.20260738390047001</v>
      </c>
      <c r="R461" s="266">
        <f t="shared" si="24"/>
        <v>5.2691969257121798</v>
      </c>
      <c r="S461" s="266">
        <f t="shared" si="25"/>
        <v>0.92637936799641418</v>
      </c>
      <c r="T461" s="266">
        <f t="shared" si="26"/>
        <v>1.9585943579480163</v>
      </c>
    </row>
    <row r="462" spans="1:20">
      <c r="A462" s="102">
        <v>0.62331101298332203</v>
      </c>
      <c r="B462" s="102">
        <v>0.14603657004258999</v>
      </c>
      <c r="C462" s="2">
        <v>903.74306658127102</v>
      </c>
      <c r="D462" s="19">
        <v>2.0450792400359599</v>
      </c>
      <c r="E462" s="135">
        <v>0.25776679854548801</v>
      </c>
      <c r="F462" s="135">
        <v>89</v>
      </c>
      <c r="G462" s="135">
        <v>41.631792750989</v>
      </c>
      <c r="H462" s="2">
        <v>0.48663160326391902</v>
      </c>
      <c r="I462" s="2">
        <v>313.67267816366098</v>
      </c>
      <c r="J462" s="2">
        <v>-98.145656976617303</v>
      </c>
      <c r="K462" s="19">
        <v>2.74708034942255</v>
      </c>
      <c r="L462" s="135">
        <v>1.94874022177734E-3</v>
      </c>
      <c r="M462" s="135">
        <v>89.79</v>
      </c>
      <c r="N462" s="135">
        <v>81.690946975913107</v>
      </c>
      <c r="O462" s="19">
        <v>0.8</v>
      </c>
      <c r="P462" s="2">
        <v>156.22109856258001</v>
      </c>
      <c r="Q462" s="2">
        <v>290.66582048875398</v>
      </c>
      <c r="R462" s="266">
        <f t="shared" si="24"/>
        <v>4.7921595894585103</v>
      </c>
      <c r="S462" s="266">
        <f t="shared" si="25"/>
        <v>0.74445556005154556</v>
      </c>
      <c r="T462" s="266">
        <f t="shared" si="26"/>
        <v>1.9622250587316461</v>
      </c>
    </row>
    <row r="463" spans="1:20">
      <c r="A463" s="102">
        <v>0.504684524144977</v>
      </c>
      <c r="B463" s="102">
        <v>0.14623816779759799</v>
      </c>
      <c r="C463" s="2">
        <v>888.29129507689402</v>
      </c>
      <c r="D463" s="19">
        <v>1.4293133395492901</v>
      </c>
      <c r="E463" s="135">
        <v>0.190923165217356</v>
      </c>
      <c r="F463" s="135">
        <v>89</v>
      </c>
      <c r="G463" s="135">
        <v>41.799999456006603</v>
      </c>
      <c r="H463" s="2">
        <v>0.24467952690860001</v>
      </c>
      <c r="I463" s="2">
        <v>298.68711369338399</v>
      </c>
      <c r="J463" s="2">
        <v>-55.484336721697296</v>
      </c>
      <c r="K463" s="19">
        <v>2.2350940439261602</v>
      </c>
      <c r="L463" s="135">
        <v>8.2311183894680201E-2</v>
      </c>
      <c r="M463" s="135">
        <v>89.79</v>
      </c>
      <c r="N463" s="135">
        <v>81.410041577194903</v>
      </c>
      <c r="O463" s="19">
        <v>0.8</v>
      </c>
      <c r="P463" s="2">
        <v>249.177914143653</v>
      </c>
      <c r="Q463" s="2">
        <v>200.40690332174299</v>
      </c>
      <c r="R463" s="266">
        <f t="shared" si="24"/>
        <v>3.6644073834754503</v>
      </c>
      <c r="S463" s="266">
        <f t="shared" si="25"/>
        <v>0.63948689024223881</v>
      </c>
      <c r="T463" s="266">
        <f t="shared" si="26"/>
        <v>1.9476086755186881</v>
      </c>
    </row>
    <row r="464" spans="1:20">
      <c r="A464" s="102">
        <v>0.81623579515144196</v>
      </c>
      <c r="B464" s="102">
        <v>0.14634578595595299</v>
      </c>
      <c r="C464" s="2">
        <v>931.74557073457197</v>
      </c>
      <c r="D464" s="19">
        <v>1.63563539137986</v>
      </c>
      <c r="E464" s="135">
        <v>0.15578348789351201</v>
      </c>
      <c r="F464" s="135">
        <v>89</v>
      </c>
      <c r="G464" s="135">
        <v>41.636841082042203</v>
      </c>
      <c r="H464" s="2">
        <v>5.9997861635515797</v>
      </c>
      <c r="I464" s="2">
        <v>6.3989716500180698E-4</v>
      </c>
      <c r="J464" s="2">
        <v>-138.09215270955201</v>
      </c>
      <c r="K464" s="19">
        <v>2.1961398098495302</v>
      </c>
      <c r="L464" s="135">
        <v>9.67239709096374E-2</v>
      </c>
      <c r="M464" s="135">
        <v>89.79</v>
      </c>
      <c r="N464" s="135">
        <v>81.6800938939313</v>
      </c>
      <c r="O464" s="19">
        <v>0.8</v>
      </c>
      <c r="P464" s="2">
        <v>223.15188334314601</v>
      </c>
      <c r="Q464" s="2">
        <v>232.82949755558599</v>
      </c>
      <c r="R464" s="266">
        <f t="shared" si="24"/>
        <v>3.83177520122939</v>
      </c>
      <c r="S464" s="266">
        <f t="shared" si="25"/>
        <v>0.74477744269474655</v>
      </c>
      <c r="T464" s="266">
        <f t="shared" si="26"/>
        <v>1.9617264847971281</v>
      </c>
    </row>
    <row r="465" spans="1:20">
      <c r="A465" s="102">
        <v>0.55905674630776003</v>
      </c>
      <c r="B465" s="102">
        <v>0.146506322410834</v>
      </c>
      <c r="C465" s="2">
        <v>892.49135279310201</v>
      </c>
      <c r="D465" s="19">
        <v>2.1147825766386199</v>
      </c>
      <c r="E465" s="135">
        <v>0.14242025727528199</v>
      </c>
      <c r="F465" s="135">
        <v>89</v>
      </c>
      <c r="G465" s="135">
        <v>41.419613611916397</v>
      </c>
      <c r="H465" s="2">
        <v>-0.34766196489866003</v>
      </c>
      <c r="I465" s="2">
        <v>45.229614765689398</v>
      </c>
      <c r="J465" s="2">
        <v>87.453833089422304</v>
      </c>
      <c r="K465" s="19">
        <v>3.9317453028860299</v>
      </c>
      <c r="L465" s="135">
        <v>2.8203643576518701E-2</v>
      </c>
      <c r="M465" s="135">
        <v>89.79</v>
      </c>
      <c r="N465" s="135">
        <v>82.933826194268093</v>
      </c>
      <c r="O465" s="19">
        <v>0.8</v>
      </c>
      <c r="P465" s="2">
        <v>41.740980340047898</v>
      </c>
      <c r="Q465" s="2">
        <v>39.5251298509937</v>
      </c>
      <c r="R465" s="266">
        <f t="shared" si="24"/>
        <v>6.0465278795246498</v>
      </c>
      <c r="S465" s="266">
        <f t="shared" si="25"/>
        <v>0.53787374657414866</v>
      </c>
      <c r="T465" s="266">
        <f t="shared" si="26"/>
        <v>2.002283917260109</v>
      </c>
    </row>
    <row r="466" spans="1:20">
      <c r="A466" s="102">
        <v>0.60840543638914801</v>
      </c>
      <c r="B466" s="102">
        <v>0.146676938350805</v>
      </c>
      <c r="C466" s="2">
        <v>883.76667332881902</v>
      </c>
      <c r="D466" s="19">
        <v>1.9985085097508799</v>
      </c>
      <c r="E466" s="135">
        <v>0.246579178689911</v>
      </c>
      <c r="F466" s="135">
        <v>89</v>
      </c>
      <c r="G466" s="135">
        <v>41.6843060872907</v>
      </c>
      <c r="H466" s="2">
        <v>-0.17140795523389499</v>
      </c>
      <c r="I466" s="2">
        <v>308.283606794192</v>
      </c>
      <c r="J466" s="2">
        <v>-86.3480972078424</v>
      </c>
      <c r="K466" s="19">
        <v>2.8143505347734799</v>
      </c>
      <c r="L466" s="135">
        <v>7.1995347046096495E-4</v>
      </c>
      <c r="M466" s="135">
        <v>89.79</v>
      </c>
      <c r="N466" s="135">
        <v>81.549631371558704</v>
      </c>
      <c r="O466" s="19">
        <v>0.8</v>
      </c>
      <c r="P466" s="2">
        <v>349.06098850031498</v>
      </c>
      <c r="Q466" s="2">
        <v>97.424246279093097</v>
      </c>
      <c r="R466" s="266">
        <f t="shared" si="24"/>
        <v>4.8128590445243598</v>
      </c>
      <c r="S466" s="266">
        <f t="shared" si="25"/>
        <v>0.71011357151774801</v>
      </c>
      <c r="T466" s="266">
        <f t="shared" si="26"/>
        <v>1.9563629343088118</v>
      </c>
    </row>
    <row r="467" spans="1:20">
      <c r="A467" s="102">
        <v>0.35631752572953701</v>
      </c>
      <c r="B467" s="102">
        <v>0.14699848105802199</v>
      </c>
      <c r="C467" s="2">
        <v>950.29433741044795</v>
      </c>
      <c r="D467" s="19">
        <v>1.68441320617686</v>
      </c>
      <c r="E467" s="135">
        <v>0.190598048342002</v>
      </c>
      <c r="F467" s="135">
        <v>89</v>
      </c>
      <c r="G467" s="135">
        <v>41.791543512429897</v>
      </c>
      <c r="H467" s="2">
        <v>-0.69568909162193204</v>
      </c>
      <c r="I467" s="2">
        <v>310.77355212000299</v>
      </c>
      <c r="J467" s="2">
        <v>-80.502010072929096</v>
      </c>
      <c r="K467" s="19">
        <v>2.8261783364053801</v>
      </c>
      <c r="L467" s="135">
        <v>5.4416640792184501E-2</v>
      </c>
      <c r="M467" s="135">
        <v>89.79</v>
      </c>
      <c r="N467" s="135">
        <v>81.509956132451194</v>
      </c>
      <c r="O467" s="19">
        <v>0.8</v>
      </c>
      <c r="P467" s="2">
        <v>255.24753080239799</v>
      </c>
      <c r="Q467" s="2">
        <v>191.78584189606801</v>
      </c>
      <c r="R467" s="266">
        <f t="shared" si="24"/>
        <v>4.5105915425822403</v>
      </c>
      <c r="S467" s="266">
        <f t="shared" si="25"/>
        <v>0.59600386305390318</v>
      </c>
      <c r="T467" s="266">
        <f t="shared" si="26"/>
        <v>1.9503935313661722</v>
      </c>
    </row>
    <row r="468" spans="1:20">
      <c r="A468" s="102">
        <v>0.60201228642836202</v>
      </c>
      <c r="B468" s="102">
        <v>0.14701929767890001</v>
      </c>
      <c r="C468" s="2">
        <v>860.91655080643397</v>
      </c>
      <c r="D468" s="19">
        <v>2.3828239365869299</v>
      </c>
      <c r="E468" s="135">
        <v>0.171518642692775</v>
      </c>
      <c r="F468" s="135">
        <v>89</v>
      </c>
      <c r="G468" s="135">
        <v>41.306068823565496</v>
      </c>
      <c r="H468" s="2">
        <v>1.3523644558437999</v>
      </c>
      <c r="I468" s="2">
        <v>351.24304040365098</v>
      </c>
      <c r="J468" s="2">
        <v>-176.68228360804</v>
      </c>
      <c r="K468" s="19">
        <v>2.5376632043142999</v>
      </c>
      <c r="L468" s="135">
        <v>2.05876798216597E-6</v>
      </c>
      <c r="M468" s="135">
        <v>89.79</v>
      </c>
      <c r="N468" s="135">
        <v>82.568962996886498</v>
      </c>
      <c r="O468" s="19">
        <v>0.8</v>
      </c>
      <c r="P468" s="2">
        <v>358.612041366234</v>
      </c>
      <c r="Q468" s="2">
        <v>87.960471959680405</v>
      </c>
      <c r="R468" s="266">
        <f t="shared" si="24"/>
        <v>4.9204871409012298</v>
      </c>
      <c r="S468" s="266">
        <f t="shared" si="25"/>
        <v>0.93898352332014479</v>
      </c>
      <c r="T468" s="266">
        <f t="shared" si="26"/>
        <v>1.9989547625452107</v>
      </c>
    </row>
    <row r="469" spans="1:20">
      <c r="A469" s="102">
        <v>0.38669033301994199</v>
      </c>
      <c r="B469" s="102">
        <v>0.147473747266785</v>
      </c>
      <c r="C469" s="2">
        <v>931.95569927128804</v>
      </c>
      <c r="D469" s="19">
        <v>2.0861169986295001</v>
      </c>
      <c r="E469" s="135">
        <v>0.19350187904867999</v>
      </c>
      <c r="F469" s="135">
        <v>89</v>
      </c>
      <c r="G469" s="135">
        <v>41.692494150737801</v>
      </c>
      <c r="H469" s="2">
        <v>-0.93676815935904201</v>
      </c>
      <c r="I469" s="2">
        <v>294.87425356910597</v>
      </c>
      <c r="J469" s="2">
        <v>-48.634733302262603</v>
      </c>
      <c r="K469" s="19">
        <v>2.1755730526874899</v>
      </c>
      <c r="L469" s="135">
        <v>6.5550468412928595E-2</v>
      </c>
      <c r="M469" s="135">
        <v>89.79</v>
      </c>
      <c r="N469" s="135">
        <v>81.008484935222597</v>
      </c>
      <c r="O469" s="19">
        <v>0.8</v>
      </c>
      <c r="P469" s="2">
        <v>260.96455192748698</v>
      </c>
      <c r="Q469" s="2">
        <v>185.410226164921</v>
      </c>
      <c r="R469" s="266">
        <f t="shared" si="24"/>
        <v>4.2616900513169895</v>
      </c>
      <c r="S469" s="266">
        <f t="shared" si="25"/>
        <v>0.95888161330759059</v>
      </c>
      <c r="T469" s="266">
        <f t="shared" si="26"/>
        <v>1.9429992516719956</v>
      </c>
    </row>
    <row r="470" spans="1:20">
      <c r="A470" s="102">
        <v>0.66654424834996395</v>
      </c>
      <c r="B470" s="102">
        <v>0.147523238679722</v>
      </c>
      <c r="C470" s="2">
        <v>860.23164949171303</v>
      </c>
      <c r="D470" s="19">
        <v>1.91800772594462</v>
      </c>
      <c r="E470" s="135">
        <v>0.24324965958053299</v>
      </c>
      <c r="F470" s="135">
        <v>89</v>
      </c>
      <c r="G470" s="135">
        <v>41.665840067048599</v>
      </c>
      <c r="H470" s="2">
        <v>-0.196803642918051</v>
      </c>
      <c r="I470" s="2">
        <v>311.15764733542102</v>
      </c>
      <c r="J470" s="2">
        <v>-90.211117781705795</v>
      </c>
      <c r="K470" s="19">
        <v>2.6972714184624298</v>
      </c>
      <c r="L470" s="135">
        <v>4.8021026949757297E-3</v>
      </c>
      <c r="M470" s="135">
        <v>89.79</v>
      </c>
      <c r="N470" s="135">
        <v>81.607814858889995</v>
      </c>
      <c r="O470" s="19">
        <v>0.8</v>
      </c>
      <c r="P470" s="2">
        <v>227.18005487277699</v>
      </c>
      <c r="Q470" s="2">
        <v>220.03256108035501</v>
      </c>
      <c r="R470" s="266">
        <f t="shared" si="24"/>
        <v>4.61527914440705</v>
      </c>
      <c r="S470" s="266">
        <f t="shared" si="25"/>
        <v>0.71109185112634077</v>
      </c>
      <c r="T470" s="266">
        <f t="shared" si="26"/>
        <v>1.9586264126096302</v>
      </c>
    </row>
    <row r="471" spans="1:20">
      <c r="A471" s="102">
        <v>0.40209040744230101</v>
      </c>
      <c r="B471" s="102">
        <v>0.14789552485351101</v>
      </c>
      <c r="C471" s="2">
        <v>889.19347004636302</v>
      </c>
      <c r="D471" s="19">
        <v>2.54917438629001</v>
      </c>
      <c r="E471" s="135">
        <v>0.218080874751649</v>
      </c>
      <c r="F471" s="135">
        <v>89</v>
      </c>
      <c r="G471" s="135">
        <v>41.500000523039603</v>
      </c>
      <c r="H471" s="2">
        <v>0.41884264850612402</v>
      </c>
      <c r="I471" s="2">
        <v>328.66249814976601</v>
      </c>
      <c r="J471" s="2">
        <v>-125.504653549254</v>
      </c>
      <c r="K471" s="19">
        <v>2.2836256847774101</v>
      </c>
      <c r="L471" s="135">
        <v>1.17756172306982E-4</v>
      </c>
      <c r="M471" s="135">
        <v>89.79</v>
      </c>
      <c r="N471" s="135">
        <v>81.661182430667495</v>
      </c>
      <c r="O471" s="19">
        <v>0.8</v>
      </c>
      <c r="P471" s="2">
        <v>103.08669155864899</v>
      </c>
      <c r="Q471" s="2">
        <v>342.40533933017298</v>
      </c>
      <c r="R471" s="266">
        <f t="shared" si="24"/>
        <v>4.8328000710674202</v>
      </c>
      <c r="S471" s="266">
        <f t="shared" si="25"/>
        <v>1.1162838127468704</v>
      </c>
      <c r="T471" s="266">
        <f t="shared" si="26"/>
        <v>1.9677393108786001</v>
      </c>
    </row>
    <row r="472" spans="1:20">
      <c r="A472" s="102">
        <v>0.38316715648397798</v>
      </c>
      <c r="B472" s="102">
        <v>0.14832415511174199</v>
      </c>
      <c r="C472" s="2">
        <v>920.90561335096004</v>
      </c>
      <c r="D472" s="19">
        <v>2.7049131395709001</v>
      </c>
      <c r="E472" s="135">
        <v>0.14622496450633399</v>
      </c>
      <c r="F472" s="135">
        <v>89</v>
      </c>
      <c r="G472" s="135">
        <v>41.402382642474002</v>
      </c>
      <c r="H472" s="2">
        <v>3.7032340287046699</v>
      </c>
      <c r="I472" s="2">
        <v>288.81559337400699</v>
      </c>
      <c r="J472" s="2">
        <v>-72.8026236990017</v>
      </c>
      <c r="K472" s="19">
        <v>1.5244861234843901</v>
      </c>
      <c r="L472" s="135">
        <v>5.7833365758932699E-2</v>
      </c>
      <c r="M472" s="135">
        <v>89.79</v>
      </c>
      <c r="N472" s="135">
        <v>81.307032582486201</v>
      </c>
      <c r="O472" s="19">
        <v>0.8</v>
      </c>
      <c r="P472" s="2">
        <v>355.779743256958</v>
      </c>
      <c r="Q472" s="2">
        <v>80.684888179141794</v>
      </c>
      <c r="R472" s="266">
        <f t="shared" si="24"/>
        <v>4.2293992630552903</v>
      </c>
      <c r="S472" s="266">
        <f t="shared" si="25"/>
        <v>1.7743114206828638</v>
      </c>
      <c r="T472" s="266">
        <f t="shared" si="26"/>
        <v>1.9638249635197249</v>
      </c>
    </row>
    <row r="473" spans="1:20">
      <c r="A473" s="102">
        <v>0.318207970820367</v>
      </c>
      <c r="B473" s="102">
        <v>0.14888443800565901</v>
      </c>
      <c r="C473" s="2">
        <v>881.69958727782296</v>
      </c>
      <c r="D473" s="19">
        <v>3.3661585127762899</v>
      </c>
      <c r="E473" s="135">
        <v>0.11979658163324899</v>
      </c>
      <c r="F473" s="135">
        <v>89</v>
      </c>
      <c r="G473" s="135">
        <v>41.589508380492902</v>
      </c>
      <c r="H473" s="2">
        <v>1.5597744725285501</v>
      </c>
      <c r="I473" s="2">
        <v>92.021224447878794</v>
      </c>
      <c r="J473" s="2">
        <v>-3.2411837853745098</v>
      </c>
      <c r="K473" s="19">
        <v>3.0646296626482799</v>
      </c>
      <c r="L473" s="135">
        <v>2.72096293751301E-2</v>
      </c>
      <c r="M473" s="135">
        <v>89.79</v>
      </c>
      <c r="N473" s="135">
        <v>83.830922457548496</v>
      </c>
      <c r="O473" s="19">
        <v>0.8</v>
      </c>
      <c r="P473" s="2">
        <v>84.246749644930702</v>
      </c>
      <c r="Q473" s="2">
        <v>359.25893387325999</v>
      </c>
      <c r="R473" s="266">
        <f t="shared" si="24"/>
        <v>6.4307881754245697</v>
      </c>
      <c r="S473" s="266">
        <f t="shared" si="25"/>
        <v>1.0983899796451901</v>
      </c>
      <c r="T473" s="266">
        <f t="shared" si="26"/>
        <v>2.0156747632263059</v>
      </c>
    </row>
    <row r="474" spans="1:20">
      <c r="A474" s="102">
        <v>0.55212790332734496</v>
      </c>
      <c r="B474" s="102">
        <v>0.148917810580528</v>
      </c>
      <c r="C474" s="2">
        <v>996.47032196011298</v>
      </c>
      <c r="D474" s="19">
        <v>2.4237700647907001</v>
      </c>
      <c r="E474" s="135">
        <v>0.18074486145660701</v>
      </c>
      <c r="F474" s="135">
        <v>89</v>
      </c>
      <c r="G474" s="135">
        <v>41.6171221051763</v>
      </c>
      <c r="H474" s="2">
        <v>5.2959267838089099</v>
      </c>
      <c r="I474" s="2">
        <v>280.38581416797399</v>
      </c>
      <c r="J474" s="2">
        <v>-48.550965681906902</v>
      </c>
      <c r="K474" s="19">
        <v>2.4389409594383</v>
      </c>
      <c r="L474" s="135">
        <v>7.2301892532771694E-2</v>
      </c>
      <c r="M474" s="135">
        <v>89.79</v>
      </c>
      <c r="N474" s="135">
        <v>81.022252512884194</v>
      </c>
      <c r="O474" s="19">
        <v>0.8</v>
      </c>
      <c r="P474" s="2">
        <v>335.61363533899703</v>
      </c>
      <c r="Q474" s="2">
        <v>98.004628345900997</v>
      </c>
      <c r="R474" s="266">
        <f t="shared" si="24"/>
        <v>4.8627110242290001</v>
      </c>
      <c r="S474" s="266">
        <f t="shared" si="25"/>
        <v>0.9937797204196801</v>
      </c>
      <c r="T474" s="266">
        <f t="shared" si="26"/>
        <v>1.9468489990278959</v>
      </c>
    </row>
    <row r="475" spans="1:20">
      <c r="A475" s="102">
        <v>0.69757398497313206</v>
      </c>
      <c r="B475" s="102">
        <v>0.149567812626414</v>
      </c>
      <c r="C475" s="2">
        <v>945.48445511167199</v>
      </c>
      <c r="D475" s="19">
        <v>1.92146473023649</v>
      </c>
      <c r="E475" s="135">
        <v>0.27635213290197502</v>
      </c>
      <c r="F475" s="135">
        <v>89</v>
      </c>
      <c r="G475" s="135">
        <v>41.782062362801597</v>
      </c>
      <c r="H475" s="2">
        <v>0.58565215544568405</v>
      </c>
      <c r="I475" s="2">
        <v>297.081704381397</v>
      </c>
      <c r="J475" s="2">
        <v>-52.751523474778601</v>
      </c>
      <c r="K475" s="19">
        <v>2.6140549562764002</v>
      </c>
      <c r="L475" s="135">
        <v>2.67656454366294E-2</v>
      </c>
      <c r="M475" s="135">
        <v>89.79</v>
      </c>
      <c r="N475" s="135">
        <v>81.189719699149094</v>
      </c>
      <c r="O475" s="19">
        <v>0.8</v>
      </c>
      <c r="P475" s="2">
        <v>230.10674603280299</v>
      </c>
      <c r="Q475" s="2">
        <v>218.83462481996301</v>
      </c>
      <c r="R475" s="266">
        <f t="shared" si="24"/>
        <v>4.5355196865128899</v>
      </c>
      <c r="S475" s="266">
        <f t="shared" si="25"/>
        <v>0.73505139041664491</v>
      </c>
      <c r="T475" s="266">
        <f t="shared" si="26"/>
        <v>1.9431716652510667</v>
      </c>
    </row>
    <row r="476" spans="1:20">
      <c r="A476" s="102">
        <v>0.44704021001234601</v>
      </c>
      <c r="B476" s="102">
        <v>0.15001645235016001</v>
      </c>
      <c r="C476" s="2">
        <v>984.62071214803098</v>
      </c>
      <c r="D476" s="19">
        <v>2.2989914948244401</v>
      </c>
      <c r="E476" s="135">
        <v>0.195193197145893</v>
      </c>
      <c r="F476" s="135">
        <v>89</v>
      </c>
      <c r="G476" s="135">
        <v>41.579011680612901</v>
      </c>
      <c r="H476" s="2">
        <v>-0.214556525259161</v>
      </c>
      <c r="I476" s="2">
        <v>333.61176308031202</v>
      </c>
      <c r="J476" s="2">
        <v>-135.98523882492</v>
      </c>
      <c r="K476" s="19">
        <v>3.4389344441414198</v>
      </c>
      <c r="L476" s="135">
        <v>5.2988312454482699E-8</v>
      </c>
      <c r="M476" s="135">
        <v>89.79</v>
      </c>
      <c r="N476" s="135">
        <v>81.944730485014205</v>
      </c>
      <c r="O476" s="19">
        <v>0.8</v>
      </c>
      <c r="P476" s="2">
        <v>182.64754283795901</v>
      </c>
      <c r="Q476" s="2">
        <v>263.185671017034</v>
      </c>
      <c r="R476" s="266">
        <f t="shared" si="24"/>
        <v>5.7379259389658603</v>
      </c>
      <c r="S476" s="266">
        <f t="shared" si="25"/>
        <v>0.66851855775878766</v>
      </c>
      <c r="T476" s="266">
        <f t="shared" si="26"/>
        <v>1.9708195835550051</v>
      </c>
    </row>
    <row r="477" spans="1:20">
      <c r="A477" s="102">
        <v>0.36992534529417698</v>
      </c>
      <c r="B477" s="102">
        <v>0.15116823385195599</v>
      </c>
      <c r="C477" s="2">
        <v>894.73051087808301</v>
      </c>
      <c r="D477" s="19">
        <v>1.8555137277534299</v>
      </c>
      <c r="E477" s="135">
        <v>0.24810569548119199</v>
      </c>
      <c r="F477" s="135">
        <v>89</v>
      </c>
      <c r="G477" s="135">
        <v>41.585767513757403</v>
      </c>
      <c r="H477" s="2">
        <v>5.9973931538079501</v>
      </c>
      <c r="I477" s="2">
        <v>345.88507528248402</v>
      </c>
      <c r="J477" s="2">
        <v>-137.86368296031301</v>
      </c>
      <c r="K477" s="19">
        <v>1.58823041374288</v>
      </c>
      <c r="L477" s="135">
        <v>7.3356049961600403E-2</v>
      </c>
      <c r="M477" s="135">
        <v>89.79</v>
      </c>
      <c r="N477" s="135">
        <v>81.446069460991097</v>
      </c>
      <c r="O477" s="19">
        <v>0.8</v>
      </c>
      <c r="P477" s="2">
        <v>251.15488832557301</v>
      </c>
      <c r="Q477" s="2">
        <v>195.81913002883101</v>
      </c>
      <c r="R477" s="266">
        <f t="shared" si="24"/>
        <v>3.4437441414963099</v>
      </c>
      <c r="S477" s="266">
        <f t="shared" si="25"/>
        <v>1.1682900111329946</v>
      </c>
      <c r="T477" s="266">
        <f t="shared" si="26"/>
        <v>1.9585082668979743</v>
      </c>
    </row>
    <row r="478" spans="1:20">
      <c r="A478" s="102">
        <v>0.86293051531538301</v>
      </c>
      <c r="B478" s="102">
        <v>0.15121285324258801</v>
      </c>
      <c r="C478" s="2">
        <v>998.99520296391802</v>
      </c>
      <c r="D478" s="19">
        <v>1.8695789218663099</v>
      </c>
      <c r="E478" s="135">
        <v>0.15526911776781199</v>
      </c>
      <c r="F478" s="135">
        <v>89</v>
      </c>
      <c r="G478" s="135">
        <v>41.595389539510101</v>
      </c>
      <c r="H478" s="2">
        <v>5.9997025054031301</v>
      </c>
      <c r="I478" s="2">
        <v>3.1836443166379</v>
      </c>
      <c r="J478" s="2">
        <v>-145.267083009429</v>
      </c>
      <c r="K478" s="19">
        <v>2.28720657676058</v>
      </c>
      <c r="L478" s="135">
        <v>9.3428363761754896E-2</v>
      </c>
      <c r="M478" s="135">
        <v>89.79</v>
      </c>
      <c r="N478" s="135">
        <v>81.689395413397094</v>
      </c>
      <c r="O478" s="19">
        <v>0.8</v>
      </c>
      <c r="P478" s="2">
        <v>224.96394069254899</v>
      </c>
      <c r="Q478" s="2">
        <v>230.690460788406</v>
      </c>
      <c r="R478" s="266">
        <f t="shared" si="24"/>
        <v>4.1567854986268902</v>
      </c>
      <c r="S478" s="266">
        <f t="shared" si="25"/>
        <v>0.81740711174162273</v>
      </c>
      <c r="T478" s="266">
        <f t="shared" si="26"/>
        <v>1.963905046154286</v>
      </c>
    </row>
    <row r="479" spans="1:20">
      <c r="A479" s="102">
        <v>0.68967968085780695</v>
      </c>
      <c r="B479" s="102">
        <v>0.151804325773435</v>
      </c>
      <c r="C479" s="2">
        <v>998.72523872916099</v>
      </c>
      <c r="D479" s="19">
        <v>2.1905114519704001</v>
      </c>
      <c r="E479" s="135">
        <v>0.262886878593516</v>
      </c>
      <c r="F479" s="135">
        <v>89</v>
      </c>
      <c r="G479" s="135">
        <v>41.6461673802213</v>
      </c>
      <c r="H479" s="2">
        <v>0.97087125227626903</v>
      </c>
      <c r="I479" s="2">
        <v>311.18914211874602</v>
      </c>
      <c r="J479" s="2">
        <v>-91.494569093643193</v>
      </c>
      <c r="K479" s="19">
        <v>2.9622701534651701</v>
      </c>
      <c r="L479" s="135">
        <v>6.0387854489544401E-3</v>
      </c>
      <c r="M479" s="135">
        <v>89.79</v>
      </c>
      <c r="N479" s="135">
        <v>81.6514633770758</v>
      </c>
      <c r="O479" s="19">
        <v>0.8</v>
      </c>
      <c r="P479" s="2">
        <v>218.91238809586201</v>
      </c>
      <c r="Q479" s="2">
        <v>228.58824252713799</v>
      </c>
      <c r="R479" s="266">
        <f t="shared" si="24"/>
        <v>5.1527816054355702</v>
      </c>
      <c r="S479" s="266">
        <f t="shared" si="25"/>
        <v>0.73947052040746819</v>
      </c>
      <c r="T479" s="266">
        <f t="shared" si="26"/>
        <v>1.9605997025275828</v>
      </c>
    </row>
    <row r="480" spans="1:20">
      <c r="A480" s="102">
        <v>0.351056752726435</v>
      </c>
      <c r="B480" s="102">
        <v>0.15257532302947599</v>
      </c>
      <c r="C480" s="2">
        <v>866.29774993084595</v>
      </c>
      <c r="D480" s="19">
        <v>1.7302175277506999</v>
      </c>
      <c r="E480" s="135">
        <v>0.14186798654605001</v>
      </c>
      <c r="F480" s="135">
        <v>89</v>
      </c>
      <c r="G480" s="135">
        <v>41.623004318663</v>
      </c>
      <c r="H480" s="2">
        <v>-0.65305084221887799</v>
      </c>
      <c r="I480" s="2">
        <v>340.98502108035001</v>
      </c>
      <c r="J480" s="2">
        <v>-140.593137146213</v>
      </c>
      <c r="K480" s="19">
        <v>2.18386755547079</v>
      </c>
      <c r="L480" s="135">
        <v>8.42508407602406E-2</v>
      </c>
      <c r="M480" s="135">
        <v>89.79</v>
      </c>
      <c r="N480" s="135">
        <v>81.657288011411197</v>
      </c>
      <c r="O480" s="19">
        <v>0.8</v>
      </c>
      <c r="P480" s="2">
        <v>270.37327503707201</v>
      </c>
      <c r="Q480" s="2">
        <v>174.06265019039199</v>
      </c>
      <c r="R480" s="266">
        <f t="shared" si="24"/>
        <v>3.9140850832214902</v>
      </c>
      <c r="S480" s="266">
        <f t="shared" si="25"/>
        <v>0.79227218858412229</v>
      </c>
      <c r="T480" s="266">
        <f t="shared" si="26"/>
        <v>1.9618307075156887</v>
      </c>
    </row>
    <row r="481" spans="1:20">
      <c r="A481" s="102">
        <v>0.51364886388182596</v>
      </c>
      <c r="B481" s="102">
        <v>0.15271769740673499</v>
      </c>
      <c r="C481" s="2">
        <v>968.92492321413499</v>
      </c>
      <c r="D481" s="19">
        <v>1.9648468232849401</v>
      </c>
      <c r="E481" s="135">
        <v>0.217759327257493</v>
      </c>
      <c r="F481" s="135">
        <v>89</v>
      </c>
      <c r="G481" s="135">
        <v>41.736718020804901</v>
      </c>
      <c r="H481" s="2">
        <v>-1.76159691319808</v>
      </c>
      <c r="I481" s="2">
        <v>262.87051277594998</v>
      </c>
      <c r="J481" s="2">
        <v>-3.7945953971151898</v>
      </c>
      <c r="K481" s="19">
        <v>2.5398404622806399</v>
      </c>
      <c r="L481" s="135">
        <v>7.6916168818735198E-2</v>
      </c>
      <c r="M481" s="135">
        <v>89.79</v>
      </c>
      <c r="N481" s="135">
        <v>81.009480460537006</v>
      </c>
      <c r="O481" s="19">
        <v>0.8</v>
      </c>
      <c r="P481" s="2">
        <v>306.57312686253698</v>
      </c>
      <c r="Q481" s="2">
        <v>129.45346742506999</v>
      </c>
      <c r="R481" s="266">
        <f t="shared" si="24"/>
        <v>4.5046872855655797</v>
      </c>
      <c r="S481" s="266">
        <f t="shared" si="25"/>
        <v>0.77361033201298535</v>
      </c>
      <c r="T481" s="266">
        <f t="shared" si="26"/>
        <v>1.9409643187601726</v>
      </c>
    </row>
    <row r="482" spans="1:20">
      <c r="A482" s="102">
        <v>0.67048257030546599</v>
      </c>
      <c r="B482" s="102">
        <v>0.153283366632154</v>
      </c>
      <c r="C482" s="2">
        <v>900.23781368594405</v>
      </c>
      <c r="D482" s="19">
        <v>2.0331877650760299</v>
      </c>
      <c r="E482" s="135">
        <v>0.261267648384094</v>
      </c>
      <c r="F482" s="135">
        <v>89</v>
      </c>
      <c r="G482" s="135">
        <v>41.702490557181697</v>
      </c>
      <c r="H482" s="2">
        <v>3.12616314407056</v>
      </c>
      <c r="I482" s="2">
        <v>306.22123289416902</v>
      </c>
      <c r="J482" s="2">
        <v>-81.554398168362297</v>
      </c>
      <c r="K482" s="19">
        <v>2.7886243026919701</v>
      </c>
      <c r="L482" s="135">
        <v>3.9985015249932502E-7</v>
      </c>
      <c r="M482" s="135">
        <v>89.79</v>
      </c>
      <c r="N482" s="135">
        <v>81.482598037314006</v>
      </c>
      <c r="O482" s="19">
        <v>0.8</v>
      </c>
      <c r="P482" s="2">
        <v>156.016920012376</v>
      </c>
      <c r="Q482" s="2">
        <v>290.89052297896302</v>
      </c>
      <c r="R482" s="266">
        <f t="shared" si="24"/>
        <v>4.8218120677680005</v>
      </c>
      <c r="S482" s="266">
        <f t="shared" si="25"/>
        <v>0.72910064045318435</v>
      </c>
      <c r="T482" s="266">
        <f t="shared" si="26"/>
        <v>1.9539024396057725</v>
      </c>
    </row>
    <row r="483" spans="1:20">
      <c r="A483" s="102">
        <v>0.41495774732902602</v>
      </c>
      <c r="B483" s="102">
        <v>0.15400187394526901</v>
      </c>
      <c r="C483" s="2">
        <v>939.571159726269</v>
      </c>
      <c r="D483" s="19">
        <v>2.1173287301667001</v>
      </c>
      <c r="E483" s="135">
        <v>0.26531577916283999</v>
      </c>
      <c r="F483" s="135">
        <v>89</v>
      </c>
      <c r="G483" s="135">
        <v>41.669577381819202</v>
      </c>
      <c r="H483" s="2">
        <v>0.55435137974979298</v>
      </c>
      <c r="I483" s="2">
        <v>248.887332082726</v>
      </c>
      <c r="J483" s="2">
        <v>30.8136580762887</v>
      </c>
      <c r="K483" s="19">
        <v>2.0195486105740201</v>
      </c>
      <c r="L483" s="135">
        <v>7.2147100467803996E-2</v>
      </c>
      <c r="M483" s="135">
        <v>89.79</v>
      </c>
      <c r="N483" s="135">
        <v>81.001847361840305</v>
      </c>
      <c r="O483" s="19">
        <v>0.8</v>
      </c>
      <c r="P483" s="2">
        <v>286.676200799068</v>
      </c>
      <c r="Q483" s="2">
        <v>152.81084544531399</v>
      </c>
      <c r="R483" s="266">
        <f t="shared" si="24"/>
        <v>4.1368773407407202</v>
      </c>
      <c r="S483" s="266">
        <f t="shared" si="25"/>
        <v>1.0484168190261525</v>
      </c>
      <c r="T483" s="266">
        <f t="shared" si="26"/>
        <v>1.9439085407470946</v>
      </c>
    </row>
    <row r="484" spans="1:20">
      <c r="A484" s="102">
        <v>0.47255982831120402</v>
      </c>
      <c r="B484" s="102">
        <v>0.15409204887007</v>
      </c>
      <c r="C484" s="2">
        <v>933.11995694451798</v>
      </c>
      <c r="D484" s="19">
        <v>1.6332832785890199</v>
      </c>
      <c r="E484" s="135">
        <v>0.29949419883031603</v>
      </c>
      <c r="F484" s="135">
        <v>89</v>
      </c>
      <c r="G484" s="135">
        <v>41.781848948905498</v>
      </c>
      <c r="H484" s="2">
        <v>5.9949613076325896</v>
      </c>
      <c r="I484" s="2">
        <v>317.88998392690098</v>
      </c>
      <c r="J484" s="2">
        <v>-85.191724214869197</v>
      </c>
      <c r="K484" s="19">
        <v>2.2646511291051601</v>
      </c>
      <c r="L484" s="135">
        <v>5.7193685672225499E-2</v>
      </c>
      <c r="M484" s="135">
        <v>89.79</v>
      </c>
      <c r="N484" s="135">
        <v>81.441634206520703</v>
      </c>
      <c r="O484" s="19">
        <v>0.8</v>
      </c>
      <c r="P484" s="2">
        <v>229.88983314057401</v>
      </c>
      <c r="Q484" s="2">
        <v>219.906441130346</v>
      </c>
      <c r="R484" s="266">
        <f t="shared" si="24"/>
        <v>3.89793440769418</v>
      </c>
      <c r="S484" s="266">
        <f t="shared" si="25"/>
        <v>0.72120745557589927</v>
      </c>
      <c r="T484" s="266">
        <f t="shared" si="26"/>
        <v>1.9492108715943772</v>
      </c>
    </row>
    <row r="485" spans="1:20">
      <c r="A485" s="102">
        <v>0.42613693000748698</v>
      </c>
      <c r="B485" s="102">
        <v>0.154807904707815</v>
      </c>
      <c r="C485" s="2">
        <v>984.50905606853803</v>
      </c>
      <c r="D485" s="19">
        <v>3.1292804362151099</v>
      </c>
      <c r="E485" s="135">
        <v>0.18732651582472501</v>
      </c>
      <c r="F485" s="135">
        <v>89</v>
      </c>
      <c r="G485" s="135">
        <v>41.445536632017003</v>
      </c>
      <c r="H485" s="2">
        <v>5.0506056705227502</v>
      </c>
      <c r="I485" s="2">
        <v>308.87811735754599</v>
      </c>
      <c r="J485" s="2">
        <v>-98.197772312134106</v>
      </c>
      <c r="K485" s="19">
        <v>2.3830106822930301</v>
      </c>
      <c r="L485" s="135">
        <v>3.0928088390877399E-2</v>
      </c>
      <c r="M485" s="135">
        <v>89.79</v>
      </c>
      <c r="N485" s="135">
        <v>81.467320665205804</v>
      </c>
      <c r="O485" s="19">
        <v>0.8</v>
      </c>
      <c r="P485" s="2">
        <v>347.52056254775601</v>
      </c>
      <c r="Q485" s="2">
        <v>90.994549525724494</v>
      </c>
      <c r="R485" s="266">
        <f t="shared" si="24"/>
        <v>5.5122911185081396</v>
      </c>
      <c r="S485" s="266">
        <f t="shared" si="25"/>
        <v>1.3131625718118849</v>
      </c>
      <c r="T485" s="266">
        <f t="shared" si="26"/>
        <v>1.9656476254254036</v>
      </c>
    </row>
    <row r="486" spans="1:20">
      <c r="A486" s="102">
        <v>0.69912812113761902</v>
      </c>
      <c r="B486" s="102">
        <v>0.15483578072641699</v>
      </c>
      <c r="C486" s="2">
        <v>988.89893256177095</v>
      </c>
      <c r="D486" s="19">
        <v>2.2128823615251001</v>
      </c>
      <c r="E486" s="135">
        <v>0.25832202921052799</v>
      </c>
      <c r="F486" s="135">
        <v>89</v>
      </c>
      <c r="G486" s="135">
        <v>41.691141242721002</v>
      </c>
      <c r="H486" s="2">
        <v>5.9893612353931296</v>
      </c>
      <c r="I486" s="2">
        <v>307.04873682033798</v>
      </c>
      <c r="J486" s="2">
        <v>-84.239803885444402</v>
      </c>
      <c r="K486" s="19">
        <v>3.1252572832498098</v>
      </c>
      <c r="L486" s="135">
        <v>4.78667105952013E-13</v>
      </c>
      <c r="M486" s="135">
        <v>89.79</v>
      </c>
      <c r="N486" s="135">
        <v>81.555273367368201</v>
      </c>
      <c r="O486" s="19">
        <v>0.8</v>
      </c>
      <c r="P486" s="2">
        <v>195.33047414283001</v>
      </c>
      <c r="Q486" s="2">
        <v>251.69793919656399</v>
      </c>
      <c r="R486" s="266">
        <f t="shared" si="24"/>
        <v>5.3381396447749099</v>
      </c>
      <c r="S486" s="266">
        <f t="shared" si="25"/>
        <v>0.70806406032082791</v>
      </c>
      <c r="T486" s="266">
        <f t="shared" si="26"/>
        <v>1.9561775220438997</v>
      </c>
    </row>
    <row r="487" spans="1:20">
      <c r="A487" s="102">
        <v>0.55918239662423697</v>
      </c>
      <c r="B487" s="102">
        <v>0.15494791256702101</v>
      </c>
      <c r="C487" s="2">
        <v>860.005421900334</v>
      </c>
      <c r="D487" s="19">
        <v>2.5591552042102901</v>
      </c>
      <c r="E487" s="135">
        <v>0.182782746206054</v>
      </c>
      <c r="F487" s="135">
        <v>89</v>
      </c>
      <c r="G487" s="135">
        <v>41.375233033198597</v>
      </c>
      <c r="H487" s="2">
        <v>-0.60040424679667603</v>
      </c>
      <c r="I487" s="2">
        <v>331.482927684809</v>
      </c>
      <c r="J487" s="2">
        <v>-146.51560139370301</v>
      </c>
      <c r="K487" s="19">
        <v>2.4872336709775902</v>
      </c>
      <c r="L487" s="135">
        <v>2.6055693110563601E-2</v>
      </c>
      <c r="M487" s="135">
        <v>89.79</v>
      </c>
      <c r="N487" s="135">
        <v>82.161561050381593</v>
      </c>
      <c r="O487" s="19">
        <v>0.8</v>
      </c>
      <c r="P487" s="2">
        <v>37.120451734604003</v>
      </c>
      <c r="Q487" s="2">
        <v>43.588261393881503</v>
      </c>
      <c r="R487" s="266">
        <f t="shared" si="24"/>
        <v>5.0463888751878798</v>
      </c>
      <c r="S487" s="266">
        <f t="shared" si="25"/>
        <v>1.0289162751662297</v>
      </c>
      <c r="T487" s="266">
        <f t="shared" si="26"/>
        <v>1.9857667263035577</v>
      </c>
    </row>
    <row r="488" spans="1:20">
      <c r="A488" s="102">
        <v>0.70698710391297903</v>
      </c>
      <c r="B488" s="102">
        <v>0.155375988359617</v>
      </c>
      <c r="C488" s="2">
        <v>896.493580387306</v>
      </c>
      <c r="D488" s="19">
        <v>1.9895016763725799</v>
      </c>
      <c r="E488" s="135">
        <v>0.26504202296688101</v>
      </c>
      <c r="F488" s="135">
        <v>89</v>
      </c>
      <c r="G488" s="135">
        <v>41.690146965569802</v>
      </c>
      <c r="H488" s="2">
        <v>1.29704282952613</v>
      </c>
      <c r="I488" s="2">
        <v>305.64052478887101</v>
      </c>
      <c r="J488" s="2">
        <v>-81.727134501559803</v>
      </c>
      <c r="K488" s="19">
        <v>2.7561740207353198</v>
      </c>
      <c r="L488" s="135">
        <v>1.03484584712543E-7</v>
      </c>
      <c r="M488" s="135">
        <v>89.79</v>
      </c>
      <c r="N488" s="135">
        <v>81.537044336488705</v>
      </c>
      <c r="O488" s="19">
        <v>0.8</v>
      </c>
      <c r="P488" s="2">
        <v>93.366820468612005</v>
      </c>
      <c r="Q488" s="2">
        <v>353.71034454517599</v>
      </c>
      <c r="R488" s="266">
        <f t="shared" si="24"/>
        <v>4.7456756971078997</v>
      </c>
      <c r="S488" s="266">
        <f t="shared" si="25"/>
        <v>0.7218345653812529</v>
      </c>
      <c r="T488" s="266">
        <f t="shared" si="26"/>
        <v>1.9557869249975741</v>
      </c>
    </row>
    <row r="489" spans="1:20">
      <c r="A489" s="102">
        <v>0.45871598692610799</v>
      </c>
      <c r="B489" s="102">
        <v>0.155392242294243</v>
      </c>
      <c r="C489" s="2">
        <v>878.92657256819405</v>
      </c>
      <c r="D489" s="19">
        <v>2.6156016599731799</v>
      </c>
      <c r="E489" s="135">
        <v>0.219387686453936</v>
      </c>
      <c r="F489" s="135">
        <v>89</v>
      </c>
      <c r="G489" s="135">
        <v>41.345673879690302</v>
      </c>
      <c r="H489" s="2">
        <v>5.9999715184952498</v>
      </c>
      <c r="I489" s="2">
        <v>352.82773304961597</v>
      </c>
      <c r="J489" s="2">
        <v>175.81205177110201</v>
      </c>
      <c r="K489" s="19">
        <v>2.0287543308401301</v>
      </c>
      <c r="L489" s="135">
        <v>1.10231541604474E-2</v>
      </c>
      <c r="M489" s="135">
        <v>89.79</v>
      </c>
      <c r="N489" s="135">
        <v>82.333070163229095</v>
      </c>
      <c r="O489" s="19">
        <v>0.8</v>
      </c>
      <c r="P489" s="2">
        <v>131.070823453445</v>
      </c>
      <c r="Q489" s="2">
        <v>313.814211645792</v>
      </c>
      <c r="R489" s="266">
        <f t="shared" si="24"/>
        <v>4.6443559908133096</v>
      </c>
      <c r="S489" s="266">
        <f t="shared" si="25"/>
        <v>1.2892648558832798</v>
      </c>
      <c r="T489" s="266">
        <f t="shared" si="26"/>
        <v>1.9913345808029628</v>
      </c>
    </row>
    <row r="490" spans="1:20">
      <c r="A490" s="102">
        <v>0.68665971234440804</v>
      </c>
      <c r="B490" s="102">
        <v>0.15574992253609399</v>
      </c>
      <c r="C490" s="2">
        <v>956.74033270851999</v>
      </c>
      <c r="D490" s="19">
        <v>2.4169977780345602</v>
      </c>
      <c r="E490" s="135">
        <v>0.23600508444059801</v>
      </c>
      <c r="F490" s="135">
        <v>89</v>
      </c>
      <c r="G490" s="135">
        <v>41.559687689247802</v>
      </c>
      <c r="H490" s="2">
        <v>0.56658652591752001</v>
      </c>
      <c r="I490" s="2">
        <v>316.91386455634199</v>
      </c>
      <c r="J490" s="2">
        <v>-103.582215097682</v>
      </c>
      <c r="K490" s="19">
        <v>2.6234292676162698</v>
      </c>
      <c r="L490" s="135">
        <v>2.7312094568626701E-5</v>
      </c>
      <c r="M490" s="135">
        <v>89.79</v>
      </c>
      <c r="N490" s="135">
        <v>81.656528564052394</v>
      </c>
      <c r="O490" s="19">
        <v>0.8</v>
      </c>
      <c r="P490" s="2">
        <v>263.971523892927</v>
      </c>
      <c r="Q490" s="2">
        <v>183.01138300067299</v>
      </c>
      <c r="R490" s="266">
        <f t="shared" si="24"/>
        <v>5.04042704565083</v>
      </c>
      <c r="S490" s="266">
        <f t="shared" si="25"/>
        <v>0.92131234787615224</v>
      </c>
      <c r="T490" s="266">
        <f t="shared" si="26"/>
        <v>1.9648013039611538</v>
      </c>
    </row>
    <row r="491" spans="1:20">
      <c r="A491" s="102">
        <v>0.80025292001664605</v>
      </c>
      <c r="B491" s="102">
        <v>0.15657156029277799</v>
      </c>
      <c r="C491" s="2">
        <v>997.15692373024501</v>
      </c>
      <c r="D491" s="19">
        <v>2.1451214491696802</v>
      </c>
      <c r="E491" s="135">
        <v>0.21698083223294501</v>
      </c>
      <c r="F491" s="135">
        <v>89</v>
      </c>
      <c r="G491" s="135">
        <v>41.626726346394697</v>
      </c>
      <c r="H491" s="2">
        <v>2.29619979857357</v>
      </c>
      <c r="I491" s="2">
        <v>328.65858126813299</v>
      </c>
      <c r="J491" s="2">
        <v>-108.458112028637</v>
      </c>
      <c r="K491" s="19">
        <v>2.77743595181167</v>
      </c>
      <c r="L491" s="135">
        <v>3.8195978902019902E-2</v>
      </c>
      <c r="M491" s="135">
        <v>89.79</v>
      </c>
      <c r="N491" s="135">
        <v>81.653205689331202</v>
      </c>
      <c r="O491" s="19">
        <v>0.8</v>
      </c>
      <c r="P491" s="2">
        <v>219.26141106400601</v>
      </c>
      <c r="Q491" s="2">
        <v>231.650021515746</v>
      </c>
      <c r="R491" s="266">
        <f t="shared" si="24"/>
        <v>4.9225574009813506</v>
      </c>
      <c r="S491" s="266">
        <f t="shared" si="25"/>
        <v>0.77233876366094323</v>
      </c>
      <c r="T491" s="266">
        <f t="shared" si="26"/>
        <v>1.961557221912148</v>
      </c>
    </row>
    <row r="492" spans="1:20">
      <c r="A492" s="102">
        <v>0.56227585673332203</v>
      </c>
      <c r="B492" s="102">
        <v>0.157569039914318</v>
      </c>
      <c r="C492" s="2">
        <v>925.89726606264401</v>
      </c>
      <c r="D492" s="19">
        <v>2.5431712850550898</v>
      </c>
      <c r="E492" s="135">
        <v>0.18959864226196399</v>
      </c>
      <c r="F492" s="135">
        <v>89</v>
      </c>
      <c r="G492" s="135">
        <v>41.370636809776897</v>
      </c>
      <c r="H492" s="2">
        <v>5.9527771051961302</v>
      </c>
      <c r="I492" s="2">
        <v>359.98997108624201</v>
      </c>
      <c r="J492" s="2">
        <v>179.99580672390601</v>
      </c>
      <c r="K492" s="19">
        <v>2.2623089725229901</v>
      </c>
      <c r="L492" s="135">
        <v>2.9771703618462299E-2</v>
      </c>
      <c r="M492" s="135">
        <v>89.79</v>
      </c>
      <c r="N492" s="135">
        <v>82.225892187886004</v>
      </c>
      <c r="O492" s="19">
        <v>0.8</v>
      </c>
      <c r="P492" s="2">
        <v>221.746538937319</v>
      </c>
      <c r="Q492" s="2">
        <v>227.04396257254601</v>
      </c>
      <c r="R492" s="266">
        <f t="shared" si="24"/>
        <v>4.80548025757808</v>
      </c>
      <c r="S492" s="266">
        <f t="shared" si="25"/>
        <v>1.1241485208003548</v>
      </c>
      <c r="T492" s="266">
        <f t="shared" si="26"/>
        <v>1.9875423374786922</v>
      </c>
    </row>
    <row r="493" spans="1:20">
      <c r="A493" s="102">
        <v>0.66080454178154402</v>
      </c>
      <c r="B493" s="102">
        <v>0.15801849465488499</v>
      </c>
      <c r="C493" s="2">
        <v>964.02574656425895</v>
      </c>
      <c r="D493" s="19">
        <v>2.16687145293016</v>
      </c>
      <c r="E493" s="135">
        <v>0.26138087853084702</v>
      </c>
      <c r="F493" s="135">
        <v>89</v>
      </c>
      <c r="G493" s="135">
        <v>41.718769605418203</v>
      </c>
      <c r="H493" s="2">
        <v>0.45342618139145502</v>
      </c>
      <c r="I493" s="2">
        <v>305.433713042666</v>
      </c>
      <c r="J493" s="2">
        <v>-79.513022510367094</v>
      </c>
      <c r="K493" s="19">
        <v>3.0170833933766401</v>
      </c>
      <c r="L493" s="135">
        <v>1.8067755996886699E-8</v>
      </c>
      <c r="M493" s="135">
        <v>89.79</v>
      </c>
      <c r="N493" s="135">
        <v>81.451094684896603</v>
      </c>
      <c r="O493" s="19">
        <v>0.8</v>
      </c>
      <c r="P493" s="2">
        <v>89.043060027322298</v>
      </c>
      <c r="Q493" s="2">
        <v>357.80617120667603</v>
      </c>
      <c r="R493" s="266">
        <f t="shared" si="24"/>
        <v>5.1839548463068006</v>
      </c>
      <c r="S493" s="266">
        <f t="shared" si="25"/>
        <v>0.7182007158592506</v>
      </c>
      <c r="T493" s="266">
        <f t="shared" si="26"/>
        <v>1.9523848726909288</v>
      </c>
    </row>
    <row r="494" spans="1:20">
      <c r="A494" s="102">
        <v>0.51145545998588204</v>
      </c>
      <c r="B494" s="102">
        <v>0.15832109398701599</v>
      </c>
      <c r="C494" s="2">
        <v>975.19135803665995</v>
      </c>
      <c r="D494" s="19">
        <v>2.19986225452879</v>
      </c>
      <c r="E494" s="135">
        <v>0.204232535541122</v>
      </c>
      <c r="F494" s="135">
        <v>89</v>
      </c>
      <c r="G494" s="135">
        <v>41.680496308494597</v>
      </c>
      <c r="H494" s="2">
        <v>-1.5156390642990201</v>
      </c>
      <c r="I494" s="2">
        <v>274.98937234373</v>
      </c>
      <c r="J494" s="2">
        <v>-34.636464056657701</v>
      </c>
      <c r="K494" s="19">
        <v>2.5674434795350298</v>
      </c>
      <c r="L494" s="135">
        <v>6.71398847593285E-2</v>
      </c>
      <c r="M494" s="135">
        <v>89.79</v>
      </c>
      <c r="N494" s="135">
        <v>81.005786601506699</v>
      </c>
      <c r="O494" s="19">
        <v>0.8</v>
      </c>
      <c r="P494" s="2">
        <v>321.477427262709</v>
      </c>
      <c r="Q494" s="2">
        <v>113.832773136469</v>
      </c>
      <c r="R494" s="266">
        <f t="shared" si="24"/>
        <v>4.7673057340638199</v>
      </c>
      <c r="S494" s="266">
        <f t="shared" si="25"/>
        <v>0.8568298667775115</v>
      </c>
      <c r="T494" s="266">
        <f t="shared" si="26"/>
        <v>1.9434938106770456</v>
      </c>
    </row>
    <row r="495" spans="1:20">
      <c r="A495" s="102">
        <v>0.71091467700898603</v>
      </c>
      <c r="B495" s="102">
        <v>0.15984798159778901</v>
      </c>
      <c r="C495" s="2">
        <v>897.37553149500604</v>
      </c>
      <c r="D495" s="19">
        <v>1.94532423092089</v>
      </c>
      <c r="E495" s="135">
        <v>0.166567583059094</v>
      </c>
      <c r="F495" s="135">
        <v>89</v>
      </c>
      <c r="G495" s="135">
        <v>41.629361274177803</v>
      </c>
      <c r="H495" s="2">
        <v>-1.93496440613911</v>
      </c>
      <c r="I495" s="2">
        <v>274.97615466186397</v>
      </c>
      <c r="J495" s="2">
        <v>-39.172374395264697</v>
      </c>
      <c r="K495" s="19">
        <v>2.0000199319081098</v>
      </c>
      <c r="L495" s="135">
        <v>8.8464579945060698E-2</v>
      </c>
      <c r="M495" s="135">
        <v>89.79</v>
      </c>
      <c r="N495" s="135">
        <v>81.032130941155799</v>
      </c>
      <c r="O495" s="19">
        <v>0.8</v>
      </c>
      <c r="P495" s="2">
        <v>330.28857636467399</v>
      </c>
      <c r="Q495" s="2">
        <v>101.23351168603099</v>
      </c>
      <c r="R495" s="266">
        <f t="shared" si="24"/>
        <v>3.9453441628289996</v>
      </c>
      <c r="S495" s="266">
        <f t="shared" si="25"/>
        <v>0.97265242205109548</v>
      </c>
      <c r="T495" s="266">
        <f t="shared" si="26"/>
        <v>1.9465139137606482</v>
      </c>
    </row>
    <row r="496" spans="1:20">
      <c r="A496" s="102">
        <v>0.39151726895943201</v>
      </c>
      <c r="B496" s="102">
        <v>0.15994524024426901</v>
      </c>
      <c r="C496" s="2">
        <v>893.70201224431696</v>
      </c>
      <c r="D496" s="19">
        <v>2.0610341766934299</v>
      </c>
      <c r="E496" s="135">
        <v>0.27719903205072999</v>
      </c>
      <c r="F496" s="135">
        <v>89</v>
      </c>
      <c r="G496" s="135">
        <v>41.715494883294802</v>
      </c>
      <c r="H496" s="2">
        <v>0.83602575649886601</v>
      </c>
      <c r="I496" s="2">
        <v>310.46849414980301</v>
      </c>
      <c r="J496" s="2">
        <v>-87.847227621747606</v>
      </c>
      <c r="K496" s="19">
        <v>2.7002680202943599</v>
      </c>
      <c r="L496" s="135">
        <v>4.1758371760458601E-9</v>
      </c>
      <c r="M496" s="135">
        <v>89.79</v>
      </c>
      <c r="N496" s="135">
        <v>81.418395300626798</v>
      </c>
      <c r="O496" s="19">
        <v>0.8</v>
      </c>
      <c r="P496" s="2">
        <v>46.824315238423601</v>
      </c>
      <c r="Q496" s="2">
        <v>38.8570113484353</v>
      </c>
      <c r="R496" s="266">
        <f t="shared" si="24"/>
        <v>4.7613021969877902</v>
      </c>
      <c r="S496" s="266">
        <f t="shared" si="25"/>
        <v>0.76327022399382183</v>
      </c>
      <c r="T496" s="266">
        <f t="shared" si="26"/>
        <v>1.9517542708867932</v>
      </c>
    </row>
    <row r="497" spans="1:20">
      <c r="A497" s="102">
        <v>0.65393455466255501</v>
      </c>
      <c r="B497" s="102">
        <v>0.16072472735472401</v>
      </c>
      <c r="C497" s="2">
        <v>942.62074610749903</v>
      </c>
      <c r="D497" s="19">
        <v>2.0887831217642199</v>
      </c>
      <c r="E497" s="135">
        <v>0.275893662565173</v>
      </c>
      <c r="F497" s="135">
        <v>89</v>
      </c>
      <c r="G497" s="135">
        <v>41.725344331671799</v>
      </c>
      <c r="H497" s="2">
        <v>0.71865515570380101</v>
      </c>
      <c r="I497" s="2">
        <v>304.33178373540602</v>
      </c>
      <c r="J497" s="2">
        <v>-77.409277432890505</v>
      </c>
      <c r="K497" s="19">
        <v>2.8976626783057302</v>
      </c>
      <c r="L497" s="135">
        <v>1.2376235042910101E-7</v>
      </c>
      <c r="M497" s="135">
        <v>89.79</v>
      </c>
      <c r="N497" s="135">
        <v>81.443363390279302</v>
      </c>
      <c r="O497" s="19">
        <v>0.8</v>
      </c>
      <c r="P497" s="2">
        <v>65.725133703187396</v>
      </c>
      <c r="Q497" s="2">
        <v>21.123914053242299</v>
      </c>
      <c r="R497" s="266">
        <f t="shared" si="24"/>
        <v>4.9864458000699496</v>
      </c>
      <c r="S497" s="266">
        <f t="shared" si="25"/>
        <v>0.7208510284521924</v>
      </c>
      <c r="T497" s="266">
        <f t="shared" si="26"/>
        <v>1.9518919422903209</v>
      </c>
    </row>
    <row r="498" spans="1:20">
      <c r="A498" s="102">
        <v>0.48576998384669401</v>
      </c>
      <c r="B498" s="102">
        <v>0.1608466453412</v>
      </c>
      <c r="C498" s="2">
        <v>964.657362383997</v>
      </c>
      <c r="D498" s="19">
        <v>2.2190504987850401</v>
      </c>
      <c r="E498" s="135">
        <v>0.130773862835109</v>
      </c>
      <c r="F498" s="135">
        <v>89</v>
      </c>
      <c r="G498" s="135">
        <v>41.450222218786898</v>
      </c>
      <c r="H498" s="2">
        <v>3.8441177309127399</v>
      </c>
      <c r="I498" s="2">
        <v>11.7668519754392</v>
      </c>
      <c r="J498" s="2">
        <v>164.37808993015801</v>
      </c>
      <c r="K498" s="19">
        <v>2.5385673105529198</v>
      </c>
      <c r="L498" s="135">
        <v>6.0311322539297503E-2</v>
      </c>
      <c r="M498" s="135">
        <v>89.79</v>
      </c>
      <c r="N498" s="135">
        <v>82.128314655356604</v>
      </c>
      <c r="O498" s="19">
        <v>0.8</v>
      </c>
      <c r="P498" s="2">
        <v>257.30450408636398</v>
      </c>
      <c r="Q498" s="2">
        <v>190.29154652584501</v>
      </c>
      <c r="R498" s="266">
        <f t="shared" si="24"/>
        <v>4.75761780933796</v>
      </c>
      <c r="S498" s="266">
        <f t="shared" si="25"/>
        <v>0.87413498533616329</v>
      </c>
      <c r="T498" s="266">
        <f t="shared" si="26"/>
        <v>1.9813721195958454</v>
      </c>
    </row>
    <row r="499" spans="1:20">
      <c r="A499" s="102">
        <v>0.60520159825682596</v>
      </c>
      <c r="B499" s="102">
        <v>0.160979223245864</v>
      </c>
      <c r="C499" s="2">
        <v>951.03534633852303</v>
      </c>
      <c r="D499" s="19">
        <v>0.87289496824980695</v>
      </c>
      <c r="E499" s="135">
        <v>1.4501158630096799E-2</v>
      </c>
      <c r="F499" s="135">
        <v>89</v>
      </c>
      <c r="G499" s="135">
        <v>41.685491500120001</v>
      </c>
      <c r="H499" s="2">
        <v>1.73594402559667</v>
      </c>
      <c r="I499" s="2">
        <v>160.90763458217</v>
      </c>
      <c r="J499" s="2">
        <v>104.802011542385</v>
      </c>
      <c r="K499" s="19">
        <v>1.00796484504785</v>
      </c>
      <c r="L499" s="135">
        <v>0.25900647849773201</v>
      </c>
      <c r="M499" s="135">
        <v>89.79</v>
      </c>
      <c r="N499" s="135">
        <v>81.529195525340299</v>
      </c>
      <c r="O499" s="19">
        <v>0.8</v>
      </c>
      <c r="P499" s="2">
        <v>312.25836748757501</v>
      </c>
      <c r="Q499" s="2">
        <v>105.792847020132</v>
      </c>
      <c r="R499" s="266">
        <f t="shared" si="24"/>
        <v>1.8808598132976568</v>
      </c>
      <c r="S499" s="266">
        <f t="shared" si="25"/>
        <v>0.86599743288504172</v>
      </c>
      <c r="T499" s="266">
        <f t="shared" si="26"/>
        <v>1.9558170622770659</v>
      </c>
    </row>
    <row r="500" spans="1:20">
      <c r="A500" s="102">
        <v>0.61333275400102105</v>
      </c>
      <c r="B500" s="102">
        <v>0.161685064900666</v>
      </c>
      <c r="C500" s="2">
        <v>860.00095480863399</v>
      </c>
      <c r="D500" s="19">
        <v>1.9121142006597101</v>
      </c>
      <c r="E500" s="135">
        <v>0.266806189148588</v>
      </c>
      <c r="F500" s="135">
        <v>89</v>
      </c>
      <c r="G500" s="135">
        <v>41.757504864305403</v>
      </c>
      <c r="H500" s="2">
        <v>0.153279191273931</v>
      </c>
      <c r="I500" s="2">
        <v>299.76176621600803</v>
      </c>
      <c r="J500" s="2">
        <v>-73.504311664252299</v>
      </c>
      <c r="K500" s="19">
        <v>2.8937005984703199</v>
      </c>
      <c r="L500" s="135">
        <v>1.0994013817754399E-2</v>
      </c>
      <c r="M500" s="135">
        <v>89.79</v>
      </c>
      <c r="N500" s="135">
        <v>81.436550390072199</v>
      </c>
      <c r="O500" s="19">
        <v>0.8</v>
      </c>
      <c r="P500" s="2">
        <v>34.549039495791398</v>
      </c>
      <c r="Q500" s="2">
        <v>50.9642381363387</v>
      </c>
      <c r="R500" s="266">
        <f t="shared" si="24"/>
        <v>4.8058147991300295</v>
      </c>
      <c r="S500" s="266">
        <f t="shared" si="25"/>
        <v>0.66078508663629532</v>
      </c>
      <c r="T500" s="266">
        <f t="shared" si="26"/>
        <v>1.9502254901174594</v>
      </c>
    </row>
    <row r="501" spans="1:20">
      <c r="A501" s="102">
        <v>0.69123381702229303</v>
      </c>
      <c r="B501" s="102">
        <v>0.16170265133876099</v>
      </c>
      <c r="C501" s="2">
        <v>860.85808556707002</v>
      </c>
      <c r="D501" s="19">
        <v>1.8713156118513301</v>
      </c>
      <c r="E501" s="135">
        <v>0.26640563155085401</v>
      </c>
      <c r="F501" s="135">
        <v>89</v>
      </c>
      <c r="G501" s="135">
        <v>41.714841035800198</v>
      </c>
      <c r="H501" s="2">
        <v>-2.0621259353910099E-2</v>
      </c>
      <c r="I501" s="2">
        <v>303.96872172359701</v>
      </c>
      <c r="J501" s="2">
        <v>-78.148798382133606</v>
      </c>
      <c r="K501" s="19">
        <v>2.72240204399154</v>
      </c>
      <c r="L501" s="135">
        <v>1.01251517972078E-5</v>
      </c>
      <c r="M501" s="135">
        <v>89.79</v>
      </c>
      <c r="N501" s="135">
        <v>81.519388902336402</v>
      </c>
      <c r="O501" s="19">
        <v>0.8</v>
      </c>
      <c r="P501" s="2">
        <v>180.322977813156</v>
      </c>
      <c r="Q501" s="2">
        <v>266.66268119110401</v>
      </c>
      <c r="R501" s="266">
        <f t="shared" si="24"/>
        <v>4.5937176558428696</v>
      </c>
      <c r="S501" s="266">
        <f t="shared" si="25"/>
        <v>0.68737665547284066</v>
      </c>
      <c r="T501" s="266">
        <f t="shared" si="26"/>
        <v>1.9542059103707345</v>
      </c>
    </row>
    <row r="502" spans="1:20">
      <c r="A502" s="102">
        <v>0.51868214504793198</v>
      </c>
      <c r="B502" s="102">
        <v>0.16179429641102999</v>
      </c>
      <c r="C502" s="2">
        <v>934.20264170886105</v>
      </c>
      <c r="D502" s="19">
        <v>2.0492602852105302</v>
      </c>
      <c r="E502" s="135">
        <v>0.29999981939058401</v>
      </c>
      <c r="F502" s="135">
        <v>89</v>
      </c>
      <c r="G502" s="135">
        <v>41.767598390775397</v>
      </c>
      <c r="H502" s="2">
        <v>5.9996462452554002</v>
      </c>
      <c r="I502" s="2">
        <v>240.76325648871401</v>
      </c>
      <c r="J502" s="2">
        <v>40.944041543247003</v>
      </c>
      <c r="K502" s="19">
        <v>2.9225757004601198</v>
      </c>
      <c r="L502" s="135">
        <v>7.6803744636153207E-2</v>
      </c>
      <c r="M502" s="135">
        <v>89.79</v>
      </c>
      <c r="N502" s="135">
        <v>81.262769234079997</v>
      </c>
      <c r="O502" s="19">
        <v>0.8</v>
      </c>
      <c r="P502" s="2">
        <v>308.41085725466701</v>
      </c>
      <c r="Q502" s="2">
        <v>127.822377489567</v>
      </c>
      <c r="R502" s="266">
        <f t="shared" si="24"/>
        <v>4.9718359856706495</v>
      </c>
      <c r="S502" s="266">
        <f t="shared" si="25"/>
        <v>0.7011829616211146</v>
      </c>
      <c r="T502" s="266">
        <f t="shared" si="26"/>
        <v>1.9455935309899772</v>
      </c>
    </row>
    <row r="503" spans="1:20">
      <c r="A503" s="102">
        <v>0.62656748201697998</v>
      </c>
      <c r="B503" s="102">
        <v>0.163467934711233</v>
      </c>
      <c r="C503" s="2">
        <v>903.94994930956204</v>
      </c>
      <c r="D503" s="19">
        <v>1.7949243397304699</v>
      </c>
      <c r="E503" s="135">
        <v>0.15598004734599799</v>
      </c>
      <c r="F503" s="135">
        <v>89</v>
      </c>
      <c r="G503" s="135">
        <v>41.612475960645199</v>
      </c>
      <c r="H503" s="2">
        <v>5.16493721836751</v>
      </c>
      <c r="I503" s="2">
        <v>287.68601412189702</v>
      </c>
      <c r="J503" s="2">
        <v>-60.606955127179901</v>
      </c>
      <c r="K503" s="19">
        <v>2.1147620303550299</v>
      </c>
      <c r="L503" s="135">
        <v>9.0011789235412906E-2</v>
      </c>
      <c r="M503" s="135">
        <v>89.79</v>
      </c>
      <c r="N503" s="135">
        <v>81.348648166290999</v>
      </c>
      <c r="O503" s="19">
        <v>0.8</v>
      </c>
      <c r="P503" s="2">
        <v>327.24909044985202</v>
      </c>
      <c r="Q503" s="2">
        <v>104.77672428495799</v>
      </c>
      <c r="R503" s="266">
        <f t="shared" si="24"/>
        <v>3.9096863700854998</v>
      </c>
      <c r="S503" s="266">
        <f t="shared" si="25"/>
        <v>0.84875948875871154</v>
      </c>
      <c r="T503" s="266">
        <f t="shared" si="26"/>
        <v>1.9549100669526633</v>
      </c>
    </row>
    <row r="504" spans="1:20">
      <c r="A504" s="102">
        <v>0.38761217147111798</v>
      </c>
      <c r="B504" s="102">
        <v>0.163595967241289</v>
      </c>
      <c r="C504" s="2">
        <v>919.04126464870399</v>
      </c>
      <c r="D504" s="19">
        <v>2.1293759181612502</v>
      </c>
      <c r="E504" s="135">
        <v>0.170622465849879</v>
      </c>
      <c r="F504" s="135">
        <v>89</v>
      </c>
      <c r="G504" s="135">
        <v>41.445886522059801</v>
      </c>
      <c r="H504" s="2">
        <v>5.98273214106041</v>
      </c>
      <c r="I504" s="2">
        <v>357.26001707451098</v>
      </c>
      <c r="J504" s="2">
        <v>173.31470400079399</v>
      </c>
      <c r="K504" s="19">
        <v>3.3718434096852201</v>
      </c>
      <c r="L504" s="135">
        <v>5.1907195042555301E-6</v>
      </c>
      <c r="M504" s="135">
        <v>89.79</v>
      </c>
      <c r="N504" s="135">
        <v>82.412962279032897</v>
      </c>
      <c r="O504" s="19">
        <v>0.8</v>
      </c>
      <c r="P504" s="2">
        <v>241.66116024839499</v>
      </c>
      <c r="Q504" s="2">
        <v>203.927277127076</v>
      </c>
      <c r="R504" s="266">
        <f t="shared" si="24"/>
        <v>5.5012193278464707</v>
      </c>
      <c r="S504" s="266">
        <f t="shared" si="25"/>
        <v>0.63151684685144938</v>
      </c>
      <c r="T504" s="266">
        <f t="shared" si="26"/>
        <v>1.9884473272195093</v>
      </c>
    </row>
    <row r="505" spans="1:20">
      <c r="A505" s="102">
        <v>0.62390421144664199</v>
      </c>
      <c r="B505" s="102">
        <v>0.16374698705861601</v>
      </c>
      <c r="C505" s="2">
        <v>884.81370712338799</v>
      </c>
      <c r="D505" s="19">
        <v>1.79057424174457</v>
      </c>
      <c r="E505" s="135">
        <v>0.22837213613157101</v>
      </c>
      <c r="F505" s="135">
        <v>89</v>
      </c>
      <c r="G505" s="135">
        <v>41.693543964051003</v>
      </c>
      <c r="H505" s="2">
        <v>-2.7087706369008799</v>
      </c>
      <c r="I505" s="2">
        <v>242.07281630947099</v>
      </c>
      <c r="J505" s="2">
        <v>28.607310692844901</v>
      </c>
      <c r="K505" s="19">
        <v>2.0000033514897599</v>
      </c>
      <c r="L505" s="135">
        <v>9.9988614344062907E-2</v>
      </c>
      <c r="M505" s="135">
        <v>89.79</v>
      </c>
      <c r="N505" s="135">
        <v>81.066568577290994</v>
      </c>
      <c r="O505" s="19">
        <v>0.8</v>
      </c>
      <c r="P505" s="2">
        <v>309.63361009922801</v>
      </c>
      <c r="Q505" s="2">
        <v>123.58845788208799</v>
      </c>
      <c r="R505" s="266">
        <f t="shared" si="24"/>
        <v>3.79057759323433</v>
      </c>
      <c r="S505" s="266">
        <f t="shared" si="25"/>
        <v>0.89528562060199013</v>
      </c>
      <c r="T505" s="266">
        <f t="shared" si="26"/>
        <v>1.9443434371323338</v>
      </c>
    </row>
    <row r="506" spans="1:20">
      <c r="A506" s="102">
        <v>0.54047536943107799</v>
      </c>
      <c r="B506" s="102">
        <v>0.16624938378877499</v>
      </c>
      <c r="C506" s="2">
        <v>882.21942725301301</v>
      </c>
      <c r="D506" s="19">
        <v>0.87615425647849499</v>
      </c>
      <c r="E506" s="135">
        <v>2.0350076786343999E-2</v>
      </c>
      <c r="F506" s="135">
        <v>89</v>
      </c>
      <c r="G506" s="135">
        <v>41.680978475392202</v>
      </c>
      <c r="H506" s="2">
        <v>5.5995560432826696</v>
      </c>
      <c r="I506" s="2">
        <v>174.79947093336</v>
      </c>
      <c r="J506" s="2">
        <v>83.584069949733006</v>
      </c>
      <c r="K506" s="19">
        <v>1.0002218047267899</v>
      </c>
      <c r="L506" s="135">
        <v>0.244093616667834</v>
      </c>
      <c r="M506" s="135">
        <v>89.79</v>
      </c>
      <c r="N506" s="135">
        <v>81.454383705792694</v>
      </c>
      <c r="O506" s="19">
        <v>0.8</v>
      </c>
      <c r="P506" s="2">
        <v>316.515294038467</v>
      </c>
      <c r="Q506" s="2">
        <v>101.85860006775</v>
      </c>
      <c r="R506" s="266">
        <f t="shared" si="24"/>
        <v>1.8763760612052849</v>
      </c>
      <c r="S506" s="266">
        <f t="shared" si="25"/>
        <v>0.87595996441790835</v>
      </c>
      <c r="T506" s="266">
        <f t="shared" si="26"/>
        <v>1.9542339619949682</v>
      </c>
    </row>
    <row r="507" spans="1:20">
      <c r="A507" s="102">
        <v>0.46998137561604297</v>
      </c>
      <c r="B507" s="102">
        <v>0.16630829309168099</v>
      </c>
      <c r="C507" s="2">
        <v>886.767636115399</v>
      </c>
      <c r="D507" s="19">
        <v>2.9299035523182302</v>
      </c>
      <c r="E507" s="135">
        <v>0.1225615322992</v>
      </c>
      <c r="F507" s="135">
        <v>89</v>
      </c>
      <c r="G507" s="135">
        <v>41.3431375278236</v>
      </c>
      <c r="H507" s="2">
        <v>3.47973172734772</v>
      </c>
      <c r="I507" s="2">
        <v>64.651149867506604</v>
      </c>
      <c r="J507" s="2">
        <v>38.695712764253997</v>
      </c>
      <c r="K507" s="19">
        <v>2.8499705730551899</v>
      </c>
      <c r="L507" s="135">
        <v>2.39048129597557E-4</v>
      </c>
      <c r="M507" s="135">
        <v>89.79</v>
      </c>
      <c r="N507" s="135">
        <v>83.826804990706293</v>
      </c>
      <c r="O507" s="19">
        <v>0.8</v>
      </c>
      <c r="P507" s="2">
        <v>220.17385697871799</v>
      </c>
      <c r="Q507" s="2">
        <v>225.86591804788699</v>
      </c>
      <c r="R507" s="266">
        <f t="shared" si="24"/>
        <v>5.7798741253734196</v>
      </c>
      <c r="S507" s="266">
        <f t="shared" si="25"/>
        <v>1.0280469489821265</v>
      </c>
      <c r="T507" s="266">
        <f t="shared" si="26"/>
        <v>2.027586922600916</v>
      </c>
    </row>
    <row r="508" spans="1:20">
      <c r="A508" s="102">
        <v>0.36748451227322199</v>
      </c>
      <c r="B508" s="102">
        <v>0.167309120708309</v>
      </c>
      <c r="C508" s="2">
        <v>968.68869456909295</v>
      </c>
      <c r="D508" s="19">
        <v>2.8396920173139901</v>
      </c>
      <c r="E508" s="135">
        <v>0.175767626070092</v>
      </c>
      <c r="F508" s="135">
        <v>89</v>
      </c>
      <c r="G508" s="135">
        <v>41.316269772507503</v>
      </c>
      <c r="H508" s="2">
        <v>5.0823415183408098</v>
      </c>
      <c r="I508" s="2">
        <v>359.989851369691</v>
      </c>
      <c r="J508" s="2">
        <v>177.06770534837599</v>
      </c>
      <c r="K508" s="19">
        <v>1.74033728842436</v>
      </c>
      <c r="L508" s="135">
        <v>3.5793184341036503E-2</v>
      </c>
      <c r="M508" s="135">
        <v>89.79</v>
      </c>
      <c r="N508" s="135">
        <v>82.191887938487099</v>
      </c>
      <c r="O508" s="19">
        <v>0.8</v>
      </c>
      <c r="P508" s="2">
        <v>257.30579987029398</v>
      </c>
      <c r="Q508" s="2">
        <v>188.34767362826699</v>
      </c>
      <c r="R508" s="266">
        <f t="shared" si="24"/>
        <v>4.5800293057383499</v>
      </c>
      <c r="S508" s="266">
        <f t="shared" si="25"/>
        <v>1.6316906131942661</v>
      </c>
      <c r="T508" s="266">
        <f t="shared" si="26"/>
        <v>1.98933467108831</v>
      </c>
    </row>
    <row r="509" spans="1:20">
      <c r="A509" s="102">
        <v>0.60808754526078701</v>
      </c>
      <c r="B509" s="102">
        <v>0.167621413273189</v>
      </c>
      <c r="C509" s="2">
        <v>983.06346421892704</v>
      </c>
      <c r="D509" s="19">
        <v>2.2179954526763899</v>
      </c>
      <c r="E509" s="135">
        <v>0.15680256485413399</v>
      </c>
      <c r="F509" s="135">
        <v>89</v>
      </c>
      <c r="G509" s="135">
        <v>41.434244552223703</v>
      </c>
      <c r="H509" s="2">
        <v>5.0763829034873602</v>
      </c>
      <c r="I509" s="2">
        <v>357.07568160333</v>
      </c>
      <c r="J509" s="2">
        <v>176.53482676026201</v>
      </c>
      <c r="K509" s="19">
        <v>3.19824278649005</v>
      </c>
      <c r="L509" s="135">
        <v>2.2285096469871101E-2</v>
      </c>
      <c r="M509" s="135">
        <v>89.79</v>
      </c>
      <c r="N509" s="135">
        <v>82.369729495542899</v>
      </c>
      <c r="O509" s="19">
        <v>0.8</v>
      </c>
      <c r="P509" s="2">
        <v>275.43012208467701</v>
      </c>
      <c r="Q509" s="2">
        <v>170.86779312849799</v>
      </c>
      <c r="R509" s="266">
        <f t="shared" si="24"/>
        <v>5.4162382391664394</v>
      </c>
      <c r="S509" s="266">
        <f t="shared" si="25"/>
        <v>0.69350440249426959</v>
      </c>
      <c r="T509" s="266">
        <f t="shared" si="26"/>
        <v>1.9879626233253542</v>
      </c>
    </row>
    <row r="510" spans="1:20">
      <c r="A510" s="102">
        <v>0.75415866123512298</v>
      </c>
      <c r="B510" s="102">
        <v>0.16777400617652</v>
      </c>
      <c r="C510" s="2">
        <v>984.717446001697</v>
      </c>
      <c r="D510" s="19">
        <v>2.8314769555216399</v>
      </c>
      <c r="E510" s="135">
        <v>0.17279015248405599</v>
      </c>
      <c r="F510" s="135">
        <v>89</v>
      </c>
      <c r="G510" s="135">
        <v>41.276144874261597</v>
      </c>
      <c r="H510" s="2">
        <v>1.1689247377341601</v>
      </c>
      <c r="I510" s="2">
        <v>354.28462951405999</v>
      </c>
      <c r="J510" s="2">
        <v>-179.99996638724201</v>
      </c>
      <c r="K510" s="19">
        <v>2.7177575981569801</v>
      </c>
      <c r="L510" s="135">
        <v>7.17906609885574E-3</v>
      </c>
      <c r="M510" s="135">
        <v>89.79</v>
      </c>
      <c r="N510" s="135">
        <v>82.6435365491092</v>
      </c>
      <c r="O510" s="19">
        <v>0.8</v>
      </c>
      <c r="P510" s="2">
        <v>193.51348034934199</v>
      </c>
      <c r="Q510" s="2">
        <v>254.55791228286299</v>
      </c>
      <c r="R510" s="266">
        <f t="shared" si="24"/>
        <v>5.5492345536786196</v>
      </c>
      <c r="S510" s="266">
        <f t="shared" si="25"/>
        <v>1.0418430832248533</v>
      </c>
      <c r="T510" s="266">
        <f t="shared" si="26"/>
        <v>2.0022106425118906</v>
      </c>
    </row>
    <row r="511" spans="1:20">
      <c r="A511" s="102">
        <v>0.55864752689376396</v>
      </c>
      <c r="B511" s="102">
        <v>0.167906760128543</v>
      </c>
      <c r="C511" s="2">
        <v>961.13565034382702</v>
      </c>
      <c r="D511" s="19">
        <v>3.2585546098315099</v>
      </c>
      <c r="E511" s="135">
        <v>0.204514665860761</v>
      </c>
      <c r="F511" s="135">
        <v>89</v>
      </c>
      <c r="G511" s="135">
        <v>41.5165659134626</v>
      </c>
      <c r="H511" s="2">
        <v>0.115234040686825</v>
      </c>
      <c r="I511" s="2">
        <v>313.67476859643</v>
      </c>
      <c r="J511" s="2">
        <v>-94.430589629711704</v>
      </c>
      <c r="K511" s="19">
        <v>2.2560487154572799</v>
      </c>
      <c r="L511" s="135">
        <v>1.8478241711997401E-2</v>
      </c>
      <c r="M511" s="135">
        <v>89.79</v>
      </c>
      <c r="N511" s="135">
        <v>81.030929743487903</v>
      </c>
      <c r="O511" s="19">
        <v>0.8</v>
      </c>
      <c r="P511" s="2">
        <v>330.54133991732999</v>
      </c>
      <c r="Q511" s="2">
        <v>110.24889356689999</v>
      </c>
      <c r="R511" s="266">
        <f t="shared" si="24"/>
        <v>5.5146033252887898</v>
      </c>
      <c r="S511" s="266">
        <f t="shared" si="25"/>
        <v>1.4443635846626794</v>
      </c>
      <c r="T511" s="266">
        <f t="shared" si="26"/>
        <v>1.9517734176855885</v>
      </c>
    </row>
    <row r="512" spans="1:20">
      <c r="A512" s="102">
        <v>0.43800006154924598</v>
      </c>
      <c r="B512" s="102">
        <v>0.169930061845875</v>
      </c>
      <c r="C512" s="2">
        <v>860.00058974393403</v>
      </c>
      <c r="D512" s="19">
        <v>2.62051473602597</v>
      </c>
      <c r="E512" s="135">
        <v>0.20411394023256799</v>
      </c>
      <c r="F512" s="135">
        <v>89</v>
      </c>
      <c r="G512" s="135">
        <v>41.317906282611403</v>
      </c>
      <c r="H512" s="2">
        <v>5.9026991533814401</v>
      </c>
      <c r="I512" s="2">
        <v>355.59314589815102</v>
      </c>
      <c r="J512" s="2">
        <v>174.037772844394</v>
      </c>
      <c r="K512" s="19">
        <v>1.7739840146997199</v>
      </c>
      <c r="L512" s="135">
        <v>7.4876509743352897E-3</v>
      </c>
      <c r="M512" s="135">
        <v>89.79</v>
      </c>
      <c r="N512" s="135">
        <v>82.342450914052193</v>
      </c>
      <c r="O512" s="19">
        <v>0.8</v>
      </c>
      <c r="P512" s="2">
        <v>199.881902321403</v>
      </c>
      <c r="Q512" s="2">
        <v>245.13331883357301</v>
      </c>
      <c r="R512" s="266">
        <f t="shared" si="24"/>
        <v>4.3944987507256901</v>
      </c>
      <c r="S512" s="266">
        <f t="shared" si="25"/>
        <v>1.4771918542172102</v>
      </c>
      <c r="T512" s="266">
        <f t="shared" si="26"/>
        <v>1.9928998906874893</v>
      </c>
    </row>
    <row r="513" spans="1:20">
      <c r="A513" s="102">
        <v>0.52289263950660803</v>
      </c>
      <c r="B513" s="102">
        <v>0.17069488503586699</v>
      </c>
      <c r="C513" s="2">
        <v>956.96343927066096</v>
      </c>
      <c r="D513" s="19">
        <v>2.7158404467608999</v>
      </c>
      <c r="E513" s="135">
        <v>0.13000332917132201</v>
      </c>
      <c r="F513" s="135">
        <v>89</v>
      </c>
      <c r="G513" s="135">
        <v>41.3107548463272</v>
      </c>
      <c r="H513" s="2">
        <v>-0.63638414232644702</v>
      </c>
      <c r="I513" s="2">
        <v>357.69848986581201</v>
      </c>
      <c r="J513" s="2">
        <v>171.73706442118001</v>
      </c>
      <c r="K513" s="19">
        <v>2.4156656138947601</v>
      </c>
      <c r="L513" s="135">
        <v>4.1049522857569298E-2</v>
      </c>
      <c r="M513" s="135">
        <v>89.79</v>
      </c>
      <c r="N513" s="135">
        <v>82.476481490393994</v>
      </c>
      <c r="O513" s="19">
        <v>0.8</v>
      </c>
      <c r="P513" s="2">
        <v>313.782377419456</v>
      </c>
      <c r="Q513" s="2">
        <v>129.07454286748799</v>
      </c>
      <c r="R513" s="266">
        <f t="shared" si="24"/>
        <v>5.13150606065566</v>
      </c>
      <c r="S513" s="266">
        <f t="shared" si="25"/>
        <v>1.1242617484553956</v>
      </c>
      <c r="T513" s="266">
        <f t="shared" si="26"/>
        <v>1.9964893354575606</v>
      </c>
    </row>
    <row r="514" spans="1:20">
      <c r="A514" s="102">
        <v>0.37255741050466801</v>
      </c>
      <c r="B514" s="102">
        <v>0.170715146369355</v>
      </c>
      <c r="C514" s="2">
        <v>979.13294693739499</v>
      </c>
      <c r="D514" s="19">
        <v>2.1211670266342102</v>
      </c>
      <c r="E514" s="135">
        <v>0.29999998920618498</v>
      </c>
      <c r="F514" s="135">
        <v>89</v>
      </c>
      <c r="G514" s="135">
        <v>41.673478426372803</v>
      </c>
      <c r="H514" s="2">
        <v>5.8802237340887702</v>
      </c>
      <c r="I514" s="2">
        <v>227.199005688206</v>
      </c>
      <c r="J514" s="2">
        <v>74.278685335089406</v>
      </c>
      <c r="K514" s="19">
        <v>2.2114284266769202</v>
      </c>
      <c r="L514" s="135">
        <v>8.7920369080790095E-2</v>
      </c>
      <c r="M514" s="135">
        <v>89.79</v>
      </c>
      <c r="N514" s="135">
        <v>81.569465362192702</v>
      </c>
      <c r="O514" s="19">
        <v>0.8</v>
      </c>
      <c r="P514" s="2">
        <v>289.39755233808</v>
      </c>
      <c r="Q514" s="2">
        <v>149.516171294711</v>
      </c>
      <c r="R514" s="266">
        <f t="shared" si="24"/>
        <v>4.3325954533111304</v>
      </c>
      <c r="S514" s="266">
        <f t="shared" si="25"/>
        <v>0.95918411875606369</v>
      </c>
      <c r="T514" s="266">
        <f t="shared" si="26"/>
        <v>1.9573471772054423</v>
      </c>
    </row>
    <row r="515" spans="1:20">
      <c r="A515" s="102">
        <v>0.67055321298539605</v>
      </c>
      <c r="B515" s="102">
        <v>0.170962963992839</v>
      </c>
      <c r="C515" s="2">
        <v>896.03338646503403</v>
      </c>
      <c r="D515" s="19">
        <v>2.4175865755888499</v>
      </c>
      <c r="E515" s="135">
        <v>0.17281332385234199</v>
      </c>
      <c r="F515" s="135">
        <v>89</v>
      </c>
      <c r="G515" s="135">
        <v>41.298609812570803</v>
      </c>
      <c r="H515" s="2">
        <v>1.45673650807786</v>
      </c>
      <c r="I515" s="2">
        <v>350.41204579966097</v>
      </c>
      <c r="J515" s="2">
        <v>-176.24931864806101</v>
      </c>
      <c r="K515" s="19">
        <v>2.6570631354077698</v>
      </c>
      <c r="L515" s="135">
        <v>1.4107998163370701E-6</v>
      </c>
      <c r="M515" s="135">
        <v>89.79</v>
      </c>
      <c r="N515" s="135">
        <v>82.611597454293701</v>
      </c>
      <c r="O515" s="19">
        <v>0.8</v>
      </c>
      <c r="P515" s="2">
        <v>279.393821503173</v>
      </c>
      <c r="Q515" s="2">
        <v>167.47606741714799</v>
      </c>
      <c r="R515" s="266">
        <f t="shared" si="24"/>
        <v>5.0746497109966198</v>
      </c>
      <c r="S515" s="266">
        <f t="shared" si="25"/>
        <v>0.90987170886996316</v>
      </c>
      <c r="T515" s="266">
        <f t="shared" si="26"/>
        <v>2.0003481431752146</v>
      </c>
    </row>
    <row r="516" spans="1:20">
      <c r="A516" s="102">
        <v>0.80850043660029702</v>
      </c>
      <c r="B516" s="102">
        <v>0.17100358855746201</v>
      </c>
      <c r="C516" s="2">
        <v>976.955879473295</v>
      </c>
      <c r="D516" s="19">
        <v>2.1396201118176998</v>
      </c>
      <c r="E516" s="135">
        <v>0.28189704663274001</v>
      </c>
      <c r="F516" s="135">
        <v>89</v>
      </c>
      <c r="G516" s="135">
        <v>41.722234403116197</v>
      </c>
      <c r="H516" s="2">
        <v>0.92845445592063303</v>
      </c>
      <c r="I516" s="2">
        <v>300.80860941820202</v>
      </c>
      <c r="J516" s="2">
        <v>-70.6310836263916</v>
      </c>
      <c r="K516" s="19">
        <v>2.92955949347966</v>
      </c>
      <c r="L516" s="135">
        <v>2.16627067916586E-6</v>
      </c>
      <c r="M516" s="135">
        <v>89.79</v>
      </c>
      <c r="N516" s="135">
        <v>81.425352136122996</v>
      </c>
      <c r="O516" s="19">
        <v>0.8</v>
      </c>
      <c r="P516" s="2">
        <v>29.911009494454099</v>
      </c>
      <c r="Q516" s="2">
        <v>57.633815120078701</v>
      </c>
      <c r="R516" s="266">
        <f t="shared" si="24"/>
        <v>5.0691796052973599</v>
      </c>
      <c r="S516" s="266">
        <f t="shared" si="25"/>
        <v>0.73035557618128821</v>
      </c>
      <c r="T516" s="266">
        <f t="shared" si="26"/>
        <v>1.9516057397453626</v>
      </c>
    </row>
    <row r="517" spans="1:20">
      <c r="A517" s="102">
        <v>0.54911380819976296</v>
      </c>
      <c r="B517" s="102">
        <v>0.17124633614302501</v>
      </c>
      <c r="C517" s="2">
        <v>880.25660540775095</v>
      </c>
      <c r="D517" s="19">
        <v>1.9634093771440899</v>
      </c>
      <c r="E517" s="135">
        <v>0.122020944182074</v>
      </c>
      <c r="F517" s="135">
        <v>89</v>
      </c>
      <c r="G517" s="135">
        <v>41.596518603533099</v>
      </c>
      <c r="H517" s="2">
        <v>-0.108542185996423</v>
      </c>
      <c r="I517" s="2">
        <v>65.020769432411996</v>
      </c>
      <c r="J517" s="2">
        <v>38.488046023152002</v>
      </c>
      <c r="K517" s="19">
        <v>3.4528819436990399</v>
      </c>
      <c r="L517" s="135">
        <v>3.02775111855541E-2</v>
      </c>
      <c r="M517" s="135">
        <v>89.79</v>
      </c>
      <c r="N517" s="135">
        <v>83.140500748144703</v>
      </c>
      <c r="O517" s="19">
        <v>0.8</v>
      </c>
      <c r="P517" s="2">
        <v>353.82072302342903</v>
      </c>
      <c r="Q517" s="2">
        <v>87.6072645259257</v>
      </c>
      <c r="R517" s="266">
        <f t="shared" si="24"/>
        <v>5.41629132084313</v>
      </c>
      <c r="S517" s="266">
        <f t="shared" si="25"/>
        <v>0.56862916518967577</v>
      </c>
      <c r="T517" s="266">
        <f t="shared" si="26"/>
        <v>1.998736998655531</v>
      </c>
    </row>
    <row r="518" spans="1:20">
      <c r="A518" s="102">
        <v>0.51772039942443304</v>
      </c>
      <c r="B518" s="102">
        <v>0.171793925028075</v>
      </c>
      <c r="C518" s="2">
        <v>973.01786599116303</v>
      </c>
      <c r="D518" s="19">
        <v>2.41379879474625</v>
      </c>
      <c r="E518" s="135">
        <v>0.237623361595139</v>
      </c>
      <c r="F518" s="135">
        <v>89</v>
      </c>
      <c r="G518" s="135">
        <v>41.655886075047</v>
      </c>
      <c r="H518" s="2">
        <v>-0.89807094753269601</v>
      </c>
      <c r="I518" s="2">
        <v>287.42581556658399</v>
      </c>
      <c r="J518" s="2">
        <v>-50.138901127319301</v>
      </c>
      <c r="K518" s="19">
        <v>2.8563841509946402</v>
      </c>
      <c r="L518" s="135">
        <v>3.8670074956519897E-2</v>
      </c>
      <c r="M518" s="135">
        <v>89.79</v>
      </c>
      <c r="N518" s="135">
        <v>81.112656735868597</v>
      </c>
      <c r="O518" s="19">
        <v>0.8</v>
      </c>
      <c r="P518" s="2">
        <v>320.04349673102701</v>
      </c>
      <c r="Q518" s="2">
        <v>118.605238947524</v>
      </c>
      <c r="R518" s="266">
        <f t="shared" si="24"/>
        <v>5.2701829457408902</v>
      </c>
      <c r="S518" s="266">
        <f t="shared" si="25"/>
        <v>0.84505397983871511</v>
      </c>
      <c r="T518" s="266">
        <f t="shared" si="26"/>
        <v>1.9472075708517282</v>
      </c>
    </row>
    <row r="519" spans="1:20">
      <c r="A519" s="102">
        <v>0.32165507227182299</v>
      </c>
      <c r="B519" s="102">
        <v>0.172052206498954</v>
      </c>
      <c r="C519" s="2">
        <v>896.33260708055298</v>
      </c>
      <c r="D519" s="19">
        <v>2.09262379133038</v>
      </c>
      <c r="E519" s="135">
        <v>0.13000005070992701</v>
      </c>
      <c r="F519" s="135">
        <v>89</v>
      </c>
      <c r="G519" s="135">
        <v>41.554471668254997</v>
      </c>
      <c r="H519" s="2">
        <v>4.0758604354785097</v>
      </c>
      <c r="I519" s="2">
        <v>14.542127749180899</v>
      </c>
      <c r="J519" s="2">
        <v>179.99157581550099</v>
      </c>
      <c r="K519" s="19">
        <v>2.0365102695256998</v>
      </c>
      <c r="L519" s="135">
        <v>9.34565666711729E-2</v>
      </c>
      <c r="M519" s="135">
        <v>89.79</v>
      </c>
      <c r="N519" s="135">
        <v>81.4957666932862</v>
      </c>
      <c r="O519" s="19">
        <v>0.8</v>
      </c>
      <c r="P519" s="2">
        <v>253.92244330925399</v>
      </c>
      <c r="Q519" s="2">
        <v>191.73022142057101</v>
      </c>
      <c r="R519" s="266">
        <f t="shared" si="24"/>
        <v>4.1291340608560798</v>
      </c>
      <c r="S519" s="266">
        <f t="shared" si="25"/>
        <v>1.0275537632411493</v>
      </c>
      <c r="T519" s="266">
        <f t="shared" si="26"/>
        <v>1.9611792286495087</v>
      </c>
    </row>
    <row r="520" spans="1:20">
      <c r="A520" s="102">
        <v>0.38598390761762802</v>
      </c>
      <c r="B520" s="102">
        <v>0.17274614659083201</v>
      </c>
      <c r="C520" s="2">
        <v>911.78770543410599</v>
      </c>
      <c r="D520" s="19">
        <v>1.78910825784267</v>
      </c>
      <c r="E520" s="135">
        <v>0.25380172305930099</v>
      </c>
      <c r="F520" s="135">
        <v>89</v>
      </c>
      <c r="G520" s="135">
        <v>41.790117568482799</v>
      </c>
      <c r="H520" s="2">
        <v>0.891991940017272</v>
      </c>
      <c r="I520" s="2">
        <v>264.12889071857199</v>
      </c>
      <c r="J520" s="2">
        <v>27.835174691300899</v>
      </c>
      <c r="K520" s="19">
        <v>1.9793670019135801</v>
      </c>
      <c r="L520" s="135">
        <v>7.3419524431010796E-2</v>
      </c>
      <c r="M520" s="135">
        <v>89.79</v>
      </c>
      <c r="N520" s="135">
        <v>81.065613246656198</v>
      </c>
      <c r="O520" s="19">
        <v>0.8</v>
      </c>
      <c r="P520" s="2">
        <v>230.96306359807701</v>
      </c>
      <c r="Q520" s="2">
        <v>219.62317372670699</v>
      </c>
      <c r="R520" s="266">
        <f t="shared" ref="R520:R583" si="27">D520+K520</f>
        <v>3.7684752597562499</v>
      </c>
      <c r="S520" s="266">
        <f t="shared" ref="S520:S583" si="28">D520/K520</f>
        <v>0.90387899571581476</v>
      </c>
      <c r="T520" s="266">
        <f t="shared" ref="T520:T583" si="29">N520/G520</f>
        <v>1.9398273554462102</v>
      </c>
    </row>
    <row r="521" spans="1:20">
      <c r="A521" s="102">
        <v>0.63895107293501496</v>
      </c>
      <c r="B521" s="102">
        <v>0.17279795814743801</v>
      </c>
      <c r="C521" s="2">
        <v>867.73826852066895</v>
      </c>
      <c r="D521" s="19">
        <v>2.0253132910249501</v>
      </c>
      <c r="E521" s="135">
        <v>0.29995432695187302</v>
      </c>
      <c r="F521" s="135">
        <v>89</v>
      </c>
      <c r="G521" s="135">
        <v>41.728772373673799</v>
      </c>
      <c r="H521" s="2">
        <v>5.9946567006034899</v>
      </c>
      <c r="I521" s="2">
        <v>243.42350186373</v>
      </c>
      <c r="J521" s="2">
        <v>28.766696182359698</v>
      </c>
      <c r="K521" s="19">
        <v>2.5751409446355198</v>
      </c>
      <c r="L521" s="135">
        <v>8.1032950099992895E-2</v>
      </c>
      <c r="M521" s="135">
        <v>89.79</v>
      </c>
      <c r="N521" s="135">
        <v>81.0067182771338</v>
      </c>
      <c r="O521" s="19">
        <v>0.8</v>
      </c>
      <c r="P521" s="2">
        <v>315.13105387836998</v>
      </c>
      <c r="Q521" s="2">
        <v>119.568059982449</v>
      </c>
      <c r="R521" s="266">
        <f t="shared" si="27"/>
        <v>4.6004542356604698</v>
      </c>
      <c r="S521" s="266">
        <f t="shared" si="28"/>
        <v>0.78648638446141783</v>
      </c>
      <c r="T521" s="266">
        <f t="shared" si="29"/>
        <v>1.9412677073682618</v>
      </c>
    </row>
    <row r="522" spans="1:20">
      <c r="A522" s="102">
        <v>0.76357177970930901</v>
      </c>
      <c r="B522" s="102">
        <v>0.174486873698804</v>
      </c>
      <c r="C522" s="2">
        <v>911.61928903447301</v>
      </c>
      <c r="D522" s="19">
        <v>1.9772096257562299</v>
      </c>
      <c r="E522" s="135">
        <v>0.134374799013495</v>
      </c>
      <c r="F522" s="135">
        <v>89</v>
      </c>
      <c r="G522" s="135">
        <v>41.4341916129287</v>
      </c>
      <c r="H522" s="2">
        <v>4.2454729126468598</v>
      </c>
      <c r="I522" s="2">
        <v>349.15407767063903</v>
      </c>
      <c r="J522" s="2">
        <v>-170.52692108019801</v>
      </c>
      <c r="K522" s="19">
        <v>2.35494424108045</v>
      </c>
      <c r="L522" s="135">
        <v>5.9545852298959701E-2</v>
      </c>
      <c r="M522" s="135">
        <v>89.79</v>
      </c>
      <c r="N522" s="135">
        <v>82.219682426057204</v>
      </c>
      <c r="O522" s="19">
        <v>0.8</v>
      </c>
      <c r="P522" s="2">
        <v>287.81556063301002</v>
      </c>
      <c r="Q522" s="2">
        <v>157.22283782858099</v>
      </c>
      <c r="R522" s="266">
        <f t="shared" si="27"/>
        <v>4.3321538668366797</v>
      </c>
      <c r="S522" s="266">
        <f t="shared" si="28"/>
        <v>0.83959933796525255</v>
      </c>
      <c r="T522" s="266">
        <f t="shared" si="29"/>
        <v>1.9843438287426904</v>
      </c>
    </row>
    <row r="523" spans="1:20">
      <c r="A523" s="102">
        <v>0.741372361313551</v>
      </c>
      <c r="B523" s="102">
        <v>0.174519093816771</v>
      </c>
      <c r="C523" s="2">
        <v>988.52124201053596</v>
      </c>
      <c r="D523" s="19">
        <v>2.1583468710333098</v>
      </c>
      <c r="E523" s="135">
        <v>0.27230280120240502</v>
      </c>
      <c r="F523" s="135">
        <v>89</v>
      </c>
      <c r="G523" s="135">
        <v>41.751934340307898</v>
      </c>
      <c r="H523" s="2">
        <v>0.63001377862216801</v>
      </c>
      <c r="I523" s="2">
        <v>300.97644768191202</v>
      </c>
      <c r="J523" s="2">
        <v>-70.7596346767548</v>
      </c>
      <c r="K523" s="19">
        <v>3.10420328956813</v>
      </c>
      <c r="L523" s="135">
        <v>4.0759972785604499E-4</v>
      </c>
      <c r="M523" s="135">
        <v>89.79</v>
      </c>
      <c r="N523" s="135">
        <v>81.393813190074297</v>
      </c>
      <c r="O523" s="19">
        <v>0.8</v>
      </c>
      <c r="P523" s="2">
        <v>213.274018744448</v>
      </c>
      <c r="Q523" s="2">
        <v>233.91951008048301</v>
      </c>
      <c r="R523" s="266">
        <f t="shared" si="27"/>
        <v>5.2625501606014398</v>
      </c>
      <c r="S523" s="266">
        <f t="shared" si="28"/>
        <v>0.69529817144597772</v>
      </c>
      <c r="T523" s="266">
        <f t="shared" si="29"/>
        <v>1.9494620902269331</v>
      </c>
    </row>
    <row r="524" spans="1:20">
      <c r="A524" s="102">
        <v>0.58475784538313702</v>
      </c>
      <c r="B524" s="102">
        <v>0.174659695969346</v>
      </c>
      <c r="C524" s="2">
        <v>995.27062532136097</v>
      </c>
      <c r="D524" s="19">
        <v>1.58574987519482</v>
      </c>
      <c r="E524" s="135">
        <v>0.16832057725527899</v>
      </c>
      <c r="F524" s="135">
        <v>89</v>
      </c>
      <c r="G524" s="135">
        <v>41.787305562925802</v>
      </c>
      <c r="H524" s="2">
        <v>-0.44085827607178002</v>
      </c>
      <c r="I524" s="2">
        <v>320.24788209469898</v>
      </c>
      <c r="J524" s="2">
        <v>-97.555966211219996</v>
      </c>
      <c r="K524" s="19">
        <v>2.75859076654082</v>
      </c>
      <c r="L524" s="135">
        <v>7.4519122487583897E-2</v>
      </c>
      <c r="M524" s="135">
        <v>89.79</v>
      </c>
      <c r="N524" s="135">
        <v>81.639394540404396</v>
      </c>
      <c r="O524" s="19">
        <v>0.8</v>
      </c>
      <c r="P524" s="2">
        <v>251.83754581395499</v>
      </c>
      <c r="Q524" s="2">
        <v>197.36296856287601</v>
      </c>
      <c r="R524" s="266">
        <f t="shared" si="27"/>
        <v>4.3443406417356396</v>
      </c>
      <c r="S524" s="266">
        <f t="shared" si="28"/>
        <v>0.57484056512785942</v>
      </c>
      <c r="T524" s="266">
        <f t="shared" si="29"/>
        <v>1.9536888880635521</v>
      </c>
    </row>
    <row r="525" spans="1:20">
      <c r="A525" s="102">
        <v>0.62738208938390005</v>
      </c>
      <c r="B525" s="102">
        <v>0.17466686455094599</v>
      </c>
      <c r="C525" s="2">
        <v>882.22329318677203</v>
      </c>
      <c r="D525" s="19">
        <v>1.6281275922254601</v>
      </c>
      <c r="E525" s="135">
        <v>0.17907664908266199</v>
      </c>
      <c r="F525" s="135">
        <v>89</v>
      </c>
      <c r="G525" s="135">
        <v>41.643722367189099</v>
      </c>
      <c r="H525" s="2">
        <v>5.99987272044602</v>
      </c>
      <c r="I525" s="2">
        <v>17.817599255721198</v>
      </c>
      <c r="J525" s="2">
        <v>179.66987610268399</v>
      </c>
      <c r="K525" s="19">
        <v>2.0440269180130199</v>
      </c>
      <c r="L525" s="135">
        <v>9.9596964552664299E-2</v>
      </c>
      <c r="M525" s="135">
        <v>89.79</v>
      </c>
      <c r="N525" s="135">
        <v>81.616188049938501</v>
      </c>
      <c r="O525" s="19">
        <v>0.8</v>
      </c>
      <c r="P525" s="2">
        <v>235.22528169027001</v>
      </c>
      <c r="Q525" s="2">
        <v>215.344764959777</v>
      </c>
      <c r="R525" s="266">
        <f t="shared" si="27"/>
        <v>3.6721545102384798</v>
      </c>
      <c r="S525" s="266">
        <f t="shared" si="28"/>
        <v>0.79652942819762285</v>
      </c>
      <c r="T525" s="266">
        <f t="shared" si="29"/>
        <v>1.9598677402153541</v>
      </c>
    </row>
    <row r="526" spans="1:20">
      <c r="A526" s="102">
        <v>0.81976792216300898</v>
      </c>
      <c r="B526" s="102">
        <v>0.17489154981996999</v>
      </c>
      <c r="C526" s="2">
        <v>860.43925728478905</v>
      </c>
      <c r="D526" s="19">
        <v>2.43858730291005</v>
      </c>
      <c r="E526" s="135">
        <v>0.17431319649839599</v>
      </c>
      <c r="F526" s="135">
        <v>89</v>
      </c>
      <c r="G526" s="135">
        <v>41.3376248082035</v>
      </c>
      <c r="H526" s="2">
        <v>-3.5713240718615799E-2</v>
      </c>
      <c r="I526" s="2">
        <v>5.4271252734616002E-3</v>
      </c>
      <c r="J526" s="2">
        <v>-179.16631382961799</v>
      </c>
      <c r="K526" s="19">
        <v>2.3578694002398701</v>
      </c>
      <c r="L526" s="135">
        <v>2.2799440221469802E-2</v>
      </c>
      <c r="M526" s="135">
        <v>89.79</v>
      </c>
      <c r="N526" s="135">
        <v>82.394819873988794</v>
      </c>
      <c r="O526" s="19">
        <v>0.8</v>
      </c>
      <c r="P526" s="2">
        <v>208.78974874873299</v>
      </c>
      <c r="Q526" s="2">
        <v>241.08254786736899</v>
      </c>
      <c r="R526" s="266">
        <f t="shared" si="27"/>
        <v>4.7964567031499197</v>
      </c>
      <c r="S526" s="266">
        <f t="shared" si="28"/>
        <v>1.0342334069316852</v>
      </c>
      <c r="T526" s="266">
        <f t="shared" si="29"/>
        <v>1.9932161138014259</v>
      </c>
    </row>
    <row r="527" spans="1:20">
      <c r="A527" s="102">
        <v>0.74236135650426105</v>
      </c>
      <c r="B527" s="102">
        <v>0.17572728908785101</v>
      </c>
      <c r="C527" s="2">
        <v>946.00898247475095</v>
      </c>
      <c r="D527" s="19">
        <v>2.0979136436448602</v>
      </c>
      <c r="E527" s="135">
        <v>0.26725211666197402</v>
      </c>
      <c r="F527" s="135">
        <v>89</v>
      </c>
      <c r="G527" s="135">
        <v>41.741659562296498</v>
      </c>
      <c r="H527" s="2">
        <v>0.355890176376292</v>
      </c>
      <c r="I527" s="2">
        <v>301.802027036693</v>
      </c>
      <c r="J527" s="2">
        <v>-71.958148958821994</v>
      </c>
      <c r="K527" s="19">
        <v>2.9569211501779602</v>
      </c>
      <c r="L527" s="135">
        <v>2.3857760556023E-8</v>
      </c>
      <c r="M527" s="135">
        <v>89.79</v>
      </c>
      <c r="N527" s="135">
        <v>81.389400732973101</v>
      </c>
      <c r="O527" s="19">
        <v>0.8</v>
      </c>
      <c r="P527" s="2">
        <v>108.56429699696901</v>
      </c>
      <c r="Q527" s="2">
        <v>338.59490441773499</v>
      </c>
      <c r="R527" s="266">
        <f t="shared" si="27"/>
        <v>5.0548347938228204</v>
      </c>
      <c r="S527" s="266">
        <f t="shared" si="28"/>
        <v>0.70949258945190297</v>
      </c>
      <c r="T527" s="266">
        <f t="shared" si="29"/>
        <v>1.9498362448073041</v>
      </c>
    </row>
    <row r="528" spans="1:20">
      <c r="A528" s="102">
        <v>0.98927470156922903</v>
      </c>
      <c r="B528" s="102">
        <v>0.176105959395713</v>
      </c>
      <c r="C528" s="2">
        <v>869.83435450300396</v>
      </c>
      <c r="D528" s="19">
        <v>1.69493497260473</v>
      </c>
      <c r="E528" s="135">
        <v>0.193690382804273</v>
      </c>
      <c r="F528" s="135">
        <v>89</v>
      </c>
      <c r="G528" s="135">
        <v>41.630174681555403</v>
      </c>
      <c r="H528" s="2">
        <v>5.9996010529047199</v>
      </c>
      <c r="I528" s="2">
        <v>340.97051533551598</v>
      </c>
      <c r="J528" s="2">
        <v>-119.762781518971</v>
      </c>
      <c r="K528" s="19">
        <v>2.3270164089404299</v>
      </c>
      <c r="L528" s="135">
        <v>6.3503937651157694E-2</v>
      </c>
      <c r="M528" s="135">
        <v>89.79</v>
      </c>
      <c r="N528" s="135">
        <v>81.725072459194095</v>
      </c>
      <c r="O528" s="19">
        <v>0.8</v>
      </c>
      <c r="P528" s="2">
        <v>216.11262429556999</v>
      </c>
      <c r="Q528" s="2">
        <v>238.19855963704501</v>
      </c>
      <c r="R528" s="266">
        <f t="shared" si="27"/>
        <v>4.0219513815451595</v>
      </c>
      <c r="S528" s="266">
        <f t="shared" si="28"/>
        <v>0.7283725916554632</v>
      </c>
      <c r="T528" s="266">
        <f t="shared" si="29"/>
        <v>1.9631210554445035</v>
      </c>
    </row>
    <row r="529" spans="1:20">
      <c r="A529" s="102">
        <v>0.54268736299127296</v>
      </c>
      <c r="B529" s="102">
        <v>0.17621440585593001</v>
      </c>
      <c r="C529" s="2">
        <v>915.21658743467697</v>
      </c>
      <c r="D529" s="19">
        <v>1.52191126750626</v>
      </c>
      <c r="E529" s="135">
        <v>0.166747980123089</v>
      </c>
      <c r="F529" s="135">
        <v>89</v>
      </c>
      <c r="G529" s="135">
        <v>41.584140881024197</v>
      </c>
      <c r="H529" s="2">
        <v>-1.4919001694590299</v>
      </c>
      <c r="I529" s="2">
        <v>285.10629330248798</v>
      </c>
      <c r="J529" s="2">
        <v>-56.871709688429902</v>
      </c>
      <c r="K529" s="19">
        <v>2.0714710230327298</v>
      </c>
      <c r="L529" s="135">
        <v>8.56609855191552E-2</v>
      </c>
      <c r="M529" s="135">
        <v>89.79</v>
      </c>
      <c r="N529" s="135">
        <v>81.699405989544204</v>
      </c>
      <c r="O529" s="19">
        <v>0.8</v>
      </c>
      <c r="P529" s="2">
        <v>305.66177027810602</v>
      </c>
      <c r="Q529" s="2">
        <v>133.936189546836</v>
      </c>
      <c r="R529" s="266">
        <f t="shared" si="27"/>
        <v>3.5933822905389898</v>
      </c>
      <c r="S529" s="266">
        <f t="shared" si="28"/>
        <v>0.73470072744638792</v>
      </c>
      <c r="T529" s="266">
        <f t="shared" si="29"/>
        <v>1.9646770200998795</v>
      </c>
    </row>
    <row r="530" spans="1:20">
      <c r="A530" s="102">
        <v>0.47260996140539602</v>
      </c>
      <c r="B530" s="102">
        <v>0.17661014306084999</v>
      </c>
      <c r="C530" s="2">
        <v>924.77180014692897</v>
      </c>
      <c r="D530" s="19">
        <v>2.0769169262484199</v>
      </c>
      <c r="E530" s="135">
        <v>0.131613401468858</v>
      </c>
      <c r="F530" s="135">
        <v>89</v>
      </c>
      <c r="G530" s="135">
        <v>41.367173448502001</v>
      </c>
      <c r="H530" s="2">
        <v>4.3580955863116797</v>
      </c>
      <c r="I530" s="2">
        <v>10.0729082729586</v>
      </c>
      <c r="J530" s="2">
        <v>143.574871594738</v>
      </c>
      <c r="K530" s="19">
        <v>2.6888247285797</v>
      </c>
      <c r="L530" s="135">
        <v>4.8232118601752902E-2</v>
      </c>
      <c r="M530" s="135">
        <v>89.79</v>
      </c>
      <c r="N530" s="135">
        <v>82.564604426477501</v>
      </c>
      <c r="O530" s="19">
        <v>0.8</v>
      </c>
      <c r="P530" s="2">
        <v>302.41320152571001</v>
      </c>
      <c r="Q530" s="2">
        <v>140.02694105663599</v>
      </c>
      <c r="R530" s="266">
        <f t="shared" si="27"/>
        <v>4.76574165482812</v>
      </c>
      <c r="S530" s="266">
        <f t="shared" si="28"/>
        <v>0.77242555238827182</v>
      </c>
      <c r="T530" s="266">
        <f t="shared" si="29"/>
        <v>1.9958966867596644</v>
      </c>
    </row>
    <row r="531" spans="1:20">
      <c r="A531" s="102">
        <v>0.83077049814164605</v>
      </c>
      <c r="B531" s="102">
        <v>0.17681586986188499</v>
      </c>
      <c r="C531" s="2">
        <v>986.87046115977296</v>
      </c>
      <c r="D531" s="19">
        <v>1.84442058654153</v>
      </c>
      <c r="E531" s="135">
        <v>0.25789987551140597</v>
      </c>
      <c r="F531" s="135">
        <v>89</v>
      </c>
      <c r="G531" s="135">
        <v>41.792137624617702</v>
      </c>
      <c r="H531" s="2">
        <v>0.70995151839381498</v>
      </c>
      <c r="I531" s="2">
        <v>302.52664867597201</v>
      </c>
      <c r="J531" s="2">
        <v>-51.7104962303085</v>
      </c>
      <c r="K531" s="19">
        <v>2.5598842229197998</v>
      </c>
      <c r="L531" s="135">
        <v>4.8574495708930999E-2</v>
      </c>
      <c r="M531" s="135">
        <v>89.79</v>
      </c>
      <c r="N531" s="135">
        <v>81.227786715802594</v>
      </c>
      <c r="O531" s="19">
        <v>0.8</v>
      </c>
      <c r="P531" s="2">
        <v>215.590474244414</v>
      </c>
      <c r="Q531" s="2">
        <v>236.58681180834799</v>
      </c>
      <c r="R531" s="266">
        <f t="shared" si="27"/>
        <v>4.4043048094613297</v>
      </c>
      <c r="S531" s="266">
        <f t="shared" si="28"/>
        <v>0.72050937695837936</v>
      </c>
      <c r="T531" s="266">
        <f t="shared" si="29"/>
        <v>1.9436140703163096</v>
      </c>
    </row>
    <row r="532" spans="1:20">
      <c r="A532" s="102">
        <v>0.43471308657899499</v>
      </c>
      <c r="B532" s="102">
        <v>0.176860837950645</v>
      </c>
      <c r="C532" s="2">
        <v>860.00110085205802</v>
      </c>
      <c r="D532" s="19">
        <v>1.45811267623064</v>
      </c>
      <c r="E532" s="135">
        <v>0.144450150182448</v>
      </c>
      <c r="F532" s="135">
        <v>89</v>
      </c>
      <c r="G532" s="135">
        <v>41.395025905112803</v>
      </c>
      <c r="H532" s="2">
        <v>0.90047065296928097</v>
      </c>
      <c r="I532" s="2">
        <v>331.21785795650499</v>
      </c>
      <c r="J532" s="2">
        <v>-137.555515150742</v>
      </c>
      <c r="K532" s="19">
        <v>2.5877746274476801</v>
      </c>
      <c r="L532" s="135">
        <v>9.5211104737663005E-2</v>
      </c>
      <c r="M532" s="135">
        <v>89.79</v>
      </c>
      <c r="N532" s="135">
        <v>82.393244528473602</v>
      </c>
      <c r="O532" s="19">
        <v>0.8</v>
      </c>
      <c r="P532" s="2">
        <v>315.06399117158497</v>
      </c>
      <c r="Q532" s="2">
        <v>122.58002055777</v>
      </c>
      <c r="R532" s="266">
        <f t="shared" si="27"/>
        <v>4.0458873036783203</v>
      </c>
      <c r="S532" s="266">
        <f t="shared" si="28"/>
        <v>0.56346200351642495</v>
      </c>
      <c r="T532" s="266">
        <f t="shared" si="29"/>
        <v>1.9904141313340018</v>
      </c>
    </row>
    <row r="533" spans="1:20">
      <c r="A533" s="102">
        <v>0.71984404651448097</v>
      </c>
      <c r="B533" s="102">
        <v>0.17718167893369399</v>
      </c>
      <c r="C533" s="2">
        <v>965.95826727570898</v>
      </c>
      <c r="D533" s="19">
        <v>2.0311433120531399</v>
      </c>
      <c r="E533" s="135">
        <v>0.26962814327064499</v>
      </c>
      <c r="F533" s="135">
        <v>89</v>
      </c>
      <c r="G533" s="135">
        <v>41.763801526690401</v>
      </c>
      <c r="H533" s="2">
        <v>0.28938881407786898</v>
      </c>
      <c r="I533" s="2">
        <v>300.20672138202599</v>
      </c>
      <c r="J533" s="2">
        <v>-70.188009179052699</v>
      </c>
      <c r="K533" s="19">
        <v>3.1698231418537999</v>
      </c>
      <c r="L533" s="135">
        <v>4.6687472018350202E-4</v>
      </c>
      <c r="M533" s="135">
        <v>89.79</v>
      </c>
      <c r="N533" s="135">
        <v>81.460796732146306</v>
      </c>
      <c r="O533" s="19">
        <v>0.8</v>
      </c>
      <c r="P533" s="2">
        <v>202.10738586591199</v>
      </c>
      <c r="Q533" s="2">
        <v>244.96199598272301</v>
      </c>
      <c r="R533" s="266">
        <f t="shared" si="27"/>
        <v>5.2009664539069398</v>
      </c>
      <c r="S533" s="266">
        <f t="shared" si="28"/>
        <v>0.64077496477146401</v>
      </c>
      <c r="T533" s="266">
        <f t="shared" si="29"/>
        <v>1.9505120164907968</v>
      </c>
    </row>
    <row r="534" spans="1:20">
      <c r="A534" s="102">
        <v>0.76339517347514596</v>
      </c>
      <c r="B534" s="102">
        <v>0.17735102871323299</v>
      </c>
      <c r="C534" s="2">
        <v>940.04540863299803</v>
      </c>
      <c r="D534" s="19">
        <v>2.1867100524961698</v>
      </c>
      <c r="E534" s="135">
        <v>0.25139696899851499</v>
      </c>
      <c r="F534" s="135">
        <v>89</v>
      </c>
      <c r="G534" s="135">
        <v>41.697353746451398</v>
      </c>
      <c r="H534" s="2">
        <v>0.212285622968718</v>
      </c>
      <c r="I534" s="2">
        <v>306.06536425970199</v>
      </c>
      <c r="J534" s="2">
        <v>-80.148206641698394</v>
      </c>
      <c r="K534" s="19">
        <v>2.86704837117765</v>
      </c>
      <c r="L534" s="135">
        <v>2.4707887446573302E-7</v>
      </c>
      <c r="M534" s="135">
        <v>89.79</v>
      </c>
      <c r="N534" s="135">
        <v>81.425547802919894</v>
      </c>
      <c r="O534" s="19">
        <v>0.8</v>
      </c>
      <c r="P534" s="2">
        <v>59.0810546754116</v>
      </c>
      <c r="Q534" s="2">
        <v>28.2001357973041</v>
      </c>
      <c r="R534" s="266">
        <f t="shared" si="27"/>
        <v>5.0537584236738198</v>
      </c>
      <c r="S534" s="266">
        <f t="shared" si="28"/>
        <v>0.76270427610468639</v>
      </c>
      <c r="T534" s="266">
        <f t="shared" si="29"/>
        <v>1.9527749482147776</v>
      </c>
    </row>
    <row r="535" spans="1:20">
      <c r="A535" s="102">
        <v>0.50248385686427299</v>
      </c>
      <c r="B535" s="102">
        <v>0.177436231882037</v>
      </c>
      <c r="C535" s="2">
        <v>950.87868023076305</v>
      </c>
      <c r="D535" s="19">
        <v>2.0490419813680401</v>
      </c>
      <c r="E535" s="135">
        <v>0.155382997552513</v>
      </c>
      <c r="F535" s="135">
        <v>89</v>
      </c>
      <c r="G535" s="135">
        <v>41.540804366425299</v>
      </c>
      <c r="H535" s="2">
        <v>-1.9770104737396701</v>
      </c>
      <c r="I535" s="2">
        <v>263.21939634543099</v>
      </c>
      <c r="J535" s="2">
        <v>-28.121963808439499</v>
      </c>
      <c r="K535" s="19">
        <v>1.6107619069844601</v>
      </c>
      <c r="L535" s="135">
        <v>9.7219998124144294E-2</v>
      </c>
      <c r="M535" s="135">
        <v>89.79</v>
      </c>
      <c r="N535" s="135">
        <v>81.000000730242505</v>
      </c>
      <c r="O535" s="19">
        <v>0.8</v>
      </c>
      <c r="P535" s="2">
        <v>333.98404959227099</v>
      </c>
      <c r="Q535" s="2">
        <v>97.231922892495902</v>
      </c>
      <c r="R535" s="266">
        <f t="shared" si="27"/>
        <v>3.6598038883525001</v>
      </c>
      <c r="S535" s="266">
        <f t="shared" si="28"/>
        <v>1.2720948840937596</v>
      </c>
      <c r="T535" s="266">
        <f t="shared" si="29"/>
        <v>1.9498900410245663</v>
      </c>
    </row>
    <row r="536" spans="1:20">
      <c r="A536" s="102">
        <v>0.72708490677177895</v>
      </c>
      <c r="B536" s="102">
        <v>0.17848338707185801</v>
      </c>
      <c r="C536" s="2">
        <v>907.60299748228795</v>
      </c>
      <c r="D536" s="19">
        <v>2.0126987622638701</v>
      </c>
      <c r="E536" s="135">
        <v>0.29362615315431101</v>
      </c>
      <c r="F536" s="135">
        <v>89</v>
      </c>
      <c r="G536" s="135">
        <v>41.760790988778503</v>
      </c>
      <c r="H536" s="2">
        <v>0.48348973872085299</v>
      </c>
      <c r="I536" s="2">
        <v>294.75243575857797</v>
      </c>
      <c r="J536" s="2">
        <v>-64.985060349680197</v>
      </c>
      <c r="K536" s="19">
        <v>2.8867338744784998</v>
      </c>
      <c r="L536" s="135">
        <v>1.2639327918253399E-2</v>
      </c>
      <c r="M536" s="135">
        <v>89.79</v>
      </c>
      <c r="N536" s="135">
        <v>81.362827707939104</v>
      </c>
      <c r="O536" s="19">
        <v>0.8</v>
      </c>
      <c r="P536" s="2">
        <v>32.367279703935999</v>
      </c>
      <c r="Q536" s="2">
        <v>53.469777190130898</v>
      </c>
      <c r="R536" s="266">
        <f t="shared" si="27"/>
        <v>4.89943263674237</v>
      </c>
      <c r="S536" s="266">
        <f t="shared" si="28"/>
        <v>0.69722352311657831</v>
      </c>
      <c r="T536" s="266">
        <f t="shared" si="29"/>
        <v>1.9483066719162965</v>
      </c>
    </row>
    <row r="537" spans="1:20">
      <c r="A537" s="102">
        <v>0.37748187920078602</v>
      </c>
      <c r="B537" s="102">
        <v>0.17916339101708101</v>
      </c>
      <c r="C537" s="2">
        <v>952.286612403719</v>
      </c>
      <c r="D537" s="19">
        <v>2.3888316637508198</v>
      </c>
      <c r="E537" s="135">
        <v>0.13233686753101401</v>
      </c>
      <c r="F537" s="135">
        <v>89</v>
      </c>
      <c r="G537" s="135">
        <v>41.5029513364371</v>
      </c>
      <c r="H537" s="2">
        <v>3.5339539780033999</v>
      </c>
      <c r="I537" s="2">
        <v>5.4939008845217296</v>
      </c>
      <c r="J537" s="2">
        <v>179.9999053075</v>
      </c>
      <c r="K537" s="19">
        <v>2.3151429807507098</v>
      </c>
      <c r="L537" s="135">
        <v>8.1110649372794399E-2</v>
      </c>
      <c r="M537" s="135">
        <v>89.79</v>
      </c>
      <c r="N537" s="135">
        <v>81.690547113766897</v>
      </c>
      <c r="O537" s="19">
        <v>0.8</v>
      </c>
      <c r="P537" s="2">
        <v>269.73576007051298</v>
      </c>
      <c r="Q537" s="2">
        <v>172.501672605838</v>
      </c>
      <c r="R537" s="266">
        <f t="shared" si="27"/>
        <v>4.70397464450153</v>
      </c>
      <c r="S537" s="266">
        <f t="shared" si="28"/>
        <v>1.0318289987326035</v>
      </c>
      <c r="T537" s="266">
        <f t="shared" si="29"/>
        <v>1.9683069392235608</v>
      </c>
    </row>
    <row r="538" spans="1:20">
      <c r="A538" s="102">
        <v>0.520735193043947</v>
      </c>
      <c r="B538" s="102">
        <v>0.17979690501028101</v>
      </c>
      <c r="C538" s="2">
        <v>881.63374666101504</v>
      </c>
      <c r="D538" s="19">
        <v>3.7439707446483101</v>
      </c>
      <c r="E538" s="135">
        <v>9.3939187309563799E-2</v>
      </c>
      <c r="F538" s="135">
        <v>89</v>
      </c>
      <c r="G538" s="135">
        <v>41.1502409716879</v>
      </c>
      <c r="H538" s="2">
        <v>-0.13584370170479801</v>
      </c>
      <c r="I538" s="2">
        <v>100.14330154252301</v>
      </c>
      <c r="J538" s="2">
        <v>-41.189140105274198</v>
      </c>
      <c r="K538" s="19">
        <v>1.9225869191065901</v>
      </c>
      <c r="L538" s="135">
        <v>4.6832408319341802E-2</v>
      </c>
      <c r="M538" s="135">
        <v>89.79</v>
      </c>
      <c r="N538" s="135">
        <v>83.783941881621104</v>
      </c>
      <c r="O538" s="19">
        <v>0.8</v>
      </c>
      <c r="P538" s="2">
        <v>212.335193597602</v>
      </c>
      <c r="Q538" s="2">
        <v>236.63901568757399</v>
      </c>
      <c r="R538" s="266">
        <f t="shared" si="27"/>
        <v>5.6665576637549</v>
      </c>
      <c r="S538" s="266">
        <f t="shared" si="28"/>
        <v>1.9473609788149926</v>
      </c>
      <c r="T538" s="266">
        <f t="shared" si="29"/>
        <v>2.0360498481470848</v>
      </c>
    </row>
    <row r="539" spans="1:20">
      <c r="A539" s="102">
        <v>0.51484630163758904</v>
      </c>
      <c r="B539" s="102">
        <v>0.179799544844118</v>
      </c>
      <c r="C539" s="2">
        <v>884.15119973689696</v>
      </c>
      <c r="D539" s="19">
        <v>1.80500689224113</v>
      </c>
      <c r="E539" s="135">
        <v>0.173685457923582</v>
      </c>
      <c r="F539" s="135">
        <v>89</v>
      </c>
      <c r="G539" s="135">
        <v>41.621542216907798</v>
      </c>
      <c r="H539" s="2">
        <v>5.9866737739283602</v>
      </c>
      <c r="I539" s="2">
        <v>296.48268558189602</v>
      </c>
      <c r="J539" s="2">
        <v>-73.472122375630505</v>
      </c>
      <c r="K539" s="19">
        <v>2.5047060592096102</v>
      </c>
      <c r="L539" s="135">
        <v>7.2221810562429198E-2</v>
      </c>
      <c r="M539" s="135">
        <v>89.79</v>
      </c>
      <c r="N539" s="135">
        <v>81.530295616777707</v>
      </c>
      <c r="O539" s="19">
        <v>0.8</v>
      </c>
      <c r="P539" s="2">
        <v>322.34743057327302</v>
      </c>
      <c r="Q539" s="2">
        <v>112.414802007804</v>
      </c>
      <c r="R539" s="266">
        <f t="shared" si="27"/>
        <v>4.3097129514507397</v>
      </c>
      <c r="S539" s="266">
        <f t="shared" si="28"/>
        <v>0.72064619543050146</v>
      </c>
      <c r="T539" s="266">
        <f t="shared" si="29"/>
        <v>1.9588485018620452</v>
      </c>
    </row>
    <row r="540" spans="1:20">
      <c r="A540" s="102">
        <v>0.622879894450306</v>
      </c>
      <c r="B540" s="102">
        <v>0.18168856003595599</v>
      </c>
      <c r="C540" s="2">
        <v>915.27517707581205</v>
      </c>
      <c r="D540" s="19">
        <v>2.08247488997812</v>
      </c>
      <c r="E540" s="135">
        <v>0.29999762118503698</v>
      </c>
      <c r="F540" s="135">
        <v>89</v>
      </c>
      <c r="G540" s="135">
        <v>41.628358149389904</v>
      </c>
      <c r="H540" s="2">
        <v>0.47633163592535099</v>
      </c>
      <c r="I540" s="2">
        <v>230.60466565641599</v>
      </c>
      <c r="J540" s="2">
        <v>57.420401250100603</v>
      </c>
      <c r="K540" s="19">
        <v>2.0000082395185599</v>
      </c>
      <c r="L540" s="135">
        <v>9.24049705225094E-2</v>
      </c>
      <c r="M540" s="135">
        <v>89.79</v>
      </c>
      <c r="N540" s="135">
        <v>81.351894632378304</v>
      </c>
      <c r="O540" s="19">
        <v>0.8</v>
      </c>
      <c r="P540" s="2">
        <v>297.66002643346599</v>
      </c>
      <c r="Q540" s="2">
        <v>138.13996958995801</v>
      </c>
      <c r="R540" s="266">
        <f t="shared" si="27"/>
        <v>4.0824831294966799</v>
      </c>
      <c r="S540" s="266">
        <f t="shared" si="28"/>
        <v>1.0412331553591057</v>
      </c>
      <c r="T540" s="266">
        <f t="shared" si="29"/>
        <v>1.9542422100923185</v>
      </c>
    </row>
    <row r="541" spans="1:20">
      <c r="A541" s="102">
        <v>0.60494395205750995</v>
      </c>
      <c r="B541" s="102">
        <v>0.18197111659409301</v>
      </c>
      <c r="C541" s="2">
        <v>860.000035713834</v>
      </c>
      <c r="D541" s="19">
        <v>1.23075370038582</v>
      </c>
      <c r="E541" s="135">
        <v>0.147116034827976</v>
      </c>
      <c r="F541" s="135">
        <v>89</v>
      </c>
      <c r="G541" s="135">
        <v>41.758771633700803</v>
      </c>
      <c r="H541" s="2">
        <v>-0.728644895990056</v>
      </c>
      <c r="I541" s="2">
        <v>330.13554424383801</v>
      </c>
      <c r="J541" s="2">
        <v>-123.292897478174</v>
      </c>
      <c r="K541" s="19">
        <v>2.3130840580013201</v>
      </c>
      <c r="L541" s="135">
        <v>8.8944680458113906E-2</v>
      </c>
      <c r="M541" s="135">
        <v>89.79</v>
      </c>
      <c r="N541" s="135">
        <v>81.829361424595703</v>
      </c>
      <c r="O541" s="19">
        <v>0.8</v>
      </c>
      <c r="P541" s="2">
        <v>261.768130756098</v>
      </c>
      <c r="Q541" s="2">
        <v>186.27944789013301</v>
      </c>
      <c r="R541" s="266">
        <f t="shared" si="27"/>
        <v>3.5438377583871401</v>
      </c>
      <c r="S541" s="266">
        <f t="shared" si="28"/>
        <v>0.53208343040039996</v>
      </c>
      <c r="T541" s="266">
        <f t="shared" si="29"/>
        <v>1.9595730004317589</v>
      </c>
    </row>
    <row r="542" spans="1:20">
      <c r="A542" s="102">
        <v>0.74282053299248196</v>
      </c>
      <c r="B542" s="102">
        <v>0.18198848833494299</v>
      </c>
      <c r="C542" s="2">
        <v>875.16914397962898</v>
      </c>
      <c r="D542" s="19">
        <v>1.7639552918889501</v>
      </c>
      <c r="E542" s="135">
        <v>0.299969020632609</v>
      </c>
      <c r="F542" s="135">
        <v>89</v>
      </c>
      <c r="G542" s="135">
        <v>41.700916751373498</v>
      </c>
      <c r="H542" s="2">
        <v>0.78890233948169697</v>
      </c>
      <c r="I542" s="2">
        <v>300.91452554701101</v>
      </c>
      <c r="J542" s="2">
        <v>-76.279293631016998</v>
      </c>
      <c r="K542" s="19">
        <v>2.7157330018377701</v>
      </c>
      <c r="L542" s="135">
        <v>9.4294967584174195E-7</v>
      </c>
      <c r="M542" s="135">
        <v>89.79</v>
      </c>
      <c r="N542" s="135">
        <v>81.665050865986203</v>
      </c>
      <c r="O542" s="19">
        <v>0.8</v>
      </c>
      <c r="P542" s="2">
        <v>35.051083025907403</v>
      </c>
      <c r="Q542" s="2">
        <v>52.226242695163002</v>
      </c>
      <c r="R542" s="266">
        <f t="shared" si="27"/>
        <v>4.4796882937267206</v>
      </c>
      <c r="S542" s="266">
        <f t="shared" si="28"/>
        <v>0.64953192773194557</v>
      </c>
      <c r="T542" s="266">
        <f t="shared" si="29"/>
        <v>1.9583514519089418</v>
      </c>
    </row>
    <row r="543" spans="1:20">
      <c r="A543" s="102">
        <v>0.752569204196333</v>
      </c>
      <c r="B543" s="102">
        <v>0.182925540926482</v>
      </c>
      <c r="C543" s="2">
        <v>860.39896464748199</v>
      </c>
      <c r="D543" s="19">
        <v>1.7682207605156901</v>
      </c>
      <c r="E543" s="135">
        <v>0.25655439407099301</v>
      </c>
      <c r="F543" s="135">
        <v>89</v>
      </c>
      <c r="G543" s="135">
        <v>41.790668152424701</v>
      </c>
      <c r="H543" s="2">
        <v>-0.49618645051034799</v>
      </c>
      <c r="I543" s="2">
        <v>300.53714713327798</v>
      </c>
      <c r="J543" s="2">
        <v>-66.511596607191095</v>
      </c>
      <c r="K543" s="19">
        <v>2.8297754786346601</v>
      </c>
      <c r="L543" s="135">
        <v>8.0261381154726804E-3</v>
      </c>
      <c r="M543" s="135">
        <v>89.79</v>
      </c>
      <c r="N543" s="135">
        <v>81.409420536121402</v>
      </c>
      <c r="O543" s="19">
        <v>0.8</v>
      </c>
      <c r="P543" s="2">
        <v>218.73082218116599</v>
      </c>
      <c r="Q543" s="2">
        <v>229.15916473809801</v>
      </c>
      <c r="R543" s="266">
        <f t="shared" si="27"/>
        <v>4.5979962391503504</v>
      </c>
      <c r="S543" s="266">
        <f t="shared" si="28"/>
        <v>0.62486256378503924</v>
      </c>
      <c r="T543" s="266">
        <f t="shared" si="29"/>
        <v>1.9480286900222248</v>
      </c>
    </row>
    <row r="544" spans="1:20">
      <c r="A544" s="102">
        <v>0.89064005203545005</v>
      </c>
      <c r="B544" s="102">
        <v>0.18297947970602399</v>
      </c>
      <c r="C544" s="2">
        <v>860.23776365049696</v>
      </c>
      <c r="D544" s="19">
        <v>1.5237319922853001</v>
      </c>
      <c r="E544" s="135">
        <v>0.23084081129282</v>
      </c>
      <c r="F544" s="135">
        <v>89</v>
      </c>
      <c r="G544" s="135">
        <v>41.764719454281298</v>
      </c>
      <c r="H544" s="2">
        <v>-0.29180094910985499</v>
      </c>
      <c r="I544" s="2">
        <v>313.70995468066002</v>
      </c>
      <c r="J544" s="2">
        <v>-72.333878323807397</v>
      </c>
      <c r="K544" s="19">
        <v>2.4326236556132002</v>
      </c>
      <c r="L544" s="135">
        <v>5.1794066751620398E-2</v>
      </c>
      <c r="M544" s="135">
        <v>89.79</v>
      </c>
      <c r="N544" s="135">
        <v>81.514444566608503</v>
      </c>
      <c r="O544" s="19">
        <v>0.8</v>
      </c>
      <c r="P544" s="2">
        <v>209.340805182259</v>
      </c>
      <c r="Q544" s="2">
        <v>243.731995628813</v>
      </c>
      <c r="R544" s="266">
        <f t="shared" si="27"/>
        <v>3.9563556478985005</v>
      </c>
      <c r="S544" s="266">
        <f t="shared" si="28"/>
        <v>0.62637391064143355</v>
      </c>
      <c r="T544" s="266">
        <f t="shared" si="29"/>
        <v>1.9517536722793061</v>
      </c>
    </row>
    <row r="545" spans="1:20">
      <c r="A545" s="102">
        <v>0.32014569500461199</v>
      </c>
      <c r="B545" s="102">
        <v>0.18336369499892799</v>
      </c>
      <c r="C545" s="2">
        <v>879.74825820460296</v>
      </c>
      <c r="D545" s="19">
        <v>2.26128388837656</v>
      </c>
      <c r="E545" s="135">
        <v>0.140274328319731</v>
      </c>
      <c r="F545" s="135">
        <v>89</v>
      </c>
      <c r="G545" s="135">
        <v>41.400432375544803</v>
      </c>
      <c r="H545" s="2">
        <v>4.0977608922764599</v>
      </c>
      <c r="I545" s="2">
        <v>5.4435330954569903</v>
      </c>
      <c r="J545" s="2">
        <v>161.42121319385501</v>
      </c>
      <c r="K545" s="19">
        <v>2.5479108572489602</v>
      </c>
      <c r="L545" s="135">
        <v>4.45411103533516E-2</v>
      </c>
      <c r="M545" s="135">
        <v>89.79</v>
      </c>
      <c r="N545" s="135">
        <v>82.258273146635005</v>
      </c>
      <c r="O545" s="19">
        <v>0.8</v>
      </c>
      <c r="P545" s="2">
        <v>298.08495862619998</v>
      </c>
      <c r="Q545" s="2">
        <v>142.481625188674</v>
      </c>
      <c r="R545" s="266">
        <f t="shared" si="27"/>
        <v>4.8091947456255202</v>
      </c>
      <c r="S545" s="266">
        <f t="shared" si="28"/>
        <v>0.88750510322724629</v>
      </c>
      <c r="T545" s="266">
        <f t="shared" si="29"/>
        <v>1.986894059474241</v>
      </c>
    </row>
    <row r="546" spans="1:20">
      <c r="A546" s="102">
        <v>0.42894744267687201</v>
      </c>
      <c r="B546" s="102">
        <v>0.18346042309284999</v>
      </c>
      <c r="C546" s="2">
        <v>951.819236167285</v>
      </c>
      <c r="D546" s="19">
        <v>1.63387623185853</v>
      </c>
      <c r="E546" s="135">
        <v>0.29999436145880398</v>
      </c>
      <c r="F546" s="135">
        <v>89</v>
      </c>
      <c r="G546" s="135">
        <v>41.799999973232197</v>
      </c>
      <c r="H546" s="2">
        <v>-1.33189125100122</v>
      </c>
      <c r="I546" s="2">
        <v>259.84306486202701</v>
      </c>
      <c r="J546" s="2">
        <v>46.870904840609597</v>
      </c>
      <c r="K546" s="19">
        <v>2.2977093470916299</v>
      </c>
      <c r="L546" s="135">
        <v>7.3445592862191406E-2</v>
      </c>
      <c r="M546" s="135">
        <v>89.79</v>
      </c>
      <c r="N546" s="135">
        <v>81.624796952630007</v>
      </c>
      <c r="O546" s="19">
        <v>0.8</v>
      </c>
      <c r="P546" s="2">
        <v>213.024672321525</v>
      </c>
      <c r="Q546" s="2">
        <v>237.26507229011401</v>
      </c>
      <c r="R546" s="266">
        <f t="shared" si="27"/>
        <v>3.9315855789501599</v>
      </c>
      <c r="S546" s="266">
        <f t="shared" si="28"/>
        <v>0.71108916971010305</v>
      </c>
      <c r="T546" s="266">
        <f t="shared" si="29"/>
        <v>1.9527463398301612</v>
      </c>
    </row>
    <row r="547" spans="1:20">
      <c r="A547" s="102">
        <v>0.33193277381360498</v>
      </c>
      <c r="B547" s="102">
        <v>0.18410679993822199</v>
      </c>
      <c r="C547" s="2">
        <v>950.82439715961198</v>
      </c>
      <c r="D547" s="19">
        <v>3.42783872765165</v>
      </c>
      <c r="E547" s="135">
        <v>0.113062360442127</v>
      </c>
      <c r="F547" s="135">
        <v>89</v>
      </c>
      <c r="G547" s="135">
        <v>41.473262225199903</v>
      </c>
      <c r="H547" s="2">
        <v>1.3285377051290901</v>
      </c>
      <c r="I547" s="2">
        <v>106.579651244725</v>
      </c>
      <c r="J547" s="2">
        <v>-32.080645884268897</v>
      </c>
      <c r="K547" s="19">
        <v>3.38165052637371</v>
      </c>
      <c r="L547" s="135">
        <v>2.7401063453787799E-2</v>
      </c>
      <c r="M547" s="135">
        <v>89.79</v>
      </c>
      <c r="N547" s="135">
        <v>83.836415870850402</v>
      </c>
      <c r="O547" s="19">
        <v>0.8</v>
      </c>
      <c r="P547" s="2">
        <v>58.665301830929003</v>
      </c>
      <c r="Q547" s="2">
        <v>24.458935477561202</v>
      </c>
      <c r="R547" s="266">
        <f t="shared" si="27"/>
        <v>6.80948925402536</v>
      </c>
      <c r="S547" s="266">
        <f t="shared" si="28"/>
        <v>1.0136584785795324</v>
      </c>
      <c r="T547" s="266">
        <f t="shared" si="29"/>
        <v>2.0214569911481397</v>
      </c>
    </row>
    <row r="548" spans="1:20">
      <c r="A548" s="102">
        <v>0.63688919274136402</v>
      </c>
      <c r="B548" s="102">
        <v>0.18480276971069301</v>
      </c>
      <c r="C548" s="2">
        <v>977.38753547744602</v>
      </c>
      <c r="D548" s="19">
        <v>1.7704525649585401</v>
      </c>
      <c r="E548" s="135">
        <v>0.26598096245525898</v>
      </c>
      <c r="F548" s="135">
        <v>89</v>
      </c>
      <c r="G548" s="135">
        <v>41.889303923520998</v>
      </c>
      <c r="H548" s="2">
        <v>-0.68527995479641601</v>
      </c>
      <c r="I548" s="2">
        <v>286.96127997375697</v>
      </c>
      <c r="J548" s="2">
        <v>-39.904719980192397</v>
      </c>
      <c r="K548" s="19">
        <v>3.3381811275012701</v>
      </c>
      <c r="L548" s="135">
        <v>2.2754133933938998E-2</v>
      </c>
      <c r="M548" s="135">
        <v>89.79</v>
      </c>
      <c r="N548" s="135">
        <v>81.2928360011759</v>
      </c>
      <c r="O548" s="19">
        <v>0.8</v>
      </c>
      <c r="P548" s="2">
        <v>261.49842158499501</v>
      </c>
      <c r="Q548" s="2">
        <v>183.981286463206</v>
      </c>
      <c r="R548" s="266">
        <f t="shared" si="27"/>
        <v>5.1086336924598097</v>
      </c>
      <c r="S548" s="266">
        <f t="shared" si="28"/>
        <v>0.53036444019554374</v>
      </c>
      <c r="T548" s="266">
        <f t="shared" si="29"/>
        <v>1.9406585544986741</v>
      </c>
    </row>
    <row r="549" spans="1:20">
      <c r="A549" s="102">
        <v>0.50057497015222896</v>
      </c>
      <c r="B549" s="102">
        <v>0.18517270070665001</v>
      </c>
      <c r="C549" s="2">
        <v>906.59695900245401</v>
      </c>
      <c r="D549" s="19">
        <v>2.1498376448118202</v>
      </c>
      <c r="E549" s="135">
        <v>0.23450667962775601</v>
      </c>
      <c r="F549" s="135">
        <v>89</v>
      </c>
      <c r="G549" s="135">
        <v>41.744296284043699</v>
      </c>
      <c r="H549" s="2">
        <v>7.2530602947548997E-2</v>
      </c>
      <c r="I549" s="2">
        <v>320.899052828609</v>
      </c>
      <c r="J549" s="2">
        <v>-106.73986441634</v>
      </c>
      <c r="K549" s="19">
        <v>3.1650981351413501</v>
      </c>
      <c r="L549" s="135">
        <v>2.9811998370487998E-7</v>
      </c>
      <c r="M549" s="135">
        <v>89.79</v>
      </c>
      <c r="N549" s="135">
        <v>81.474258390506606</v>
      </c>
      <c r="O549" s="19">
        <v>0.8</v>
      </c>
      <c r="P549" s="2">
        <v>120.84593459201599</v>
      </c>
      <c r="Q549" s="2">
        <v>323.68203416012801</v>
      </c>
      <c r="R549" s="266">
        <f t="shared" si="27"/>
        <v>5.3149357799531707</v>
      </c>
      <c r="S549" s="266">
        <f t="shared" si="28"/>
        <v>0.6792325397252843</v>
      </c>
      <c r="T549" s="266">
        <f t="shared" si="29"/>
        <v>1.9517458825063305</v>
      </c>
    </row>
    <row r="550" spans="1:20">
      <c r="A550" s="102">
        <v>0.48343877959996401</v>
      </c>
      <c r="B550" s="102">
        <v>0.18540879689595199</v>
      </c>
      <c r="C550" s="2">
        <v>972.55054534359897</v>
      </c>
      <c r="D550" s="19">
        <v>1.9164540800368299</v>
      </c>
      <c r="E550" s="135">
        <v>0.18562292484614501</v>
      </c>
      <c r="F550" s="135">
        <v>89</v>
      </c>
      <c r="G550" s="135">
        <v>41.6019823774946</v>
      </c>
      <c r="H550" s="2">
        <v>-0.42915433460526398</v>
      </c>
      <c r="I550" s="2">
        <v>337.41052458241501</v>
      </c>
      <c r="J550" s="2">
        <v>-150.03073435029501</v>
      </c>
      <c r="K550" s="19">
        <v>3.8240641890122302</v>
      </c>
      <c r="L550" s="135">
        <v>6.85510763461514E-3</v>
      </c>
      <c r="M550" s="135">
        <v>89.79</v>
      </c>
      <c r="N550" s="135">
        <v>82.187369408106306</v>
      </c>
      <c r="O550" s="19">
        <v>0.8</v>
      </c>
      <c r="P550" s="2">
        <v>16.198827204564999</v>
      </c>
      <c r="Q550" s="2">
        <v>69.035105143195807</v>
      </c>
      <c r="R550" s="266">
        <f t="shared" si="27"/>
        <v>5.7405182690490602</v>
      </c>
      <c r="S550" s="266">
        <f t="shared" si="28"/>
        <v>0.50115635755890831</v>
      </c>
      <c r="T550" s="266">
        <f t="shared" si="29"/>
        <v>1.9755637763206004</v>
      </c>
    </row>
    <row r="551" spans="1:20">
      <c r="A551" s="102">
        <v>0.49535685963928699</v>
      </c>
      <c r="B551" s="102">
        <v>0.185613308266243</v>
      </c>
      <c r="C551" s="2">
        <v>934.02280813509299</v>
      </c>
      <c r="D551" s="19">
        <v>1.7595358104937799</v>
      </c>
      <c r="E551" s="135">
        <v>0.16270421378024</v>
      </c>
      <c r="F551" s="135">
        <v>89</v>
      </c>
      <c r="G551" s="135">
        <v>41.647300965344499</v>
      </c>
      <c r="H551" s="2">
        <v>5.97366802047374</v>
      </c>
      <c r="I551" s="2">
        <v>354.50702952594003</v>
      </c>
      <c r="J551" s="2">
        <v>-143.90429412501399</v>
      </c>
      <c r="K551" s="19">
        <v>2.4837338725226998</v>
      </c>
      <c r="L551" s="135">
        <v>8.2447136770051999E-2</v>
      </c>
      <c r="M551" s="135">
        <v>89.79</v>
      </c>
      <c r="N551" s="135">
        <v>81.679984421718302</v>
      </c>
      <c r="O551" s="19">
        <v>0.8</v>
      </c>
      <c r="P551" s="2">
        <v>242.37925482499799</v>
      </c>
      <c r="Q551" s="2">
        <v>206.63977255295501</v>
      </c>
      <c r="R551" s="266">
        <f t="shared" si="27"/>
        <v>4.2432696830164796</v>
      </c>
      <c r="S551" s="266">
        <f t="shared" si="28"/>
        <v>0.7084236479436663</v>
      </c>
      <c r="T551" s="266">
        <f t="shared" si="29"/>
        <v>1.9612311609265087</v>
      </c>
    </row>
    <row r="552" spans="1:20">
      <c r="A552" s="102">
        <v>0.70672219432890404</v>
      </c>
      <c r="B552" s="102">
        <v>0.18587903796202099</v>
      </c>
      <c r="C552" s="2">
        <v>894.033268404924</v>
      </c>
      <c r="D552" s="19">
        <v>2.02746527281163</v>
      </c>
      <c r="E552" s="135">
        <v>0.262741763539659</v>
      </c>
      <c r="F552" s="135">
        <v>89</v>
      </c>
      <c r="G552" s="135">
        <v>41.745759775155697</v>
      </c>
      <c r="H552" s="2">
        <v>7.5695410547868103E-2</v>
      </c>
      <c r="I552" s="2">
        <v>302.65159702565802</v>
      </c>
      <c r="J552" s="2">
        <v>-72.468533903993304</v>
      </c>
      <c r="K552" s="19">
        <v>2.7862342676873402</v>
      </c>
      <c r="L552" s="135">
        <v>4.9488332870550803E-8</v>
      </c>
      <c r="M552" s="135">
        <v>89.79</v>
      </c>
      <c r="N552" s="135">
        <v>81.337139208697295</v>
      </c>
      <c r="O552" s="19">
        <v>0.8</v>
      </c>
      <c r="P552" s="2">
        <v>167.79294851012801</v>
      </c>
      <c r="Q552" s="2">
        <v>279.20536544003602</v>
      </c>
      <c r="R552" s="266">
        <f t="shared" si="27"/>
        <v>4.8136995404989698</v>
      </c>
      <c r="S552" s="266">
        <f t="shared" si="28"/>
        <v>0.72767221921166314</v>
      </c>
      <c r="T552" s="266">
        <f t="shared" si="29"/>
        <v>1.9483928343089771</v>
      </c>
    </row>
    <row r="553" spans="1:20">
      <c r="A553" s="102">
        <v>0.75961579754948605</v>
      </c>
      <c r="B553" s="102">
        <v>0.18598707937909401</v>
      </c>
      <c r="C553" s="2">
        <v>995.29365013796996</v>
      </c>
      <c r="D553" s="19">
        <v>2.1649615973132899</v>
      </c>
      <c r="E553" s="135">
        <v>0.26787080635934302</v>
      </c>
      <c r="F553" s="135">
        <v>89</v>
      </c>
      <c r="G553" s="135">
        <v>41.773988340105198</v>
      </c>
      <c r="H553" s="2">
        <v>0.39324960682017901</v>
      </c>
      <c r="I553" s="2">
        <v>299.31353529257802</v>
      </c>
      <c r="J553" s="2">
        <v>-66.883666653194993</v>
      </c>
      <c r="K553" s="19">
        <v>3.1946926014708001</v>
      </c>
      <c r="L553" s="135">
        <v>5.00282514330874E-5</v>
      </c>
      <c r="M553" s="135">
        <v>89.79</v>
      </c>
      <c r="N553" s="135">
        <v>81.349545474157594</v>
      </c>
      <c r="O553" s="19">
        <v>0.8</v>
      </c>
      <c r="P553" s="2">
        <v>208.46675809468999</v>
      </c>
      <c r="Q553" s="2">
        <v>238.74038999200801</v>
      </c>
      <c r="R553" s="266">
        <f t="shared" si="27"/>
        <v>5.3596541987840904</v>
      </c>
      <c r="S553" s="266">
        <f t="shared" si="28"/>
        <v>0.6776744643026269</v>
      </c>
      <c r="T553" s="266">
        <f t="shared" si="29"/>
        <v>1.9473732029569655</v>
      </c>
    </row>
    <row r="554" spans="1:20">
      <c r="A554" s="102">
        <v>0.86819338472560004</v>
      </c>
      <c r="B554" s="102">
        <v>0.18622103018467001</v>
      </c>
      <c r="C554" s="2">
        <v>891.82077802383299</v>
      </c>
      <c r="D554" s="19">
        <v>1.8195598984935399</v>
      </c>
      <c r="E554" s="135">
        <v>0.25535655609317098</v>
      </c>
      <c r="F554" s="135">
        <v>89</v>
      </c>
      <c r="G554" s="135">
        <v>41.7145575033977</v>
      </c>
      <c r="H554" s="2">
        <v>-0.42636752356630198</v>
      </c>
      <c r="I554" s="2">
        <v>300.993404014455</v>
      </c>
      <c r="J554" s="2">
        <v>-75.026500485131805</v>
      </c>
      <c r="K554" s="19">
        <v>2.98772287946161</v>
      </c>
      <c r="L554" s="135">
        <v>7.89316084847213E-4</v>
      </c>
      <c r="M554" s="135">
        <v>89.79</v>
      </c>
      <c r="N554" s="135">
        <v>81.648375791153995</v>
      </c>
      <c r="O554" s="19">
        <v>0.8</v>
      </c>
      <c r="P554" s="2">
        <v>4.6663506777205799E-6</v>
      </c>
      <c r="Q554" s="2">
        <v>87.591527246984498</v>
      </c>
      <c r="R554" s="266">
        <f t="shared" si="27"/>
        <v>4.8072827779551499</v>
      </c>
      <c r="S554" s="266">
        <f t="shared" si="28"/>
        <v>0.6090122718548201</v>
      </c>
      <c r="T554" s="266">
        <f t="shared" si="29"/>
        <v>1.9573113243381195</v>
      </c>
    </row>
    <row r="555" spans="1:20">
      <c r="A555" s="102">
        <v>0.38286146055907</v>
      </c>
      <c r="B555" s="102">
        <v>0.187595380579724</v>
      </c>
      <c r="C555" s="2">
        <v>880.64596418015401</v>
      </c>
      <c r="D555" s="19">
        <v>2.2155451589997099</v>
      </c>
      <c r="E555" s="135">
        <v>0.104755435646223</v>
      </c>
      <c r="F555" s="135">
        <v>89</v>
      </c>
      <c r="G555" s="135">
        <v>41.493550957917002</v>
      </c>
      <c r="H555" s="2">
        <v>4.1857144832550199</v>
      </c>
      <c r="I555" s="2">
        <v>59.592024149949602</v>
      </c>
      <c r="J555" s="2">
        <v>44.927407404033097</v>
      </c>
      <c r="K555" s="19">
        <v>2.79995053315792</v>
      </c>
      <c r="L555" s="135">
        <v>5.0884990493167602E-2</v>
      </c>
      <c r="M555" s="135">
        <v>89.79</v>
      </c>
      <c r="N555" s="135">
        <v>83.143997377334898</v>
      </c>
      <c r="O555" s="19">
        <v>0.8</v>
      </c>
      <c r="P555" s="2">
        <v>348.609374875448</v>
      </c>
      <c r="Q555" s="2">
        <v>91.233604003293905</v>
      </c>
      <c r="R555" s="266">
        <f t="shared" si="27"/>
        <v>5.0154956921576304</v>
      </c>
      <c r="S555" s="266">
        <f t="shared" si="28"/>
        <v>0.79128010754565392</v>
      </c>
      <c r="T555" s="266">
        <f t="shared" si="29"/>
        <v>2.0037812011235197</v>
      </c>
    </row>
    <row r="556" spans="1:20">
      <c r="A556" s="102">
        <v>0.55047128908336096</v>
      </c>
      <c r="B556" s="102">
        <v>0.18761361176695801</v>
      </c>
      <c r="C556" s="2">
        <v>913.25847861699799</v>
      </c>
      <c r="D556" s="19">
        <v>1.6268857379602299</v>
      </c>
      <c r="E556" s="135">
        <v>0.215256167980937</v>
      </c>
      <c r="F556" s="135">
        <v>89</v>
      </c>
      <c r="G556" s="135">
        <v>41.798765629735499</v>
      </c>
      <c r="H556" s="2">
        <v>-2.1106162106441002</v>
      </c>
      <c r="I556" s="2">
        <v>258.48088723269598</v>
      </c>
      <c r="J556" s="2">
        <v>2.0043603562267198</v>
      </c>
      <c r="K556" s="19">
        <v>2.5265377203209001</v>
      </c>
      <c r="L556" s="135">
        <v>8.6733024282068596E-2</v>
      </c>
      <c r="M556" s="135">
        <v>89.79</v>
      </c>
      <c r="N556" s="135">
        <v>81.159227867687505</v>
      </c>
      <c r="O556" s="19">
        <v>0.8</v>
      </c>
      <c r="P556" s="2">
        <v>306.69976735537301</v>
      </c>
      <c r="Q556" s="2">
        <v>128.65039541063999</v>
      </c>
      <c r="R556" s="266">
        <f t="shared" si="27"/>
        <v>4.1534234582811305</v>
      </c>
      <c r="S556" s="266">
        <f t="shared" si="28"/>
        <v>0.64391903784978766</v>
      </c>
      <c r="T556" s="266">
        <f t="shared" si="29"/>
        <v>1.9416656603359383</v>
      </c>
    </row>
    <row r="557" spans="1:20">
      <c r="A557" s="102">
        <v>0.51203134842216902</v>
      </c>
      <c r="B557" s="102">
        <v>0.188381471342461</v>
      </c>
      <c r="C557" s="2">
        <v>980.38707570715098</v>
      </c>
      <c r="D557" s="19">
        <v>3.5192704988478098</v>
      </c>
      <c r="E557" s="135">
        <v>0.14923944590229399</v>
      </c>
      <c r="F557" s="135">
        <v>89</v>
      </c>
      <c r="G557" s="135">
        <v>41.207256436915003</v>
      </c>
      <c r="H557" s="2">
        <v>1.46277564621147</v>
      </c>
      <c r="I557" s="2">
        <v>359.98937252933899</v>
      </c>
      <c r="J557" s="2">
        <v>167.284940977106</v>
      </c>
      <c r="K557" s="19">
        <v>2.3212340640600702</v>
      </c>
      <c r="L557" s="135">
        <v>9.9446284298182404E-5</v>
      </c>
      <c r="M557" s="135">
        <v>89.79</v>
      </c>
      <c r="N557" s="135">
        <v>82.872244095045502</v>
      </c>
      <c r="O557" s="19">
        <v>0.8</v>
      </c>
      <c r="P557" s="2">
        <v>217.60991061375299</v>
      </c>
      <c r="Q557" s="2">
        <v>228.63283830530301</v>
      </c>
      <c r="R557" s="266">
        <f t="shared" si="27"/>
        <v>5.8405045629078796</v>
      </c>
      <c r="S557" s="266">
        <f t="shared" si="28"/>
        <v>1.5161204780410014</v>
      </c>
      <c r="T557" s="266">
        <f t="shared" si="29"/>
        <v>2.0111080246731845</v>
      </c>
    </row>
    <row r="558" spans="1:20">
      <c r="A558" s="102">
        <v>0.52107359422370703</v>
      </c>
      <c r="B558" s="102">
        <v>0.18903897009680301</v>
      </c>
      <c r="C558" s="2">
        <v>998.89867776788401</v>
      </c>
      <c r="D558" s="19">
        <v>1.7057958442414101</v>
      </c>
      <c r="E558" s="135">
        <v>0.15333592372282001</v>
      </c>
      <c r="F558" s="135">
        <v>89</v>
      </c>
      <c r="G558" s="135">
        <v>41.760138995698</v>
      </c>
      <c r="H558" s="2">
        <v>5.1466585765030004</v>
      </c>
      <c r="I558" s="2">
        <v>331.28700072045598</v>
      </c>
      <c r="J558" s="2">
        <v>-119.90686040082301</v>
      </c>
      <c r="K558" s="19">
        <v>2.8240130483249</v>
      </c>
      <c r="L558" s="135">
        <v>7.4585462794622498E-2</v>
      </c>
      <c r="M558" s="135">
        <v>89.79</v>
      </c>
      <c r="N558" s="135">
        <v>81.659388509041406</v>
      </c>
      <c r="O558" s="19">
        <v>0.8</v>
      </c>
      <c r="P558" s="2">
        <v>261.993844317558</v>
      </c>
      <c r="Q558" s="2">
        <v>185.37900888733799</v>
      </c>
      <c r="R558" s="266">
        <f t="shared" si="27"/>
        <v>4.5298088925663098</v>
      </c>
      <c r="S558" s="266">
        <f t="shared" si="28"/>
        <v>0.60403256467006239</v>
      </c>
      <c r="T558" s="266">
        <f t="shared" si="29"/>
        <v>1.9554386185700603</v>
      </c>
    </row>
    <row r="559" spans="1:20">
      <c r="A559" s="102">
        <v>0.90851261559873797</v>
      </c>
      <c r="B559" s="102">
        <v>0.190794662654619</v>
      </c>
      <c r="C559" s="2">
        <v>970.12923985155703</v>
      </c>
      <c r="D559" s="19">
        <v>2.1449425604677899</v>
      </c>
      <c r="E559" s="135">
        <v>0.26545055574731702</v>
      </c>
      <c r="F559" s="135">
        <v>89</v>
      </c>
      <c r="G559" s="135">
        <v>41.723783336548202</v>
      </c>
      <c r="H559" s="2">
        <v>0.32814076880035697</v>
      </c>
      <c r="I559" s="2">
        <v>299.31266959215799</v>
      </c>
      <c r="J559" s="2">
        <v>-67.130793102074904</v>
      </c>
      <c r="K559" s="19">
        <v>2.9641804653951498</v>
      </c>
      <c r="L559" s="135">
        <v>9.1923202239274607E-6</v>
      </c>
      <c r="M559" s="135">
        <v>89.79</v>
      </c>
      <c r="N559" s="135">
        <v>81.393555517780996</v>
      </c>
      <c r="O559" s="19">
        <v>0.8</v>
      </c>
      <c r="P559" s="2">
        <v>201.81774039375</v>
      </c>
      <c r="Q559" s="2">
        <v>246.03559575726999</v>
      </c>
      <c r="R559" s="266">
        <f t="shared" si="27"/>
        <v>5.1091230258629396</v>
      </c>
      <c r="S559" s="266">
        <f t="shared" si="28"/>
        <v>0.72362077326552088</v>
      </c>
      <c r="T559" s="266">
        <f t="shared" si="29"/>
        <v>1.9507712150945768</v>
      </c>
    </row>
    <row r="560" spans="1:20">
      <c r="A560" s="102">
        <v>0.59996080398559504</v>
      </c>
      <c r="B560" s="102">
        <v>0.19121439456391801</v>
      </c>
      <c r="C560" s="2">
        <v>860.00010993198703</v>
      </c>
      <c r="D560" s="19">
        <v>1.41647107877379</v>
      </c>
      <c r="E560" s="135">
        <v>0.154681305831673</v>
      </c>
      <c r="F560" s="135">
        <v>89</v>
      </c>
      <c r="G560" s="135">
        <v>41.596775439321398</v>
      </c>
      <c r="H560" s="2">
        <v>5.9196224723941198</v>
      </c>
      <c r="I560" s="2">
        <v>287.05989228795698</v>
      </c>
      <c r="J560" s="2">
        <v>-63.293459316160302</v>
      </c>
      <c r="K560" s="19">
        <v>2.0309472262537902</v>
      </c>
      <c r="L560" s="135">
        <v>9.6993946709874296E-2</v>
      </c>
      <c r="M560" s="135">
        <v>89.79</v>
      </c>
      <c r="N560" s="135">
        <v>81.690782375798705</v>
      </c>
      <c r="O560" s="19">
        <v>0.8</v>
      </c>
      <c r="P560" s="2">
        <v>319.996302334159</v>
      </c>
      <c r="Q560" s="2">
        <v>114.93544219229599</v>
      </c>
      <c r="R560" s="266">
        <f t="shared" si="27"/>
        <v>3.44741830502758</v>
      </c>
      <c r="S560" s="266">
        <f t="shared" si="28"/>
        <v>0.69744356744638802</v>
      </c>
      <c r="T560" s="266">
        <f t="shared" si="29"/>
        <v>1.9638729568104087</v>
      </c>
    </row>
    <row r="561" spans="1:20">
      <c r="A561" s="102">
        <v>0.94835500884801105</v>
      </c>
      <c r="B561" s="102">
        <v>0.19228834924561999</v>
      </c>
      <c r="C561" s="2">
        <v>896.01420093151296</v>
      </c>
      <c r="D561" s="19">
        <v>1.88112026676282</v>
      </c>
      <c r="E561" s="135">
        <v>0.26941393183571299</v>
      </c>
      <c r="F561" s="135">
        <v>89</v>
      </c>
      <c r="G561" s="135">
        <v>41.6870725606571</v>
      </c>
      <c r="H561" s="2">
        <v>-0.19428294628703199</v>
      </c>
      <c r="I561" s="2">
        <v>297.57854939053999</v>
      </c>
      <c r="J561" s="2">
        <v>-73.513363009790993</v>
      </c>
      <c r="K561" s="19">
        <v>2.9536879853662699</v>
      </c>
      <c r="L561" s="135">
        <v>1.0019291081494099E-2</v>
      </c>
      <c r="M561" s="135">
        <v>89.79</v>
      </c>
      <c r="N561" s="135">
        <v>81.676551485118594</v>
      </c>
      <c r="O561" s="19">
        <v>0.8</v>
      </c>
      <c r="P561" s="2">
        <v>42.414015211535002</v>
      </c>
      <c r="Q561" s="2">
        <v>44.777693414639799</v>
      </c>
      <c r="R561" s="266">
        <f t="shared" si="27"/>
        <v>4.8348082521290898</v>
      </c>
      <c r="S561" s="266">
        <f t="shared" si="28"/>
        <v>0.63687169263734977</v>
      </c>
      <c r="T561" s="266">
        <f t="shared" si="29"/>
        <v>1.9592776961316842</v>
      </c>
    </row>
    <row r="562" spans="1:20">
      <c r="A562" s="102">
        <v>0.39210773399099702</v>
      </c>
      <c r="B562" s="102">
        <v>0.19251558502369001</v>
      </c>
      <c r="C562" s="2">
        <v>863.41986303653698</v>
      </c>
      <c r="D562" s="19">
        <v>2.1644035888432298</v>
      </c>
      <c r="E562" s="135">
        <v>0.200249430841378</v>
      </c>
      <c r="F562" s="135">
        <v>89</v>
      </c>
      <c r="G562" s="135">
        <v>41.7117534782872</v>
      </c>
      <c r="H562" s="2">
        <v>-0.75918448587527199</v>
      </c>
      <c r="I562" s="2">
        <v>318.65016151315899</v>
      </c>
      <c r="J562" s="2">
        <v>-99.222895711605204</v>
      </c>
      <c r="K562" s="19">
        <v>2.95701880958041</v>
      </c>
      <c r="L562" s="135">
        <v>8.8795461789457995E-3</v>
      </c>
      <c r="M562" s="135">
        <v>89.79</v>
      </c>
      <c r="N562" s="135">
        <v>81.384851645570293</v>
      </c>
      <c r="O562" s="19">
        <v>0.8</v>
      </c>
      <c r="P562" s="2">
        <v>330.887525129295</v>
      </c>
      <c r="Q562" s="2">
        <v>112.943268446755</v>
      </c>
      <c r="R562" s="266">
        <f t="shared" si="27"/>
        <v>5.1214223984236398</v>
      </c>
      <c r="S562" s="266">
        <f t="shared" si="28"/>
        <v>0.73195462329519323</v>
      </c>
      <c r="T562" s="266">
        <f t="shared" si="29"/>
        <v>1.9511251591936716</v>
      </c>
    </row>
    <row r="563" spans="1:20">
      <c r="A563" s="102">
        <v>0.35403077304363201</v>
      </c>
      <c r="B563" s="102">
        <v>0.193876179181696</v>
      </c>
      <c r="C563" s="2">
        <v>998.53622087779104</v>
      </c>
      <c r="D563" s="19">
        <v>2.4345872901999002</v>
      </c>
      <c r="E563" s="135">
        <v>0.19597468358299899</v>
      </c>
      <c r="F563" s="135">
        <v>89</v>
      </c>
      <c r="G563" s="135">
        <v>41.546869147945202</v>
      </c>
      <c r="H563" s="2">
        <v>5.9998342509914302</v>
      </c>
      <c r="I563" s="2">
        <v>0.41398273154356902</v>
      </c>
      <c r="J563" s="2">
        <v>-165.58612665944</v>
      </c>
      <c r="K563" s="19">
        <v>2.5164671643040899</v>
      </c>
      <c r="L563" s="135">
        <v>5.2912944194185199E-2</v>
      </c>
      <c r="M563" s="135">
        <v>89.79</v>
      </c>
      <c r="N563" s="135">
        <v>81.696273025158305</v>
      </c>
      <c r="O563" s="19">
        <v>0.8</v>
      </c>
      <c r="P563" s="2">
        <v>231.47502787205599</v>
      </c>
      <c r="Q563" s="2">
        <v>217.48983608559999</v>
      </c>
      <c r="R563" s="266">
        <f t="shared" si="27"/>
        <v>4.9510544545039901</v>
      </c>
      <c r="S563" s="266">
        <f t="shared" si="28"/>
        <v>0.9674623713491477</v>
      </c>
      <c r="T563" s="266">
        <f t="shared" si="29"/>
        <v>1.9663641256395077</v>
      </c>
    </row>
    <row r="564" spans="1:20">
      <c r="A564" s="102">
        <v>0.44946884736418702</v>
      </c>
      <c r="B564" s="102">
        <v>0.19420665724422101</v>
      </c>
      <c r="C564" s="2">
        <v>863.35500044572905</v>
      </c>
      <c r="D564" s="19">
        <v>2.2405015041967702</v>
      </c>
      <c r="E564" s="135">
        <v>0.15002104220451801</v>
      </c>
      <c r="F564" s="135">
        <v>89</v>
      </c>
      <c r="G564" s="135">
        <v>41.5185876419321</v>
      </c>
      <c r="H564" s="2">
        <v>3.5407712934214901</v>
      </c>
      <c r="I564" s="2">
        <v>16.730820881848501</v>
      </c>
      <c r="J564" s="2">
        <v>166.79552124364301</v>
      </c>
      <c r="K564" s="19">
        <v>2.2363673170332601</v>
      </c>
      <c r="L564" s="135">
        <v>6.6812383002828907E-2</v>
      </c>
      <c r="M564" s="135">
        <v>89.79</v>
      </c>
      <c r="N564" s="135">
        <v>81.695251858598198</v>
      </c>
      <c r="O564" s="19">
        <v>0.8</v>
      </c>
      <c r="P564" s="2">
        <v>251.604322644463</v>
      </c>
      <c r="Q564" s="2">
        <v>193.85412970682401</v>
      </c>
      <c r="R564" s="266">
        <f t="shared" si="27"/>
        <v>4.4768688212300303</v>
      </c>
      <c r="S564" s="266">
        <f t="shared" si="28"/>
        <v>1.0018486172338605</v>
      </c>
      <c r="T564" s="266">
        <f t="shared" si="29"/>
        <v>1.9676789722030257</v>
      </c>
    </row>
    <row r="565" spans="1:20">
      <c r="A565" s="102">
        <v>0.84917287994176105</v>
      </c>
      <c r="B565" s="102">
        <v>0.19506878605769801</v>
      </c>
      <c r="C565" s="2">
        <v>863.20670542956395</v>
      </c>
      <c r="D565" s="19">
        <v>1.7390724131184001</v>
      </c>
      <c r="E565" s="135">
        <v>0.27974868471284198</v>
      </c>
      <c r="F565" s="135">
        <v>89</v>
      </c>
      <c r="G565" s="135">
        <v>41.773287373999899</v>
      </c>
      <c r="H565" s="2">
        <v>0.71225893677762497</v>
      </c>
      <c r="I565" s="2">
        <v>295.14610393859402</v>
      </c>
      <c r="J565" s="2">
        <v>-61.855187629847499</v>
      </c>
      <c r="K565" s="19">
        <v>2.8420375774140298</v>
      </c>
      <c r="L565" s="135">
        <v>1.0872523294528899E-4</v>
      </c>
      <c r="M565" s="135">
        <v>89.79</v>
      </c>
      <c r="N565" s="135">
        <v>81.483212878113306</v>
      </c>
      <c r="O565" s="19">
        <v>0.8</v>
      </c>
      <c r="P565" s="2">
        <v>192.154845924966</v>
      </c>
      <c r="Q565" s="2">
        <v>255.49498104461301</v>
      </c>
      <c r="R565" s="266">
        <f t="shared" si="27"/>
        <v>4.58110999053243</v>
      </c>
      <c r="S565" s="266">
        <f t="shared" si="28"/>
        <v>0.61191042192368972</v>
      </c>
      <c r="T565" s="266">
        <f t="shared" si="29"/>
        <v>1.9506057100219805</v>
      </c>
    </row>
    <row r="566" spans="1:20">
      <c r="A566" s="102">
        <v>0.52715094946324803</v>
      </c>
      <c r="B566" s="102">
        <v>0.19508698952438999</v>
      </c>
      <c r="C566" s="2">
        <v>893.51337262519201</v>
      </c>
      <c r="D566" s="19">
        <v>2.3868401266746302</v>
      </c>
      <c r="E566" s="135">
        <v>0.29229786721602702</v>
      </c>
      <c r="F566" s="135">
        <v>89</v>
      </c>
      <c r="G566" s="135">
        <v>41.622295843809603</v>
      </c>
      <c r="H566" s="2">
        <v>1.0911449687502299</v>
      </c>
      <c r="I566" s="2">
        <v>299.09000515049598</v>
      </c>
      <c r="J566" s="2">
        <v>-87.286090198914906</v>
      </c>
      <c r="K566" s="19">
        <v>2.58999067113476</v>
      </c>
      <c r="L566" s="135">
        <v>5.0386560293889798E-2</v>
      </c>
      <c r="M566" s="135">
        <v>89.79</v>
      </c>
      <c r="N566" s="135">
        <v>81.4727671389835</v>
      </c>
      <c r="O566" s="19">
        <v>0.8</v>
      </c>
      <c r="P566" s="2">
        <v>49.401518871347101</v>
      </c>
      <c r="Q566" s="2">
        <v>31.995122394781301</v>
      </c>
      <c r="R566" s="266">
        <f t="shared" si="27"/>
        <v>4.9768307978093898</v>
      </c>
      <c r="S566" s="266">
        <f t="shared" si="28"/>
        <v>0.92156321382766881</v>
      </c>
      <c r="T566" s="266">
        <f t="shared" si="29"/>
        <v>1.9574308789864789</v>
      </c>
    </row>
    <row r="567" spans="1:20">
      <c r="A567" s="102">
        <v>0.50115777133032602</v>
      </c>
      <c r="B567" s="102">
        <v>0.19545055835453001</v>
      </c>
      <c r="C567" s="2">
        <v>970.33222142392697</v>
      </c>
      <c r="D567" s="19">
        <v>2.5339044809581202</v>
      </c>
      <c r="E567" s="135">
        <v>0.174310733229637</v>
      </c>
      <c r="F567" s="135">
        <v>89</v>
      </c>
      <c r="G567" s="135">
        <v>41.597910614839797</v>
      </c>
      <c r="H567" s="2">
        <v>4.9311963975561603</v>
      </c>
      <c r="I567" s="2">
        <v>346.754510473143</v>
      </c>
      <c r="J567" s="2">
        <v>-153.937774908129</v>
      </c>
      <c r="K567" s="19">
        <v>3.1677576697944501</v>
      </c>
      <c r="L567" s="135">
        <v>2.1337167870406799E-2</v>
      </c>
      <c r="M567" s="135">
        <v>89.79</v>
      </c>
      <c r="N567" s="135">
        <v>81.697797285124096</v>
      </c>
      <c r="O567" s="19">
        <v>0.8</v>
      </c>
      <c r="P567" s="2">
        <v>273.10887363899599</v>
      </c>
      <c r="Q567" s="2">
        <v>170.486757734626</v>
      </c>
      <c r="R567" s="266">
        <f t="shared" si="27"/>
        <v>5.7016621507525702</v>
      </c>
      <c r="S567" s="266">
        <f t="shared" si="28"/>
        <v>0.79990477337319199</v>
      </c>
      <c r="T567" s="266">
        <f t="shared" si="29"/>
        <v>1.9639880003006427</v>
      </c>
    </row>
    <row r="568" spans="1:20">
      <c r="A568" s="102">
        <v>0.76784565392881599</v>
      </c>
      <c r="B568" s="102">
        <v>0.19567333189222699</v>
      </c>
      <c r="C568" s="2">
        <v>915.90605823039596</v>
      </c>
      <c r="D568" s="19">
        <v>2.0899931227319399</v>
      </c>
      <c r="E568" s="135">
        <v>0.269613740018041</v>
      </c>
      <c r="F568" s="135">
        <v>89</v>
      </c>
      <c r="G568" s="135">
        <v>41.5825864371837</v>
      </c>
      <c r="H568" s="2">
        <v>0.89948003319075998</v>
      </c>
      <c r="I568" s="2">
        <v>308.07450663067499</v>
      </c>
      <c r="J568" s="2">
        <v>-88.836516912675407</v>
      </c>
      <c r="K568" s="19">
        <v>2.4248934669418301</v>
      </c>
      <c r="L568" s="135">
        <v>3.2236272508742998E-3</v>
      </c>
      <c r="M568" s="135">
        <v>89.79</v>
      </c>
      <c r="N568" s="135">
        <v>81.673595778247901</v>
      </c>
      <c r="O568" s="19">
        <v>0.8</v>
      </c>
      <c r="P568" s="2">
        <v>283.60596933346397</v>
      </c>
      <c r="Q568" s="2">
        <v>163.63024819477201</v>
      </c>
      <c r="R568" s="266">
        <f t="shared" si="27"/>
        <v>4.51488658967377</v>
      </c>
      <c r="S568" s="266">
        <f t="shared" si="28"/>
        <v>0.86189069797270235</v>
      </c>
      <c r="T568" s="266">
        <f t="shared" si="29"/>
        <v>1.9641297662334511</v>
      </c>
    </row>
    <row r="569" spans="1:20">
      <c r="A569" s="102">
        <v>0.59963723085820597</v>
      </c>
      <c r="B569" s="102">
        <v>0.196147549924824</v>
      </c>
      <c r="C569" s="2">
        <v>993.48283008122803</v>
      </c>
      <c r="D569" s="19">
        <v>2.77868002381252</v>
      </c>
      <c r="E569" s="135">
        <v>0.21168957355158799</v>
      </c>
      <c r="F569" s="135">
        <v>89</v>
      </c>
      <c r="G569" s="135">
        <v>41.504043434906599</v>
      </c>
      <c r="H569" s="2">
        <v>5.5170424646898999</v>
      </c>
      <c r="I569" s="2">
        <v>359.96392652935498</v>
      </c>
      <c r="J569" s="2">
        <v>179.98180347568601</v>
      </c>
      <c r="K569" s="19">
        <v>2.46648474416333</v>
      </c>
      <c r="L569" s="135">
        <v>3.1021534369569202E-2</v>
      </c>
      <c r="M569" s="135">
        <v>89.79</v>
      </c>
      <c r="N569" s="135">
        <v>81.699999920743593</v>
      </c>
      <c r="O569" s="19">
        <v>0.8</v>
      </c>
      <c r="P569" s="2">
        <v>241.06462421693399</v>
      </c>
      <c r="Q569" s="2">
        <v>202.07978098559099</v>
      </c>
      <c r="R569" s="266">
        <f t="shared" si="27"/>
        <v>5.24516476797585</v>
      </c>
      <c r="S569" s="266">
        <f t="shared" si="28"/>
        <v>1.1265749891167851</v>
      </c>
      <c r="T569" s="266">
        <f t="shared" si="29"/>
        <v>1.9684829033315474</v>
      </c>
    </row>
    <row r="570" spans="1:20">
      <c r="A570" s="102">
        <v>0.74983871774747901</v>
      </c>
      <c r="B570" s="102">
        <v>0.196488843765109</v>
      </c>
      <c r="C570" s="2">
        <v>906.31169911679399</v>
      </c>
      <c r="D570" s="19">
        <v>2.0113170007867298</v>
      </c>
      <c r="E570" s="135">
        <v>0.17226370498433199</v>
      </c>
      <c r="F570" s="135">
        <v>89</v>
      </c>
      <c r="G570" s="135">
        <v>41.6021378591809</v>
      </c>
      <c r="H570" s="2">
        <v>5.3774196723102099</v>
      </c>
      <c r="I570" s="2">
        <v>273.42967885417403</v>
      </c>
      <c r="J570" s="2">
        <v>-39.631129269131797</v>
      </c>
      <c r="K570" s="19">
        <v>2.0197313258313301</v>
      </c>
      <c r="L570" s="135">
        <v>8.5641030183189096E-2</v>
      </c>
      <c r="M570" s="135">
        <v>89.79</v>
      </c>
      <c r="N570" s="135">
        <v>81.067021612358403</v>
      </c>
      <c r="O570" s="19">
        <v>0.8</v>
      </c>
      <c r="P570" s="2">
        <v>332.549471102479</v>
      </c>
      <c r="Q570" s="2">
        <v>98.940066892943307</v>
      </c>
      <c r="R570" s="266">
        <f t="shared" si="27"/>
        <v>4.0310483266180599</v>
      </c>
      <c r="S570" s="266">
        <f t="shared" si="28"/>
        <v>0.9958339384367686</v>
      </c>
      <c r="T570" s="266">
        <f t="shared" si="29"/>
        <v>1.9486263395107772</v>
      </c>
    </row>
    <row r="571" spans="1:20">
      <c r="A571" s="102">
        <v>0.689291147049516</v>
      </c>
      <c r="B571" s="102">
        <v>0.19667411499711501</v>
      </c>
      <c r="C571" s="2">
        <v>860.00023624192704</v>
      </c>
      <c r="D571" s="19">
        <v>1.7289922436263401</v>
      </c>
      <c r="E571" s="135">
        <v>0.22578256108009701</v>
      </c>
      <c r="F571" s="135">
        <v>89</v>
      </c>
      <c r="G571" s="135">
        <v>41.760336273954003</v>
      </c>
      <c r="H571" s="2">
        <v>-0.25433123252377499</v>
      </c>
      <c r="I571" s="2">
        <v>310.31568605677398</v>
      </c>
      <c r="J571" s="2">
        <v>-90.558390512356993</v>
      </c>
      <c r="K571" s="19">
        <v>3.14763152326256</v>
      </c>
      <c r="L571" s="135">
        <v>3.77880522189899E-7</v>
      </c>
      <c r="M571" s="135">
        <v>89.79</v>
      </c>
      <c r="N571" s="135">
        <v>81.689141556165495</v>
      </c>
      <c r="O571" s="19">
        <v>0.8</v>
      </c>
      <c r="P571" s="2">
        <v>104.716399356222</v>
      </c>
      <c r="Q571" s="2">
        <v>342.14067338553298</v>
      </c>
      <c r="R571" s="266">
        <f t="shared" si="27"/>
        <v>4.8766237668889003</v>
      </c>
      <c r="S571" s="266">
        <f t="shared" si="28"/>
        <v>0.5492994433586742</v>
      </c>
      <c r="T571" s="266">
        <f t="shared" si="29"/>
        <v>1.956141852409248</v>
      </c>
    </row>
    <row r="572" spans="1:20">
      <c r="A572" s="102">
        <v>0.84959673555567805</v>
      </c>
      <c r="B572" s="102">
        <v>0.19696055180119201</v>
      </c>
      <c r="C572" s="2">
        <v>863.94333859376604</v>
      </c>
      <c r="D572" s="19">
        <v>1.78432688634567</v>
      </c>
      <c r="E572" s="135">
        <v>0.287976180531481</v>
      </c>
      <c r="F572" s="135">
        <v>89</v>
      </c>
      <c r="G572" s="135">
        <v>41.786505152628997</v>
      </c>
      <c r="H572" s="2">
        <v>0.27622634771749099</v>
      </c>
      <c r="I572" s="2">
        <v>294.78064379947801</v>
      </c>
      <c r="J572" s="2">
        <v>-60.342199845281897</v>
      </c>
      <c r="K572" s="19">
        <v>2.7868077021400102</v>
      </c>
      <c r="L572" s="135">
        <v>1.3943094138902899E-3</v>
      </c>
      <c r="M572" s="135">
        <v>89.79</v>
      </c>
      <c r="N572" s="135">
        <v>81.398120724018497</v>
      </c>
      <c r="O572" s="19">
        <v>0.8</v>
      </c>
      <c r="P572" s="2">
        <v>90.601317278656694</v>
      </c>
      <c r="Q572" s="2">
        <v>357.02162590200999</v>
      </c>
      <c r="R572" s="266">
        <f t="shared" si="27"/>
        <v>4.5711345884856804</v>
      </c>
      <c r="S572" s="266">
        <f t="shared" si="28"/>
        <v>0.64027628636718359</v>
      </c>
      <c r="T572" s="266">
        <f t="shared" si="29"/>
        <v>1.9479523455408507</v>
      </c>
    </row>
    <row r="573" spans="1:20">
      <c r="A573" s="102">
        <v>0.40724004991352503</v>
      </c>
      <c r="B573" s="102">
        <v>0.19702288491980099</v>
      </c>
      <c r="C573" s="2">
        <v>998.83229284208301</v>
      </c>
      <c r="D573" s="19">
        <v>2.3693220856921702</v>
      </c>
      <c r="E573" s="135">
        <v>0.29840440017296399</v>
      </c>
      <c r="F573" s="135">
        <v>89</v>
      </c>
      <c r="G573" s="135">
        <v>41.641388754508498</v>
      </c>
      <c r="H573" s="2">
        <v>-1.5505652281593001</v>
      </c>
      <c r="I573" s="2">
        <v>249.94563146317699</v>
      </c>
      <c r="J573" s="2">
        <v>43.409175374196998</v>
      </c>
      <c r="K573" s="19">
        <v>2.0259485391203</v>
      </c>
      <c r="L573" s="135">
        <v>6.4133324146567194E-2</v>
      </c>
      <c r="M573" s="135">
        <v>89.79</v>
      </c>
      <c r="N573" s="135">
        <v>81.221388187502697</v>
      </c>
      <c r="O573" s="19">
        <v>0.8</v>
      </c>
      <c r="P573" s="2">
        <v>262.60660236675398</v>
      </c>
      <c r="Q573" s="2">
        <v>180.19644856539199</v>
      </c>
      <c r="R573" s="266">
        <f t="shared" si="27"/>
        <v>4.3952706248124702</v>
      </c>
      <c r="S573" s="266">
        <f t="shared" si="28"/>
        <v>1.1694877929727516</v>
      </c>
      <c r="T573" s="266">
        <f t="shared" si="29"/>
        <v>1.9504966240759414</v>
      </c>
    </row>
    <row r="574" spans="1:20">
      <c r="A574" s="102">
        <v>0.73087909491732705</v>
      </c>
      <c r="B574" s="102">
        <v>0.19711325323099599</v>
      </c>
      <c r="C574" s="2">
        <v>998.76911068755396</v>
      </c>
      <c r="D574" s="19">
        <v>1.9889420737435901</v>
      </c>
      <c r="E574" s="135">
        <v>0.19651254286675199</v>
      </c>
      <c r="F574" s="135">
        <v>89</v>
      </c>
      <c r="G574" s="135">
        <v>41.600867926258204</v>
      </c>
      <c r="H574" s="2">
        <v>5.9962143972825297</v>
      </c>
      <c r="I574" s="2">
        <v>277.47147672803101</v>
      </c>
      <c r="J574" s="2">
        <v>-41.447600073740396</v>
      </c>
      <c r="K574" s="19">
        <v>2.2883927188522302</v>
      </c>
      <c r="L574" s="135">
        <v>6.4993061318884798E-2</v>
      </c>
      <c r="M574" s="135">
        <v>89.79</v>
      </c>
      <c r="N574" s="135">
        <v>81.371835677941604</v>
      </c>
      <c r="O574" s="19">
        <v>0.8</v>
      </c>
      <c r="P574" s="2">
        <v>301.07456452373401</v>
      </c>
      <c r="Q574" s="2">
        <v>139.54725032411599</v>
      </c>
      <c r="R574" s="266">
        <f t="shared" si="27"/>
        <v>4.2773347925958198</v>
      </c>
      <c r="S574" s="266">
        <f t="shared" si="28"/>
        <v>0.86914368209542592</v>
      </c>
      <c r="T574" s="266">
        <f t="shared" si="29"/>
        <v>1.9560129327633624</v>
      </c>
    </row>
    <row r="575" spans="1:20">
      <c r="A575" s="102">
        <v>0.72471838165074498</v>
      </c>
      <c r="B575" s="102">
        <v>0.19738997267011299</v>
      </c>
      <c r="C575" s="2">
        <v>874.30665158094803</v>
      </c>
      <c r="D575" s="19">
        <v>1.75287308761843</v>
      </c>
      <c r="E575" s="135">
        <v>0.24431329849861</v>
      </c>
      <c r="F575" s="135">
        <v>89</v>
      </c>
      <c r="G575" s="135">
        <v>41.796966904172301</v>
      </c>
      <c r="H575" s="2">
        <v>-0.42477735927529597</v>
      </c>
      <c r="I575" s="2">
        <v>302.29863678341701</v>
      </c>
      <c r="J575" s="2">
        <v>-74.508072655944702</v>
      </c>
      <c r="K575" s="19">
        <v>3.12997316972911</v>
      </c>
      <c r="L575" s="135">
        <v>2.0062824040989399E-8</v>
      </c>
      <c r="M575" s="135">
        <v>89.79</v>
      </c>
      <c r="N575" s="135">
        <v>81.555120158206094</v>
      </c>
      <c r="O575" s="19">
        <v>0.8</v>
      </c>
      <c r="P575" s="2">
        <v>125.60494321717201</v>
      </c>
      <c r="Q575" s="2">
        <v>321.413500747439</v>
      </c>
      <c r="R575" s="266">
        <f t="shared" si="27"/>
        <v>4.8828462573475395</v>
      </c>
      <c r="S575" s="266">
        <f t="shared" si="28"/>
        <v>0.56002815122218319</v>
      </c>
      <c r="T575" s="266">
        <f t="shared" si="29"/>
        <v>1.951221014318745</v>
      </c>
    </row>
    <row r="576" spans="1:20">
      <c r="A576" s="102">
        <v>0.78437315952032804</v>
      </c>
      <c r="B576" s="102">
        <v>0.197653974159894</v>
      </c>
      <c r="C576" s="2">
        <v>965.503794693705</v>
      </c>
      <c r="D576" s="19">
        <v>1.7533820681624599</v>
      </c>
      <c r="E576" s="135">
        <v>0.124305470031052</v>
      </c>
      <c r="F576" s="135">
        <v>89</v>
      </c>
      <c r="G576" s="135">
        <v>41.456778397310401</v>
      </c>
      <c r="H576" s="2">
        <v>4.9671710125893496</v>
      </c>
      <c r="I576" s="2">
        <v>38.198948641068299</v>
      </c>
      <c r="J576" s="2">
        <v>151.38847165621999</v>
      </c>
      <c r="K576" s="19">
        <v>2.0445105441542002</v>
      </c>
      <c r="L576" s="135">
        <v>0.10827614568187501</v>
      </c>
      <c r="M576" s="135">
        <v>89.79</v>
      </c>
      <c r="N576" s="135">
        <v>81.980023628687306</v>
      </c>
      <c r="O576" s="19">
        <v>0.8</v>
      </c>
      <c r="P576" s="2">
        <v>239.64842636784999</v>
      </c>
      <c r="Q576" s="2">
        <v>211.51349463264</v>
      </c>
      <c r="R576" s="266">
        <f t="shared" si="27"/>
        <v>3.7978926123166601</v>
      </c>
      <c r="S576" s="266">
        <f t="shared" si="28"/>
        <v>0.85760480579366338</v>
      </c>
      <c r="T576" s="266">
        <f t="shared" si="29"/>
        <v>1.9774817725345957</v>
      </c>
    </row>
    <row r="577" spans="1:20">
      <c r="A577" s="102">
        <v>0.72272273013368205</v>
      </c>
      <c r="B577" s="102">
        <v>0.198418566162752</v>
      </c>
      <c r="C577" s="2">
        <v>985.36769181120803</v>
      </c>
      <c r="D577" s="19">
        <v>2.3072400654832799</v>
      </c>
      <c r="E577" s="135">
        <v>0.27684251327681397</v>
      </c>
      <c r="F577" s="135">
        <v>89</v>
      </c>
      <c r="G577" s="135">
        <v>41.692357401584097</v>
      </c>
      <c r="H577" s="2">
        <v>1.29524515704573</v>
      </c>
      <c r="I577" s="2">
        <v>306.544461441458</v>
      </c>
      <c r="J577" s="2">
        <v>-81.346941573823599</v>
      </c>
      <c r="K577" s="19">
        <v>2.7777841377724899</v>
      </c>
      <c r="L577" s="135">
        <v>1.6959844981734301E-7</v>
      </c>
      <c r="M577" s="135">
        <v>89.79</v>
      </c>
      <c r="N577" s="135">
        <v>81.378907892620305</v>
      </c>
      <c r="O577" s="19">
        <v>0.8</v>
      </c>
      <c r="P577" s="2">
        <v>117.023640679728</v>
      </c>
      <c r="Q577" s="2">
        <v>330.09921185780701</v>
      </c>
      <c r="R577" s="266">
        <f t="shared" si="27"/>
        <v>5.0850242032557702</v>
      </c>
      <c r="S577" s="266">
        <f t="shared" si="28"/>
        <v>0.83060452182344879</v>
      </c>
      <c r="T577" s="266">
        <f t="shared" si="29"/>
        <v>1.9518902975135755</v>
      </c>
    </row>
    <row r="578" spans="1:20">
      <c r="A578" s="102">
        <v>0.70513273729011405</v>
      </c>
      <c r="B578" s="102">
        <v>0.19942578418618601</v>
      </c>
      <c r="C578" s="2">
        <v>893.49912648705197</v>
      </c>
      <c r="D578" s="19">
        <v>2.0153846758068998</v>
      </c>
      <c r="E578" s="135">
        <v>0.26578643253536999</v>
      </c>
      <c r="F578" s="135">
        <v>89</v>
      </c>
      <c r="G578" s="135">
        <v>41.689431415772802</v>
      </c>
      <c r="H578" s="2">
        <v>0.33073029288584199</v>
      </c>
      <c r="I578" s="2">
        <v>309.956582898779</v>
      </c>
      <c r="J578" s="2">
        <v>-95.200541947425904</v>
      </c>
      <c r="K578" s="19">
        <v>3.02021011251029</v>
      </c>
      <c r="L578" s="135">
        <v>1.58305261775302E-2</v>
      </c>
      <c r="M578" s="135">
        <v>89.79</v>
      </c>
      <c r="N578" s="135">
        <v>81.684328209174296</v>
      </c>
      <c r="O578" s="19">
        <v>0.8</v>
      </c>
      <c r="P578" s="2">
        <v>80.214001320692304</v>
      </c>
      <c r="Q578" s="2">
        <v>6.5032676581687197</v>
      </c>
      <c r="R578" s="266">
        <f t="shared" si="27"/>
        <v>5.0355947883171899</v>
      </c>
      <c r="S578" s="266">
        <f t="shared" si="28"/>
        <v>0.66729949266072242</v>
      </c>
      <c r="T578" s="266">
        <f t="shared" si="29"/>
        <v>1.9593533765075482</v>
      </c>
    </row>
    <row r="579" spans="1:20">
      <c r="A579" s="102">
        <v>0.56348591018468097</v>
      </c>
      <c r="B579" s="102">
        <v>0.20025359954246699</v>
      </c>
      <c r="C579" s="2">
        <v>911.64736180892601</v>
      </c>
      <c r="D579" s="19">
        <v>2.5359256277126798</v>
      </c>
      <c r="E579" s="135">
        <v>0.21289055710881899</v>
      </c>
      <c r="F579" s="135">
        <v>89</v>
      </c>
      <c r="G579" s="135">
        <v>41.500111598313197</v>
      </c>
      <c r="H579" s="2">
        <v>5.7219118832962499</v>
      </c>
      <c r="I579" s="2">
        <v>359.98999588242702</v>
      </c>
      <c r="J579" s="2">
        <v>179.999781938767</v>
      </c>
      <c r="K579" s="19">
        <v>2.1753094051201698</v>
      </c>
      <c r="L579" s="135">
        <v>3.2857955165214399E-2</v>
      </c>
      <c r="M579" s="135">
        <v>89.79</v>
      </c>
      <c r="N579" s="135">
        <v>81.690248378624204</v>
      </c>
      <c r="O579" s="19">
        <v>0.8</v>
      </c>
      <c r="P579" s="2">
        <v>241.43509706073701</v>
      </c>
      <c r="Q579" s="2">
        <v>202.14470700137699</v>
      </c>
      <c r="R579" s="266">
        <f t="shared" si="27"/>
        <v>4.7112350328328496</v>
      </c>
      <c r="S579" s="266">
        <f t="shared" si="28"/>
        <v>1.165776979469543</v>
      </c>
      <c r="T579" s="266">
        <f t="shared" si="29"/>
        <v>1.9684344266183749</v>
      </c>
    </row>
    <row r="580" spans="1:20">
      <c r="A580" s="102">
        <v>0.46665264572948201</v>
      </c>
      <c r="B580" s="102">
        <v>0.200405146680114</v>
      </c>
      <c r="C580" s="2">
        <v>978.50953255956995</v>
      </c>
      <c r="D580" s="19">
        <v>2.97302625178096</v>
      </c>
      <c r="E580" s="135">
        <v>0.20804508332395499</v>
      </c>
      <c r="F580" s="135">
        <v>89</v>
      </c>
      <c r="G580" s="135">
        <v>41.352005771743499</v>
      </c>
      <c r="H580" s="2">
        <v>5.9100937186472997</v>
      </c>
      <c r="I580" s="2">
        <v>351.60942106121399</v>
      </c>
      <c r="J580" s="2">
        <v>179.99508589559301</v>
      </c>
      <c r="K580" s="19">
        <v>2.3840891947340301</v>
      </c>
      <c r="L580" s="135">
        <v>1.40272281300135E-4</v>
      </c>
      <c r="M580" s="135">
        <v>89.79</v>
      </c>
      <c r="N580" s="135">
        <v>82.216627553102995</v>
      </c>
      <c r="O580" s="19">
        <v>0.8</v>
      </c>
      <c r="P580" s="2">
        <v>24.1393413359737</v>
      </c>
      <c r="Q580" s="2">
        <v>57.633666107718497</v>
      </c>
      <c r="R580" s="266">
        <f t="shared" si="27"/>
        <v>5.3571154465149906</v>
      </c>
      <c r="S580" s="266">
        <f t="shared" si="28"/>
        <v>1.2470281138590673</v>
      </c>
      <c r="T580" s="266">
        <f t="shared" si="29"/>
        <v>1.9882137763020666</v>
      </c>
    </row>
    <row r="581" spans="1:20">
      <c r="A581" s="102">
        <v>0.50632906006649103</v>
      </c>
      <c r="B581" s="102">
        <v>0.200907690094455</v>
      </c>
      <c r="C581" s="2">
        <v>925.38335982131605</v>
      </c>
      <c r="D581" s="19">
        <v>1.5649058987569999</v>
      </c>
      <c r="E581" s="135">
        <v>0.14530921887546</v>
      </c>
      <c r="F581" s="135">
        <v>89</v>
      </c>
      <c r="G581" s="135">
        <v>41.750902414846699</v>
      </c>
      <c r="H581" s="2">
        <v>5.5580503071887097</v>
      </c>
      <c r="I581" s="2">
        <v>1.4991842716852299</v>
      </c>
      <c r="J581" s="2">
        <v>-148.724955147027</v>
      </c>
      <c r="K581" s="19">
        <v>2.3473236076911301</v>
      </c>
      <c r="L581" s="135">
        <v>9.9999997962652007E-2</v>
      </c>
      <c r="M581" s="135">
        <v>89.79</v>
      </c>
      <c r="N581" s="135">
        <v>81.546741931106595</v>
      </c>
      <c r="O581" s="19">
        <v>0.8</v>
      </c>
      <c r="P581" s="2">
        <v>235.88257304648599</v>
      </c>
      <c r="Q581" s="2">
        <v>215.75459926641599</v>
      </c>
      <c r="R581" s="266">
        <f t="shared" si="27"/>
        <v>3.9122295064481301</v>
      </c>
      <c r="S581" s="266">
        <f t="shared" si="28"/>
        <v>0.6666766753546477</v>
      </c>
      <c r="T581" s="266">
        <f t="shared" si="29"/>
        <v>1.953173158291027</v>
      </c>
    </row>
    <row r="582" spans="1:20">
      <c r="A582" s="102">
        <v>0.691286799032241</v>
      </c>
      <c r="B582" s="102">
        <v>0.20093610890976599</v>
      </c>
      <c r="C582" s="2">
        <v>900.62678777368103</v>
      </c>
      <c r="D582" s="19">
        <v>0.69763923794756</v>
      </c>
      <c r="E582" s="135">
        <v>0.29980268667181598</v>
      </c>
      <c r="F582" s="135">
        <v>89</v>
      </c>
      <c r="G582" s="135">
        <v>42.054192807319197</v>
      </c>
      <c r="H582" s="2">
        <v>5.99986046035289</v>
      </c>
      <c r="I582" s="2">
        <v>219.975483104566</v>
      </c>
      <c r="J582" s="2">
        <v>110.504005707685</v>
      </c>
      <c r="K582" s="19">
        <v>1.35488613009882</v>
      </c>
      <c r="L582" s="135">
        <v>0.18860435755680899</v>
      </c>
      <c r="M582" s="135">
        <v>89.79</v>
      </c>
      <c r="N582" s="135">
        <v>81.786594466915602</v>
      </c>
      <c r="O582" s="19">
        <v>0.8</v>
      </c>
      <c r="P582" s="2">
        <v>251.28119831671199</v>
      </c>
      <c r="Q582" s="2">
        <v>203.561066060211</v>
      </c>
      <c r="R582" s="266">
        <f t="shared" si="27"/>
        <v>2.0525253680463802</v>
      </c>
      <c r="S582" s="266">
        <f t="shared" si="28"/>
        <v>0.51490617731593202</v>
      </c>
      <c r="T582" s="266">
        <f t="shared" si="29"/>
        <v>1.9447904954837534</v>
      </c>
    </row>
    <row r="583" spans="1:20">
      <c r="A583" s="102">
        <v>0.45805254718288702</v>
      </c>
      <c r="B583" s="102">
        <v>0.20123994125820199</v>
      </c>
      <c r="C583" s="2">
        <v>895.45851475682696</v>
      </c>
      <c r="D583" s="19">
        <v>3.9999715334095201</v>
      </c>
      <c r="E583" s="135">
        <v>0.131104745827921</v>
      </c>
      <c r="F583" s="135">
        <v>89</v>
      </c>
      <c r="G583" s="135">
        <v>41.245421749345503</v>
      </c>
      <c r="H583" s="2">
        <v>-0.54437249569999802</v>
      </c>
      <c r="I583" s="2">
        <v>4.71299440986561E-6</v>
      </c>
      <c r="J583" s="2">
        <v>-179.999999133214</v>
      </c>
      <c r="K583" s="19">
        <v>1.9483690022629601</v>
      </c>
      <c r="L583" s="135">
        <v>1.22973428355023E-2</v>
      </c>
      <c r="M583" s="135">
        <v>89.79</v>
      </c>
      <c r="N583" s="135">
        <v>82.394196011564802</v>
      </c>
      <c r="O583" s="19">
        <v>0.8</v>
      </c>
      <c r="P583" s="2">
        <v>308.31458975153703</v>
      </c>
      <c r="Q583" s="2">
        <v>135.421648007691</v>
      </c>
      <c r="R583" s="266">
        <f t="shared" si="27"/>
        <v>5.9483405356724806</v>
      </c>
      <c r="S583" s="266">
        <f t="shared" si="28"/>
        <v>2.0529845880137172</v>
      </c>
      <c r="T583" s="266">
        <f t="shared" si="29"/>
        <v>1.9976567705450183</v>
      </c>
    </row>
    <row r="584" spans="1:20">
      <c r="A584" s="102">
        <v>0.57791464915499002</v>
      </c>
      <c r="B584" s="102">
        <v>0.201546622796312</v>
      </c>
      <c r="C584" s="2">
        <v>991.77670812659596</v>
      </c>
      <c r="D584" s="19">
        <v>1.9937756471842401</v>
      </c>
      <c r="E584" s="135">
        <v>0.27268175109958898</v>
      </c>
      <c r="F584" s="135">
        <v>89</v>
      </c>
      <c r="G584" s="135">
        <v>41.582195290505702</v>
      </c>
      <c r="H584" s="2">
        <v>5.9873232609473996</v>
      </c>
      <c r="I584" s="2">
        <v>5.7938040343981196</v>
      </c>
      <c r="J584" s="2">
        <v>179.99999920665701</v>
      </c>
      <c r="K584" s="19">
        <v>2.0050474956109299</v>
      </c>
      <c r="L584" s="135">
        <v>6.8107743622754194E-2</v>
      </c>
      <c r="M584" s="135">
        <v>89.79</v>
      </c>
      <c r="N584" s="135">
        <v>81.699984598779196</v>
      </c>
      <c r="O584" s="19">
        <v>0.8</v>
      </c>
      <c r="P584" s="2">
        <v>245.03016835842601</v>
      </c>
      <c r="Q584" s="2">
        <v>202.625929636504</v>
      </c>
      <c r="R584" s="266">
        <f t="shared" ref="R584:R647" si="30">D584+K584</f>
        <v>3.9988231427951701</v>
      </c>
      <c r="S584" s="266">
        <f t="shared" ref="S584:S647" si="31">D584/K584</f>
        <v>0.99437826363147808</v>
      </c>
      <c r="T584" s="266">
        <f t="shared" ref="T584:T647" si="32">N584/G584</f>
        <v>1.9647828602602284</v>
      </c>
    </row>
    <row r="585" spans="1:20">
      <c r="A585" s="102">
        <v>0.59371178783476297</v>
      </c>
      <c r="B585" s="102">
        <v>0.20187067040516099</v>
      </c>
      <c r="C585" s="2">
        <v>981.08854148768398</v>
      </c>
      <c r="D585" s="19">
        <v>0.52276068471332704</v>
      </c>
      <c r="E585" s="135">
        <v>0.29987516327545599</v>
      </c>
      <c r="F585" s="135">
        <v>89</v>
      </c>
      <c r="G585" s="135">
        <v>42.355563190390697</v>
      </c>
      <c r="H585" s="2">
        <v>2.3133562951266899</v>
      </c>
      <c r="I585" s="2">
        <v>162.203808985439</v>
      </c>
      <c r="J585" s="2">
        <v>-162.95193582479399</v>
      </c>
      <c r="K585" s="19">
        <v>1.60807691764814</v>
      </c>
      <c r="L585" s="135">
        <v>0.24270791469806299</v>
      </c>
      <c r="M585" s="135">
        <v>89.79</v>
      </c>
      <c r="N585" s="135">
        <v>81.958127959240102</v>
      </c>
      <c r="O585" s="19">
        <v>0.8</v>
      </c>
      <c r="P585" s="2">
        <v>260.33921836418602</v>
      </c>
      <c r="Q585" s="2">
        <v>191.73149644454901</v>
      </c>
      <c r="R585" s="266">
        <f t="shared" si="30"/>
        <v>2.130837602361467</v>
      </c>
      <c r="S585" s="266">
        <f t="shared" si="31"/>
        <v>0.32508437810168933</v>
      </c>
      <c r="T585" s="266">
        <f t="shared" si="32"/>
        <v>1.9350026722778682</v>
      </c>
    </row>
    <row r="586" spans="1:20">
      <c r="A586" s="102">
        <v>0.62042506644502204</v>
      </c>
      <c r="B586" s="102">
        <v>0.20231732854838699</v>
      </c>
      <c r="C586" s="2">
        <v>950.75865771664701</v>
      </c>
      <c r="D586" s="19">
        <v>2.3953077341804199</v>
      </c>
      <c r="E586" s="135">
        <v>0.29998949762042298</v>
      </c>
      <c r="F586" s="135">
        <v>89</v>
      </c>
      <c r="G586" s="135">
        <v>41.606763224824498</v>
      </c>
      <c r="H586" s="2">
        <v>5.6672595644094397</v>
      </c>
      <c r="I586" s="2">
        <v>231.80486574064301</v>
      </c>
      <c r="J586" s="2">
        <v>44.565353229361101</v>
      </c>
      <c r="K586" s="19">
        <v>2.1383074886922602</v>
      </c>
      <c r="L586" s="135">
        <v>9.9752547880419998E-2</v>
      </c>
      <c r="M586" s="135">
        <v>89.79</v>
      </c>
      <c r="N586" s="135">
        <v>81.055306013413698</v>
      </c>
      <c r="O586" s="19">
        <v>0.8</v>
      </c>
      <c r="P586" s="2">
        <v>312.76647526695098</v>
      </c>
      <c r="Q586" s="2">
        <v>120.392159725955</v>
      </c>
      <c r="R586" s="266">
        <f t="shared" si="30"/>
        <v>4.5336152228726796</v>
      </c>
      <c r="S586" s="266">
        <f t="shared" si="31"/>
        <v>1.12018862901955</v>
      </c>
      <c r="T586" s="266">
        <f t="shared" si="32"/>
        <v>1.9481281342513179</v>
      </c>
    </row>
    <row r="587" spans="1:20">
      <c r="A587" s="102">
        <v>0.96366677992045802</v>
      </c>
      <c r="B587" s="102">
        <v>0.20271999668329899</v>
      </c>
      <c r="C587" s="2">
        <v>995.935270031644</v>
      </c>
      <c r="D587" s="19">
        <v>1.9749362062317499</v>
      </c>
      <c r="E587" s="135">
        <v>0.29863973349223799</v>
      </c>
      <c r="F587" s="135">
        <v>89</v>
      </c>
      <c r="G587" s="135">
        <v>41.7313580477595</v>
      </c>
      <c r="H587" s="2">
        <v>0.97618020080797896</v>
      </c>
      <c r="I587" s="2">
        <v>294.022577227216</v>
      </c>
      <c r="J587" s="2">
        <v>-61.789918005751403</v>
      </c>
      <c r="K587" s="19">
        <v>3.0951259148333601</v>
      </c>
      <c r="L587" s="135">
        <v>1.40384071716966E-3</v>
      </c>
      <c r="M587" s="135">
        <v>89.79</v>
      </c>
      <c r="N587" s="135">
        <v>81.560127744282795</v>
      </c>
      <c r="O587" s="19">
        <v>0.8</v>
      </c>
      <c r="P587" s="2">
        <v>197.87492421265401</v>
      </c>
      <c r="Q587" s="2">
        <v>250.37657972246501</v>
      </c>
      <c r="R587" s="266">
        <f t="shared" si="30"/>
        <v>5.07006212106511</v>
      </c>
      <c r="S587" s="266">
        <f t="shared" si="31"/>
        <v>0.63807943863184624</v>
      </c>
      <c r="T587" s="266">
        <f t="shared" si="32"/>
        <v>1.9544086643655645</v>
      </c>
    </row>
    <row r="588" spans="1:20">
      <c r="A588" s="102">
        <v>0.45368752116337402</v>
      </c>
      <c r="B588" s="102">
        <v>0.20274688618476699</v>
      </c>
      <c r="C588" s="2">
        <v>894.508208615635</v>
      </c>
      <c r="D588" s="19">
        <v>2.3647069149203199</v>
      </c>
      <c r="E588" s="135">
        <v>0.13011487313372699</v>
      </c>
      <c r="F588" s="135">
        <v>89</v>
      </c>
      <c r="G588" s="135">
        <v>41.335743461647297</v>
      </c>
      <c r="H588" s="2">
        <v>4.0811665910235799</v>
      </c>
      <c r="I588" s="2">
        <v>76.319767560048604</v>
      </c>
      <c r="J588" s="2">
        <v>-18.183619869598299</v>
      </c>
      <c r="K588" s="19">
        <v>1.44767541014837</v>
      </c>
      <c r="L588" s="135">
        <v>9.7052005513546494E-2</v>
      </c>
      <c r="M588" s="135">
        <v>89.79</v>
      </c>
      <c r="N588" s="135">
        <v>82.177064533284707</v>
      </c>
      <c r="O588" s="19">
        <v>0.8</v>
      </c>
      <c r="P588" s="2">
        <v>217.414137508153</v>
      </c>
      <c r="Q588" s="2">
        <v>233.90581394962501</v>
      </c>
      <c r="R588" s="266">
        <f t="shared" si="30"/>
        <v>3.8123823250686897</v>
      </c>
      <c r="S588" s="266">
        <f t="shared" si="31"/>
        <v>1.6334510473435235</v>
      </c>
      <c r="T588" s="266">
        <f t="shared" si="32"/>
        <v>1.9880388654320775</v>
      </c>
    </row>
    <row r="589" spans="1:20">
      <c r="A589" s="102">
        <v>0.43727925280108998</v>
      </c>
      <c r="B589" s="102">
        <v>0.202748308807392</v>
      </c>
      <c r="C589" s="2">
        <v>863.571680554723</v>
      </c>
      <c r="D589" s="19">
        <v>1.98084857734352</v>
      </c>
      <c r="E589" s="135">
        <v>0.13006444259066999</v>
      </c>
      <c r="F589" s="135">
        <v>89</v>
      </c>
      <c r="G589" s="135">
        <v>41.525871470868601</v>
      </c>
      <c r="H589" s="2">
        <v>4.1662342138493296</v>
      </c>
      <c r="I589" s="2">
        <v>25.2894507515947</v>
      </c>
      <c r="J589" s="2">
        <v>157.363843455552</v>
      </c>
      <c r="K589" s="19">
        <v>2.0372951357438001</v>
      </c>
      <c r="L589" s="135">
        <v>8.8662572528412698E-2</v>
      </c>
      <c r="M589" s="135">
        <v>89.79</v>
      </c>
      <c r="N589" s="135">
        <v>81.692394273175395</v>
      </c>
      <c r="O589" s="19">
        <v>0.8</v>
      </c>
      <c r="P589" s="2">
        <v>253.104308237102</v>
      </c>
      <c r="Q589" s="2">
        <v>192.796355221255</v>
      </c>
      <c r="R589" s="266">
        <f t="shared" si="30"/>
        <v>4.0181437130873201</v>
      </c>
      <c r="S589" s="266">
        <f t="shared" si="31"/>
        <v>0.97229338184245362</v>
      </c>
      <c r="T589" s="266">
        <f t="shared" si="32"/>
        <v>1.9672650176766207</v>
      </c>
    </row>
    <row r="590" spans="1:20">
      <c r="A590" s="102">
        <v>0.642437481321394</v>
      </c>
      <c r="B590" s="102">
        <v>0.20410328799420399</v>
      </c>
      <c r="C590" s="2">
        <v>972.05962438993697</v>
      </c>
      <c r="D590" s="19">
        <v>1.7414700945419499</v>
      </c>
      <c r="E590" s="135">
        <v>0.204555001935986</v>
      </c>
      <c r="F590" s="135">
        <v>89</v>
      </c>
      <c r="G590" s="135">
        <v>41.555252300379401</v>
      </c>
      <c r="H590" s="2">
        <v>0.50033833326114696</v>
      </c>
      <c r="I590" s="2">
        <v>1.1572831933081699E-2</v>
      </c>
      <c r="J590" s="2">
        <v>-147.92530405762199</v>
      </c>
      <c r="K590" s="19">
        <v>1.5914968190113501</v>
      </c>
      <c r="L590" s="135">
        <v>9.7630526775336499E-2</v>
      </c>
      <c r="M590" s="135">
        <v>89.79</v>
      </c>
      <c r="N590" s="135">
        <v>81.621164091294403</v>
      </c>
      <c r="O590" s="19">
        <v>0.8</v>
      </c>
      <c r="P590" s="2">
        <v>238.397467269879</v>
      </c>
      <c r="Q590" s="2">
        <v>214.529424808485</v>
      </c>
      <c r="R590" s="266">
        <f t="shared" si="30"/>
        <v>3.3329669135533</v>
      </c>
      <c r="S590" s="266">
        <f t="shared" si="31"/>
        <v>1.0942341032285345</v>
      </c>
      <c r="T590" s="266">
        <f t="shared" si="32"/>
        <v>1.964159993574367</v>
      </c>
    </row>
    <row r="591" spans="1:20">
      <c r="A591" s="102">
        <v>0.53240097360685401</v>
      </c>
      <c r="B591" s="102">
        <v>0.20488703026271901</v>
      </c>
      <c r="C591" s="2">
        <v>925.432565747372</v>
      </c>
      <c r="D591" s="19">
        <v>2.4086229736984301</v>
      </c>
      <c r="E591" s="135">
        <v>0.130000001941871</v>
      </c>
      <c r="F591" s="135">
        <v>89</v>
      </c>
      <c r="G591" s="135">
        <v>41.510338593566303</v>
      </c>
      <c r="H591" s="2">
        <v>3.61140222669155</v>
      </c>
      <c r="I591" s="2">
        <v>13.562530775171201</v>
      </c>
      <c r="J591" s="2">
        <v>176.36696360859699</v>
      </c>
      <c r="K591" s="19">
        <v>2.1087647180189002</v>
      </c>
      <c r="L591" s="135">
        <v>8.7757024266537795E-2</v>
      </c>
      <c r="M591" s="135">
        <v>89.79</v>
      </c>
      <c r="N591" s="135">
        <v>81.507620267498496</v>
      </c>
      <c r="O591" s="19">
        <v>0.8</v>
      </c>
      <c r="P591" s="2">
        <v>261.31060348228402</v>
      </c>
      <c r="Q591" s="2">
        <v>181.822711528041</v>
      </c>
      <c r="R591" s="266">
        <f t="shared" si="30"/>
        <v>4.5173876917173299</v>
      </c>
      <c r="S591" s="266">
        <f t="shared" si="31"/>
        <v>1.1421961649478063</v>
      </c>
      <c r="T591" s="266">
        <f t="shared" si="32"/>
        <v>1.9635498776714719</v>
      </c>
    </row>
    <row r="592" spans="1:20">
      <c r="A592" s="102">
        <v>0.71785530680790499</v>
      </c>
      <c r="B592" s="102">
        <v>0.20556530518019001</v>
      </c>
      <c r="C592" s="2">
        <v>977.58240393784001</v>
      </c>
      <c r="D592" s="19">
        <v>2.31433513482648</v>
      </c>
      <c r="E592" s="135">
        <v>9.0460304872155201E-2</v>
      </c>
      <c r="F592" s="135">
        <v>89</v>
      </c>
      <c r="G592" s="135">
        <v>41.378538818654597</v>
      </c>
      <c r="H592" s="2">
        <v>0.91027342353734797</v>
      </c>
      <c r="I592" s="2">
        <v>272.56765298561203</v>
      </c>
      <c r="J592" s="2">
        <v>-56.847340796269599</v>
      </c>
      <c r="K592" s="19">
        <v>1.0170941210215501</v>
      </c>
      <c r="L592" s="135">
        <v>0.116151146676989</v>
      </c>
      <c r="M592" s="135">
        <v>89.79</v>
      </c>
      <c r="N592" s="135">
        <v>81.133807631748397</v>
      </c>
      <c r="O592" s="19">
        <v>0.8</v>
      </c>
      <c r="P592" s="2">
        <v>0.72080905504680504</v>
      </c>
      <c r="Q592" s="2">
        <v>66.611100786126201</v>
      </c>
      <c r="R592" s="266">
        <f t="shared" si="30"/>
        <v>3.3314292558480298</v>
      </c>
      <c r="S592" s="266">
        <f t="shared" si="31"/>
        <v>2.2754385134996213</v>
      </c>
      <c r="T592" s="266">
        <f t="shared" si="32"/>
        <v>1.9607702434183349</v>
      </c>
    </row>
    <row r="593" spans="1:20">
      <c r="A593" s="102">
        <v>0.45153990713879399</v>
      </c>
      <c r="B593" s="102">
        <v>0.205989811788587</v>
      </c>
      <c r="C593" s="2">
        <v>917.31191097009105</v>
      </c>
      <c r="D593" s="19">
        <v>0.715556122682378</v>
      </c>
      <c r="E593" s="135">
        <v>0.16100475112316701</v>
      </c>
      <c r="F593" s="135">
        <v>89</v>
      </c>
      <c r="G593" s="135">
        <v>41.816090891781997</v>
      </c>
      <c r="H593" s="2">
        <v>1.5438366275936599</v>
      </c>
      <c r="I593" s="2">
        <v>118.562022535578</v>
      </c>
      <c r="J593" s="2">
        <v>-125.773793272901</v>
      </c>
      <c r="K593" s="19">
        <v>1.71557625182377</v>
      </c>
      <c r="L593" s="135">
        <v>0.28616666791203599</v>
      </c>
      <c r="M593" s="135">
        <v>89.79</v>
      </c>
      <c r="N593" s="135">
        <v>82.404281295239002</v>
      </c>
      <c r="O593" s="19">
        <v>0.8</v>
      </c>
      <c r="P593" s="2">
        <v>286.29034476212502</v>
      </c>
      <c r="Q593" s="2">
        <v>145.877420868531</v>
      </c>
      <c r="R593" s="266">
        <f t="shared" si="30"/>
        <v>2.4311323745061482</v>
      </c>
      <c r="S593" s="266">
        <f t="shared" si="31"/>
        <v>0.41709374440319685</v>
      </c>
      <c r="T593" s="266">
        <f t="shared" si="32"/>
        <v>1.970635694008253</v>
      </c>
    </row>
    <row r="594" spans="1:20">
      <c r="A594" s="102">
        <v>0.471638626419007</v>
      </c>
      <c r="B594" s="102">
        <v>0.20686582270461801</v>
      </c>
      <c r="C594" s="2">
        <v>907.499815411599</v>
      </c>
      <c r="D594" s="19">
        <v>2.7983417031778299</v>
      </c>
      <c r="E594" s="135">
        <v>0.206661767917938</v>
      </c>
      <c r="F594" s="135">
        <v>89</v>
      </c>
      <c r="G594" s="135">
        <v>41.3345763380565</v>
      </c>
      <c r="H594" s="2">
        <v>5.9923973895042799</v>
      </c>
      <c r="I594" s="2">
        <v>351.16375100250701</v>
      </c>
      <c r="J594" s="2">
        <v>178.846846398168</v>
      </c>
      <c r="K594" s="19">
        <v>2.11088423957725</v>
      </c>
      <c r="L594" s="135">
        <v>1.52270747161851E-3</v>
      </c>
      <c r="M594" s="135">
        <v>89.79</v>
      </c>
      <c r="N594" s="135">
        <v>82.266220720638501</v>
      </c>
      <c r="O594" s="19">
        <v>0.8</v>
      </c>
      <c r="P594" s="2">
        <v>77.861168746208406</v>
      </c>
      <c r="Q594" s="2">
        <v>4.0123299038590998</v>
      </c>
      <c r="R594" s="266">
        <f t="shared" si="30"/>
        <v>4.9092259427550804</v>
      </c>
      <c r="S594" s="266">
        <f t="shared" si="31"/>
        <v>1.3256727444884699</v>
      </c>
      <c r="T594" s="266">
        <f t="shared" si="32"/>
        <v>1.9902519393889728</v>
      </c>
    </row>
    <row r="595" spans="1:20">
      <c r="A595" s="102">
        <v>0.52268280880525697</v>
      </c>
      <c r="B595" s="102">
        <v>0.207343698725761</v>
      </c>
      <c r="C595" s="2">
        <v>998.86099882946701</v>
      </c>
      <c r="D595" s="19">
        <v>2.60606581013286</v>
      </c>
      <c r="E595" s="135">
        <v>0.26838618666055603</v>
      </c>
      <c r="F595" s="135">
        <v>89</v>
      </c>
      <c r="G595" s="135">
        <v>41.406996151630402</v>
      </c>
      <c r="H595" s="2">
        <v>5.9993415471295704</v>
      </c>
      <c r="I595" s="2">
        <v>350.210253055735</v>
      </c>
      <c r="J595" s="2">
        <v>179.886011745313</v>
      </c>
      <c r="K595" s="19">
        <v>2.20238445579511</v>
      </c>
      <c r="L595" s="135">
        <v>4.92545978603709E-6</v>
      </c>
      <c r="M595" s="135">
        <v>89.79</v>
      </c>
      <c r="N595" s="135">
        <v>82.185113023542797</v>
      </c>
      <c r="O595" s="19">
        <v>0.8</v>
      </c>
      <c r="P595" s="2">
        <v>284.40625879024799</v>
      </c>
      <c r="Q595" s="2">
        <v>159.203164792633</v>
      </c>
      <c r="R595" s="266">
        <f t="shared" si="30"/>
        <v>4.80845026592797</v>
      </c>
      <c r="S595" s="266">
        <f t="shared" si="31"/>
        <v>1.1832928639119058</v>
      </c>
      <c r="T595" s="266">
        <f t="shared" si="32"/>
        <v>1.9848122457998383</v>
      </c>
    </row>
    <row r="596" spans="1:20">
      <c r="A596" s="102">
        <v>0.66927089868113399</v>
      </c>
      <c r="B596" s="102">
        <v>0.20907707652077001</v>
      </c>
      <c r="C596" s="2">
        <v>931.06099702879305</v>
      </c>
      <c r="D596" s="19">
        <v>1.90488121904659</v>
      </c>
      <c r="E596" s="135">
        <v>0.16622761575377901</v>
      </c>
      <c r="F596" s="135">
        <v>89</v>
      </c>
      <c r="G596" s="135">
        <v>41.668255233713801</v>
      </c>
      <c r="H596" s="2">
        <v>5.6406271930610403</v>
      </c>
      <c r="I596" s="2">
        <v>284.05362621951701</v>
      </c>
      <c r="J596" s="2">
        <v>-53.200059743670501</v>
      </c>
      <c r="K596" s="19">
        <v>2.4523234183551401</v>
      </c>
      <c r="L596" s="135">
        <v>8.6654200103830098E-2</v>
      </c>
      <c r="M596" s="135">
        <v>89.79</v>
      </c>
      <c r="N596" s="135">
        <v>81.255964965809298</v>
      </c>
      <c r="O596" s="19">
        <v>0.8</v>
      </c>
      <c r="P596" s="2">
        <v>328.83005208256299</v>
      </c>
      <c r="Q596" s="2">
        <v>103.206189178309</v>
      </c>
      <c r="R596" s="266">
        <f t="shared" si="30"/>
        <v>4.3572046374017299</v>
      </c>
      <c r="S596" s="266">
        <f t="shared" si="31"/>
        <v>0.77676590485127006</v>
      </c>
      <c r="T596" s="266">
        <f t="shared" si="32"/>
        <v>1.9500688116181324</v>
      </c>
    </row>
    <row r="597" spans="1:20">
      <c r="A597" s="102">
        <v>0.93101226491853595</v>
      </c>
      <c r="B597" s="102">
        <v>0.209461165153804</v>
      </c>
      <c r="C597" s="2">
        <v>862.60386106809403</v>
      </c>
      <c r="D597" s="19">
        <v>1.68411799178501</v>
      </c>
      <c r="E597" s="135">
        <v>0.26705014864973298</v>
      </c>
      <c r="F597" s="135">
        <v>89</v>
      </c>
      <c r="G597" s="135">
        <v>41.756323803205099</v>
      </c>
      <c r="H597" s="2">
        <v>-0.17775689453280499</v>
      </c>
      <c r="I597" s="2">
        <v>302.27921070306502</v>
      </c>
      <c r="J597" s="2">
        <v>-69.251364685136494</v>
      </c>
      <c r="K597" s="19">
        <v>2.7544924661069299</v>
      </c>
      <c r="L597" s="135">
        <v>1.4457759664305E-2</v>
      </c>
      <c r="M597" s="135">
        <v>89.79</v>
      </c>
      <c r="N597" s="135">
        <v>81.551253958640203</v>
      </c>
      <c r="O597" s="19">
        <v>0.8</v>
      </c>
      <c r="P597" s="2">
        <v>197.01590100035301</v>
      </c>
      <c r="Q597" s="2">
        <v>252.54317113811899</v>
      </c>
      <c r="R597" s="266">
        <f t="shared" si="30"/>
        <v>4.4386104578919401</v>
      </c>
      <c r="S597" s="266">
        <f t="shared" si="31"/>
        <v>0.61140773209856081</v>
      </c>
      <c r="T597" s="266">
        <f t="shared" si="32"/>
        <v>1.9530276262581467</v>
      </c>
    </row>
    <row r="598" spans="1:20">
      <c r="A598" s="102">
        <v>0.58554769959300701</v>
      </c>
      <c r="B598" s="102">
        <v>0.21024567811914199</v>
      </c>
      <c r="C598" s="2">
        <v>979.748961317316</v>
      </c>
      <c r="D598" s="19">
        <v>1.12462766828865</v>
      </c>
      <c r="E598" s="135">
        <v>0.29988047406141399</v>
      </c>
      <c r="F598" s="135">
        <v>89</v>
      </c>
      <c r="G598" s="135">
        <v>42.677013320882502</v>
      </c>
      <c r="H598" s="2">
        <v>-2.52545304010164</v>
      </c>
      <c r="I598" s="2">
        <v>223.34698262948501</v>
      </c>
      <c r="J598" s="2">
        <v>97.0558443681645</v>
      </c>
      <c r="K598" s="19">
        <v>5.4847873333265298</v>
      </c>
      <c r="L598" s="135">
        <v>3.8046084904890302E-2</v>
      </c>
      <c r="M598" s="135">
        <v>89.79</v>
      </c>
      <c r="N598" s="135">
        <v>82.017074574941702</v>
      </c>
      <c r="O598" s="19">
        <v>0.8</v>
      </c>
      <c r="P598" s="2">
        <v>303.86426912889902</v>
      </c>
      <c r="Q598" s="2">
        <v>138.86592307710501</v>
      </c>
      <c r="R598" s="266">
        <f t="shared" si="30"/>
        <v>6.6094150016151794</v>
      </c>
      <c r="S598" s="266">
        <f t="shared" si="31"/>
        <v>0.20504489963634781</v>
      </c>
      <c r="T598" s="266">
        <f t="shared" si="32"/>
        <v>1.9218091471928174</v>
      </c>
    </row>
    <row r="599" spans="1:20">
      <c r="A599" s="102">
        <v>0.65939169097691697</v>
      </c>
      <c r="B599" s="102">
        <v>0.21248317652327101</v>
      </c>
      <c r="C599" s="2">
        <v>889.59701110707203</v>
      </c>
      <c r="D599" s="19">
        <v>2.34976685230319</v>
      </c>
      <c r="E599" s="135">
        <v>0.22005297545114499</v>
      </c>
      <c r="F599" s="135">
        <v>89</v>
      </c>
      <c r="G599" s="135">
        <v>41.347134109256103</v>
      </c>
      <c r="H599" s="2">
        <v>0.51697187240536502</v>
      </c>
      <c r="I599" s="2">
        <v>346.23719242325097</v>
      </c>
      <c r="J599" s="2">
        <v>-179.99964141222301</v>
      </c>
      <c r="K599" s="19">
        <v>2.79215787086377</v>
      </c>
      <c r="L599" s="135">
        <v>4.5340822169766697E-2</v>
      </c>
      <c r="M599" s="135">
        <v>89.79</v>
      </c>
      <c r="N599" s="135">
        <v>82.639846602791906</v>
      </c>
      <c r="O599" s="19">
        <v>0.8</v>
      </c>
      <c r="P599" s="2">
        <v>111.18489720919</v>
      </c>
      <c r="Q599" s="2">
        <v>337.40721691310398</v>
      </c>
      <c r="R599" s="266">
        <f t="shared" si="30"/>
        <v>5.1419247231669605</v>
      </c>
      <c r="S599" s="266">
        <f t="shared" si="31"/>
        <v>0.84155945364804041</v>
      </c>
      <c r="T599" s="266">
        <f t="shared" si="32"/>
        <v>1.9986837874766241</v>
      </c>
    </row>
    <row r="600" spans="1:20">
      <c r="A600" s="102">
        <v>0.541705802083015</v>
      </c>
      <c r="B600" s="102">
        <v>0.21278436024508901</v>
      </c>
      <c r="C600" s="2">
        <v>862.42829486968697</v>
      </c>
      <c r="D600" s="19">
        <v>2.0132044959767601</v>
      </c>
      <c r="E600" s="135">
        <v>0.147058058531646</v>
      </c>
      <c r="F600" s="135">
        <v>89</v>
      </c>
      <c r="G600" s="135">
        <v>41.443677609927697</v>
      </c>
      <c r="H600" s="2">
        <v>5.3437872868125798</v>
      </c>
      <c r="I600" s="2">
        <v>78.165938041072195</v>
      </c>
      <c r="J600" s="2">
        <v>-20.243219332561299</v>
      </c>
      <c r="K600" s="19">
        <v>1.5512549422950801</v>
      </c>
      <c r="L600" s="135">
        <v>9.9381678225489697E-2</v>
      </c>
      <c r="M600" s="135">
        <v>89.79</v>
      </c>
      <c r="N600" s="135">
        <v>81.953341288047099</v>
      </c>
      <c r="O600" s="19">
        <v>0.8</v>
      </c>
      <c r="P600" s="2">
        <v>216.222825219681</v>
      </c>
      <c r="Q600" s="2">
        <v>236.02354156638401</v>
      </c>
      <c r="R600" s="266">
        <f t="shared" si="30"/>
        <v>3.5644594382718404</v>
      </c>
      <c r="S600" s="266">
        <f t="shared" si="31"/>
        <v>1.2977908666632361</v>
      </c>
      <c r="T600" s="266">
        <f t="shared" si="32"/>
        <v>1.9774630538197084</v>
      </c>
    </row>
    <row r="601" spans="1:20">
      <c r="A601" s="102">
        <v>0.65967426123097495</v>
      </c>
      <c r="B601" s="102">
        <v>0.21309909903827801</v>
      </c>
      <c r="C601" s="2">
        <v>880.05215423815605</v>
      </c>
      <c r="D601" s="19">
        <v>2.4329782129197999</v>
      </c>
      <c r="E601" s="135">
        <v>0.21028665477359401</v>
      </c>
      <c r="F601" s="135">
        <v>89</v>
      </c>
      <c r="G601" s="135">
        <v>41.2220811782704</v>
      </c>
      <c r="H601" s="2">
        <v>4.8001013152576704</v>
      </c>
      <c r="I601" s="2">
        <v>10.569342633224601</v>
      </c>
      <c r="J601" s="2">
        <v>131.14390747670501</v>
      </c>
      <c r="K601" s="19">
        <v>2.5353999431268401</v>
      </c>
      <c r="L601" s="135">
        <v>3.3386504717904102E-2</v>
      </c>
      <c r="M601" s="135">
        <v>89.79</v>
      </c>
      <c r="N601" s="135">
        <v>83.146588560783897</v>
      </c>
      <c r="O601" s="19">
        <v>0.8</v>
      </c>
      <c r="P601" s="2">
        <v>145.954071721367</v>
      </c>
      <c r="Q601" s="2">
        <v>303.43479890022701</v>
      </c>
      <c r="R601" s="266">
        <f t="shared" si="30"/>
        <v>4.96837815604664</v>
      </c>
      <c r="S601" s="266">
        <f t="shared" si="31"/>
        <v>0.95960332393132175</v>
      </c>
      <c r="T601" s="266">
        <f t="shared" si="32"/>
        <v>2.0170400470855743</v>
      </c>
    </row>
    <row r="602" spans="1:20">
      <c r="A602" s="102">
        <v>0.45841575600206802</v>
      </c>
      <c r="B602" s="102">
        <v>0.213607704212122</v>
      </c>
      <c r="C602" s="2">
        <v>886.03141950938505</v>
      </c>
      <c r="D602" s="19">
        <v>2.0050067816706298</v>
      </c>
      <c r="E602" s="135">
        <v>0.29985807259487801</v>
      </c>
      <c r="F602" s="135">
        <v>89</v>
      </c>
      <c r="G602" s="135">
        <v>41.754502012693003</v>
      </c>
      <c r="H602" s="2">
        <v>1.36747699643911</v>
      </c>
      <c r="I602" s="2">
        <v>313.82705419146401</v>
      </c>
      <c r="J602" s="2">
        <v>-99.411429431120894</v>
      </c>
      <c r="K602" s="19">
        <v>2.8251984663635699</v>
      </c>
      <c r="L602" s="135">
        <v>8.6134672203595792E-3</v>
      </c>
      <c r="M602" s="135">
        <v>89.79</v>
      </c>
      <c r="N602" s="135">
        <v>81.506514571683397</v>
      </c>
      <c r="O602" s="19">
        <v>0.8</v>
      </c>
      <c r="P602" s="2">
        <v>85.5814025324065</v>
      </c>
      <c r="Q602" s="2">
        <v>359.85331026205199</v>
      </c>
      <c r="R602" s="266">
        <f t="shared" si="30"/>
        <v>4.8302052480341997</v>
      </c>
      <c r="S602" s="266">
        <f t="shared" si="31"/>
        <v>0.70968705580934188</v>
      </c>
      <c r="T602" s="266">
        <f t="shared" si="32"/>
        <v>1.952041352257204</v>
      </c>
    </row>
    <row r="603" spans="1:20">
      <c r="A603" s="102">
        <v>0.55603090394288301</v>
      </c>
      <c r="B603" s="102">
        <v>0.21389170875772801</v>
      </c>
      <c r="C603" s="2">
        <v>865.07675116863095</v>
      </c>
      <c r="D603" s="19">
        <v>2.8314241907187099</v>
      </c>
      <c r="E603" s="135">
        <v>0.13000015037778401</v>
      </c>
      <c r="F603" s="135">
        <v>89</v>
      </c>
      <c r="G603" s="135">
        <v>41.300899694586597</v>
      </c>
      <c r="H603" s="2">
        <v>3.1909237470938101</v>
      </c>
      <c r="I603" s="2">
        <v>22.804925889824901</v>
      </c>
      <c r="J603" s="2">
        <v>134.407950647051</v>
      </c>
      <c r="K603" s="19">
        <v>2.1388174526312298</v>
      </c>
      <c r="L603" s="135">
        <v>5.1780557350859201E-2</v>
      </c>
      <c r="M603" s="135">
        <v>89.79</v>
      </c>
      <c r="N603" s="135">
        <v>82.403511794890505</v>
      </c>
      <c r="O603" s="19">
        <v>0.8</v>
      </c>
      <c r="P603" s="2">
        <v>290.23785796053102</v>
      </c>
      <c r="Q603" s="2">
        <v>149.143067166657</v>
      </c>
      <c r="R603" s="266">
        <f t="shared" si="30"/>
        <v>4.9702416433499401</v>
      </c>
      <c r="S603" s="266">
        <f t="shared" si="31"/>
        <v>1.3238269527095063</v>
      </c>
      <c r="T603" s="266">
        <f t="shared" si="32"/>
        <v>1.9951989521838751</v>
      </c>
    </row>
    <row r="604" spans="1:20">
      <c r="A604" s="102">
        <v>0.44403202831745098</v>
      </c>
      <c r="B604" s="102">
        <v>0.21451554833637401</v>
      </c>
      <c r="C604" s="2">
        <v>871.79527661776001</v>
      </c>
      <c r="D604" s="19">
        <v>2.50771104076343</v>
      </c>
      <c r="E604" s="135">
        <v>0.14596876262436601</v>
      </c>
      <c r="F604" s="135">
        <v>89</v>
      </c>
      <c r="G604" s="135">
        <v>41.500000081184197</v>
      </c>
      <c r="H604" s="2">
        <v>3.8974051840007098</v>
      </c>
      <c r="I604" s="2">
        <v>10.506833872104201</v>
      </c>
      <c r="J604" s="2">
        <v>175.18197962483401</v>
      </c>
      <c r="K604" s="19">
        <v>2.20684067526307</v>
      </c>
      <c r="L604" s="135">
        <v>5.9627877203347002E-2</v>
      </c>
      <c r="M604" s="135">
        <v>89.79</v>
      </c>
      <c r="N604" s="135">
        <v>81.612144870185006</v>
      </c>
      <c r="O604" s="19">
        <v>0.8</v>
      </c>
      <c r="P604" s="2">
        <v>256.11582147877499</v>
      </c>
      <c r="Q604" s="2">
        <v>188.73165761897101</v>
      </c>
      <c r="R604" s="266">
        <f t="shared" si="30"/>
        <v>4.7145517160265005</v>
      </c>
      <c r="S604" s="266">
        <f t="shared" si="31"/>
        <v>1.1363353362446496</v>
      </c>
      <c r="T604" s="266">
        <f t="shared" si="32"/>
        <v>1.9665577038682314</v>
      </c>
    </row>
    <row r="605" spans="1:20">
      <c r="A605" s="102">
        <v>0.59563679713755802</v>
      </c>
      <c r="B605" s="102">
        <v>0.21467182423700301</v>
      </c>
      <c r="C605" s="2">
        <v>860.03956757057199</v>
      </c>
      <c r="D605" s="19">
        <v>1.97491996558611</v>
      </c>
      <c r="E605" s="135">
        <v>0.15446310477105399</v>
      </c>
      <c r="F605" s="135">
        <v>89</v>
      </c>
      <c r="G605" s="135">
        <v>41.4536760861481</v>
      </c>
      <c r="H605" s="2">
        <v>-0.52953620449739702</v>
      </c>
      <c r="I605" s="2">
        <v>5.2820432584158201</v>
      </c>
      <c r="J605" s="2">
        <v>165.756639163719</v>
      </c>
      <c r="K605" s="19">
        <v>2.91166594206272</v>
      </c>
      <c r="L605" s="135">
        <v>2.0536666315782E-2</v>
      </c>
      <c r="M605" s="135">
        <v>89.79</v>
      </c>
      <c r="N605" s="135">
        <v>82.361459074355693</v>
      </c>
      <c r="O605" s="19">
        <v>0.8</v>
      </c>
      <c r="P605" s="2">
        <v>253.20583995748501</v>
      </c>
      <c r="Q605" s="2">
        <v>193.97048766305801</v>
      </c>
      <c r="R605" s="266">
        <f t="shared" si="30"/>
        <v>4.8865859076488301</v>
      </c>
      <c r="S605" s="266">
        <f t="shared" si="31"/>
        <v>0.67827834816346122</v>
      </c>
      <c r="T605" s="266">
        <f t="shared" si="32"/>
        <v>1.9868312499763339</v>
      </c>
    </row>
    <row r="606" spans="1:20">
      <c r="A606" s="102">
        <v>0.65376707864925199</v>
      </c>
      <c r="B606" s="102">
        <v>0.21498542328310299</v>
      </c>
      <c r="C606" s="2">
        <v>951.00445666087296</v>
      </c>
      <c r="D606" s="19">
        <v>2.4357774263213199</v>
      </c>
      <c r="E606" s="135">
        <v>0.24374460051892599</v>
      </c>
      <c r="F606" s="135">
        <v>89</v>
      </c>
      <c r="G606" s="135">
        <v>41.5143824074202</v>
      </c>
      <c r="H606" s="2">
        <v>5.9995987179871602</v>
      </c>
      <c r="I606" s="2">
        <v>359.90043784508902</v>
      </c>
      <c r="J606" s="2">
        <v>179.05440025289101</v>
      </c>
      <c r="K606" s="19">
        <v>2.0772964895818302</v>
      </c>
      <c r="L606" s="135">
        <v>3.5094134624249998E-2</v>
      </c>
      <c r="M606" s="135">
        <v>89.79</v>
      </c>
      <c r="N606" s="135">
        <v>81.698338797999995</v>
      </c>
      <c r="O606" s="19">
        <v>0.8</v>
      </c>
      <c r="P606" s="2">
        <v>253.13455644886301</v>
      </c>
      <c r="Q606" s="2">
        <v>190.21249104282899</v>
      </c>
      <c r="R606" s="266">
        <f t="shared" si="30"/>
        <v>4.5130739159031501</v>
      </c>
      <c r="S606" s="266">
        <f t="shared" si="31"/>
        <v>1.172570905760137</v>
      </c>
      <c r="T606" s="266">
        <f t="shared" si="32"/>
        <v>1.9679526482223999</v>
      </c>
    </row>
    <row r="607" spans="1:20">
      <c r="A607" s="102">
        <v>0.89860499883070499</v>
      </c>
      <c r="B607" s="102">
        <v>0.21566603184842001</v>
      </c>
      <c r="C607" s="2">
        <v>985.43884430200796</v>
      </c>
      <c r="D607" s="19">
        <v>1.2979502044868301</v>
      </c>
      <c r="E607" s="135">
        <v>0.16217959963893699</v>
      </c>
      <c r="F607" s="135">
        <v>89</v>
      </c>
      <c r="G607" s="135">
        <v>41.7546665276681</v>
      </c>
      <c r="H607" s="2">
        <v>-0.66511028138767303</v>
      </c>
      <c r="I607" s="2">
        <v>313.62770992090401</v>
      </c>
      <c r="J607" s="2">
        <v>-102.044231980511</v>
      </c>
      <c r="K607" s="19">
        <v>2.85621461096048</v>
      </c>
      <c r="L607" s="135">
        <v>8.0478235441844695E-2</v>
      </c>
      <c r="M607" s="135">
        <v>89.79</v>
      </c>
      <c r="N607" s="135">
        <v>81.974349035097006</v>
      </c>
      <c r="O607" s="19">
        <v>0.8</v>
      </c>
      <c r="P607" s="2">
        <v>275.42247259013101</v>
      </c>
      <c r="Q607" s="2">
        <v>171.43474969472501</v>
      </c>
      <c r="R607" s="266">
        <f t="shared" si="30"/>
        <v>4.1541648154473103</v>
      </c>
      <c r="S607" s="266">
        <f t="shared" si="31"/>
        <v>0.45443020965793568</v>
      </c>
      <c r="T607" s="266">
        <f t="shared" si="32"/>
        <v>1.9632380246834911</v>
      </c>
    </row>
    <row r="608" spans="1:20">
      <c r="A608" s="102">
        <v>0.61915223300457001</v>
      </c>
      <c r="B608" s="102">
        <v>0.21582903376068199</v>
      </c>
      <c r="C608" s="2">
        <v>939.40741832199103</v>
      </c>
      <c r="D608" s="19">
        <v>1.5293206689846499</v>
      </c>
      <c r="E608" s="135">
        <v>0.251832885137872</v>
      </c>
      <c r="F608" s="135">
        <v>89</v>
      </c>
      <c r="G608" s="135">
        <v>41.756551214095602</v>
      </c>
      <c r="H608" s="2">
        <v>5.9972783214207199</v>
      </c>
      <c r="I608" s="2">
        <v>5.1504850150329001E-5</v>
      </c>
      <c r="J608" s="2">
        <v>-151.10149714476</v>
      </c>
      <c r="K608" s="19">
        <v>2.0000001760505102</v>
      </c>
      <c r="L608" s="135">
        <v>9.9958954626572505E-2</v>
      </c>
      <c r="M608" s="135">
        <v>89.79</v>
      </c>
      <c r="N608" s="135">
        <v>81.479553755110004</v>
      </c>
      <c r="O608" s="19">
        <v>0.8</v>
      </c>
      <c r="P608" s="2">
        <v>241.883100740934</v>
      </c>
      <c r="Q608" s="2">
        <v>206.986738495385</v>
      </c>
      <c r="R608" s="266">
        <f t="shared" si="30"/>
        <v>3.5293208450351603</v>
      </c>
      <c r="S608" s="266">
        <f t="shared" si="31"/>
        <v>0.76466026718290991</v>
      </c>
      <c r="T608" s="266">
        <f t="shared" si="32"/>
        <v>1.9512998891442275</v>
      </c>
    </row>
    <row r="609" spans="1:20">
      <c r="A609" s="102">
        <v>0.52186547359451596</v>
      </c>
      <c r="B609" s="102">
        <v>0.215960011077935</v>
      </c>
      <c r="C609" s="2">
        <v>936.06834682622696</v>
      </c>
      <c r="D609" s="19">
        <v>2.5022434984372701</v>
      </c>
      <c r="E609" s="135">
        <v>0.25242191627970401</v>
      </c>
      <c r="F609" s="135">
        <v>89</v>
      </c>
      <c r="G609" s="135">
        <v>41.373315648170397</v>
      </c>
      <c r="H609" s="2">
        <v>5.9999266938298996</v>
      </c>
      <c r="I609" s="2">
        <v>349.95765857089799</v>
      </c>
      <c r="J609" s="2">
        <v>179.993984453672</v>
      </c>
      <c r="K609" s="19">
        <v>2.0292150947652599</v>
      </c>
      <c r="L609" s="135">
        <v>7.40950872324397E-9</v>
      </c>
      <c r="M609" s="135">
        <v>89.79</v>
      </c>
      <c r="N609" s="135">
        <v>82.264243664727999</v>
      </c>
      <c r="O609" s="19">
        <v>0.8</v>
      </c>
      <c r="P609" s="2">
        <v>348.01963918082203</v>
      </c>
      <c r="Q609" s="2">
        <v>95.753386479110404</v>
      </c>
      <c r="R609" s="266">
        <f t="shared" si="30"/>
        <v>4.5314585932025295</v>
      </c>
      <c r="S609" s="266">
        <f t="shared" si="31"/>
        <v>1.2331090503378748</v>
      </c>
      <c r="T609" s="266">
        <f t="shared" si="32"/>
        <v>1.988340609785425</v>
      </c>
    </row>
    <row r="610" spans="1:20">
      <c r="A610" s="102">
        <v>0.55224671261385005</v>
      </c>
      <c r="B610" s="102">
        <v>0.21611966036588801</v>
      </c>
      <c r="C610" s="2">
        <v>860.00048460690095</v>
      </c>
      <c r="D610" s="19">
        <v>1.3605931829401099</v>
      </c>
      <c r="E610" s="135">
        <v>0.14421100707429599</v>
      </c>
      <c r="F610" s="135">
        <v>89</v>
      </c>
      <c r="G610" s="135">
        <v>41.725180952427799</v>
      </c>
      <c r="H610" s="2">
        <v>5.7057664051127901</v>
      </c>
      <c r="I610" s="2">
        <v>3.9959841871069202E-4</v>
      </c>
      <c r="J610" s="2">
        <v>-155.25866545361001</v>
      </c>
      <c r="K610" s="19">
        <v>2.1998373986301298</v>
      </c>
      <c r="L610" s="135">
        <v>9.9999733845604205E-2</v>
      </c>
      <c r="M610" s="135">
        <v>89.79</v>
      </c>
      <c r="N610" s="135">
        <v>81.699999641060799</v>
      </c>
      <c r="O610" s="19">
        <v>0.8</v>
      </c>
      <c r="P610" s="2">
        <v>242.78967874318599</v>
      </c>
      <c r="Q610" s="2">
        <v>207.13999913359001</v>
      </c>
      <c r="R610" s="266">
        <f t="shared" si="30"/>
        <v>3.5604305815702397</v>
      </c>
      <c r="S610" s="266">
        <f t="shared" si="31"/>
        <v>0.61849715973888375</v>
      </c>
      <c r="T610" s="266">
        <f t="shared" si="32"/>
        <v>1.9580502175463195</v>
      </c>
    </row>
    <row r="611" spans="1:20">
      <c r="A611" s="102">
        <v>0.70419387426227298</v>
      </c>
      <c r="B611" s="102">
        <v>0.21634045667836699</v>
      </c>
      <c r="C611" s="2">
        <v>884.489647710913</v>
      </c>
      <c r="D611" s="19">
        <v>2.9255234608823502</v>
      </c>
      <c r="E611" s="135">
        <v>0.17874323710377499</v>
      </c>
      <c r="F611" s="135">
        <v>89</v>
      </c>
      <c r="G611" s="135">
        <v>41.2480069445593</v>
      </c>
      <c r="H611" s="2">
        <v>5.04111843476303</v>
      </c>
      <c r="I611" s="2">
        <v>359.98998681807899</v>
      </c>
      <c r="J611" s="2">
        <v>162.336336333714</v>
      </c>
      <c r="K611" s="19">
        <v>1.91916687958014</v>
      </c>
      <c r="L611" s="135">
        <v>3.55746189665889E-3</v>
      </c>
      <c r="M611" s="135">
        <v>89.79</v>
      </c>
      <c r="N611" s="135">
        <v>82.627437995710395</v>
      </c>
      <c r="O611" s="19">
        <v>0.8</v>
      </c>
      <c r="P611" s="2">
        <v>247.85392460202999</v>
      </c>
      <c r="Q611" s="2">
        <v>195.04307096808401</v>
      </c>
      <c r="R611" s="266">
        <f t="shared" si="30"/>
        <v>4.8446903404624901</v>
      </c>
      <c r="S611" s="266">
        <f t="shared" si="31"/>
        <v>1.5243715864471217</v>
      </c>
      <c r="T611" s="266">
        <f t="shared" si="32"/>
        <v>2.0031861928933545</v>
      </c>
    </row>
    <row r="612" spans="1:20">
      <c r="A612" s="102">
        <v>0.789575147442519</v>
      </c>
      <c r="B612" s="102">
        <v>0.21683054148931699</v>
      </c>
      <c r="C612" s="2">
        <v>896.55721625821798</v>
      </c>
      <c r="D612" s="19">
        <v>2.04264764769222</v>
      </c>
      <c r="E612" s="135">
        <v>0.17233947328191099</v>
      </c>
      <c r="F612" s="135">
        <v>89</v>
      </c>
      <c r="G612" s="135">
        <v>41.630372221881402</v>
      </c>
      <c r="H612" s="2">
        <v>5.6342202330264799</v>
      </c>
      <c r="I612" s="2">
        <v>276.10602808757602</v>
      </c>
      <c r="J612" s="2">
        <v>-45.241025588259603</v>
      </c>
      <c r="K612" s="19">
        <v>2.1812597263651101</v>
      </c>
      <c r="L612" s="135">
        <v>8.6438675458943098E-2</v>
      </c>
      <c r="M612" s="135">
        <v>89.79</v>
      </c>
      <c r="N612" s="135">
        <v>81.050403842245004</v>
      </c>
      <c r="O612" s="19">
        <v>0.8</v>
      </c>
      <c r="P612" s="2">
        <v>337.83069920904501</v>
      </c>
      <c r="Q612" s="2">
        <v>93.046806442072295</v>
      </c>
      <c r="R612" s="266">
        <f t="shared" si="30"/>
        <v>4.2239073740573296</v>
      </c>
      <c r="S612" s="266">
        <f t="shared" si="31"/>
        <v>0.93645319858177745</v>
      </c>
      <c r="T612" s="266">
        <f t="shared" si="32"/>
        <v>1.9469055767808865</v>
      </c>
    </row>
    <row r="613" spans="1:20">
      <c r="A613" s="102">
        <v>0.54640048323199097</v>
      </c>
      <c r="B613" s="102">
        <v>0.218632812803501</v>
      </c>
      <c r="C613" s="2">
        <v>968.52350308262805</v>
      </c>
      <c r="D613" s="19">
        <v>1.4614779515057299</v>
      </c>
      <c r="E613" s="135">
        <v>0.29997408551111898</v>
      </c>
      <c r="F613" s="135">
        <v>89</v>
      </c>
      <c r="G613" s="135">
        <v>41.796915032626501</v>
      </c>
      <c r="H613" s="2">
        <v>-0.239057759405891</v>
      </c>
      <c r="I613" s="2">
        <v>262.42724122550999</v>
      </c>
      <c r="J613" s="2">
        <v>48.7185590842696</v>
      </c>
      <c r="K613" s="19">
        <v>2.0004310274342001</v>
      </c>
      <c r="L613" s="135">
        <v>9.2766667608763106E-2</v>
      </c>
      <c r="M613" s="135">
        <v>89.79</v>
      </c>
      <c r="N613" s="135">
        <v>81.694628268328998</v>
      </c>
      <c r="O613" s="19">
        <v>0.8</v>
      </c>
      <c r="P613" s="2">
        <v>194.57386095612401</v>
      </c>
      <c r="Q613" s="2">
        <v>259.99320896779</v>
      </c>
      <c r="R613" s="266">
        <f t="shared" si="30"/>
        <v>3.4619089789399302</v>
      </c>
      <c r="S613" s="266">
        <f t="shared" si="31"/>
        <v>0.73058152541267862</v>
      </c>
      <c r="T613" s="266">
        <f t="shared" si="32"/>
        <v>1.9545611967906844</v>
      </c>
    </row>
    <row r="614" spans="1:20">
      <c r="A614" s="102">
        <v>0.86193425673991397</v>
      </c>
      <c r="B614" s="102">
        <v>0.21890219051719501</v>
      </c>
      <c r="C614" s="2">
        <v>873.537486768299</v>
      </c>
      <c r="D614" s="19">
        <v>1.8505880933194201</v>
      </c>
      <c r="E614" s="135">
        <v>0.24000366391941499</v>
      </c>
      <c r="F614" s="135">
        <v>89</v>
      </c>
      <c r="G614" s="135">
        <v>41.663746273107797</v>
      </c>
      <c r="H614" s="2">
        <v>0.69498305021920403</v>
      </c>
      <c r="I614" s="2">
        <v>243.92187654636601</v>
      </c>
      <c r="J614" s="2">
        <v>27.6520376757605</v>
      </c>
      <c r="K614" s="19">
        <v>2.1346994991032902</v>
      </c>
      <c r="L614" s="135">
        <v>9.5775881747978395E-2</v>
      </c>
      <c r="M614" s="135">
        <v>89.79</v>
      </c>
      <c r="N614" s="135">
        <v>81.150000040219695</v>
      </c>
      <c r="O614" s="19">
        <v>0.8</v>
      </c>
      <c r="P614" s="2">
        <v>310.38025850833998</v>
      </c>
      <c r="Q614" s="2">
        <v>122.41803107134599</v>
      </c>
      <c r="R614" s="266">
        <f t="shared" si="30"/>
        <v>3.9852875924227105</v>
      </c>
      <c r="S614" s="266">
        <f t="shared" si="31"/>
        <v>0.86690800934594547</v>
      </c>
      <c r="T614" s="266">
        <f t="shared" si="32"/>
        <v>1.9477365167375411</v>
      </c>
    </row>
    <row r="615" spans="1:20">
      <c r="A615" s="102">
        <v>1.15002180589362</v>
      </c>
      <c r="B615" s="102">
        <v>0.21930208517347999</v>
      </c>
      <c r="C615" s="2">
        <v>998.68028523576902</v>
      </c>
      <c r="D615" s="19">
        <v>1.65791034322863</v>
      </c>
      <c r="E615" s="135">
        <v>0.26999864756036202</v>
      </c>
      <c r="F615" s="135">
        <v>89</v>
      </c>
      <c r="G615" s="135">
        <v>41.899720160104202</v>
      </c>
      <c r="H615" s="2">
        <v>-0.45677955371322398</v>
      </c>
      <c r="I615" s="2">
        <v>281.89494712244601</v>
      </c>
      <c r="J615" s="2">
        <v>-19.0928172757555</v>
      </c>
      <c r="K615" s="19">
        <v>2.9810600684209598</v>
      </c>
      <c r="L615" s="135">
        <v>3.5444047697140303E-2</v>
      </c>
      <c r="M615" s="135">
        <v>89.79</v>
      </c>
      <c r="N615" s="135">
        <v>81.233140005640294</v>
      </c>
      <c r="O615" s="19">
        <v>0.8</v>
      </c>
      <c r="P615" s="2">
        <v>203.59285750901799</v>
      </c>
      <c r="Q615" s="2">
        <v>249.07780088447001</v>
      </c>
      <c r="R615" s="266">
        <f t="shared" si="30"/>
        <v>4.6389704116495896</v>
      </c>
      <c r="S615" s="266">
        <f t="shared" si="31"/>
        <v>0.55614791556575705</v>
      </c>
      <c r="T615" s="266">
        <f t="shared" si="32"/>
        <v>1.9387513734038808</v>
      </c>
    </row>
    <row r="616" spans="1:20">
      <c r="A616" s="102">
        <v>0.70318519230931997</v>
      </c>
      <c r="B616" s="102">
        <v>0.21957625949974399</v>
      </c>
      <c r="C616" s="2">
        <v>896.20594963242695</v>
      </c>
      <c r="D616" s="19">
        <v>1.8458438313541701</v>
      </c>
      <c r="E616" s="135">
        <v>0.113406093416047</v>
      </c>
      <c r="F616" s="135">
        <v>89</v>
      </c>
      <c r="G616" s="135">
        <v>42.003665056142303</v>
      </c>
      <c r="H616" s="2">
        <v>-0.35135776012745801</v>
      </c>
      <c r="I616" s="2">
        <v>80.122479750255906</v>
      </c>
      <c r="J616" s="2">
        <v>10.2439751405397</v>
      </c>
      <c r="K616" s="19">
        <v>3.7340873358439399</v>
      </c>
      <c r="L616" s="135">
        <v>4.6690773822502397E-2</v>
      </c>
      <c r="M616" s="135">
        <v>89.79</v>
      </c>
      <c r="N616" s="135">
        <v>82.843946407452904</v>
      </c>
      <c r="O616" s="19">
        <v>0.8</v>
      </c>
      <c r="P616" s="2">
        <v>9.4495542252217798E-4</v>
      </c>
      <c r="Q616" s="2">
        <v>79.3535932075132</v>
      </c>
      <c r="R616" s="266">
        <f t="shared" si="30"/>
        <v>5.5799311671981098</v>
      </c>
      <c r="S616" s="266">
        <f t="shared" si="31"/>
        <v>0.49432261897993113</v>
      </c>
      <c r="T616" s="266">
        <f t="shared" si="32"/>
        <v>1.9723028049272195</v>
      </c>
    </row>
    <row r="617" spans="1:20">
      <c r="A617" s="102">
        <v>0.69841443235054601</v>
      </c>
      <c r="B617" s="102">
        <v>0.22004489039125599</v>
      </c>
      <c r="C617" s="2">
        <v>868.31070350989205</v>
      </c>
      <c r="D617" s="19">
        <v>2.0351686606505899</v>
      </c>
      <c r="E617" s="135">
        <v>0.29997004535053701</v>
      </c>
      <c r="F617" s="135">
        <v>89</v>
      </c>
      <c r="G617" s="135">
        <v>41.724864174058602</v>
      </c>
      <c r="H617" s="2">
        <v>5.8322665070695798</v>
      </c>
      <c r="I617" s="2">
        <v>242.50921866952899</v>
      </c>
      <c r="J617" s="2">
        <v>27.199579588566898</v>
      </c>
      <c r="K617" s="19">
        <v>2.75935793452491</v>
      </c>
      <c r="L617" s="135">
        <v>8.6353829029191698E-2</v>
      </c>
      <c r="M617" s="135">
        <v>89.79</v>
      </c>
      <c r="N617" s="135">
        <v>81.040986407150797</v>
      </c>
      <c r="O617" s="19">
        <v>0.8</v>
      </c>
      <c r="P617" s="2">
        <v>321.03114324671299</v>
      </c>
      <c r="Q617" s="2">
        <v>112.51498758477101</v>
      </c>
      <c r="R617" s="266">
        <f t="shared" si="30"/>
        <v>4.7945265951754994</v>
      </c>
      <c r="S617" s="266">
        <f t="shared" si="31"/>
        <v>0.73755152790679668</v>
      </c>
      <c r="T617" s="266">
        <f t="shared" si="32"/>
        <v>1.9422708260734378</v>
      </c>
    </row>
    <row r="618" spans="1:20">
      <c r="A618" s="102">
        <v>0.70643677515908998</v>
      </c>
      <c r="B618" s="102">
        <v>0.220123114940874</v>
      </c>
      <c r="C618" s="2">
        <v>866.10527526098201</v>
      </c>
      <c r="D618" s="19">
        <v>1.2722228125267001</v>
      </c>
      <c r="E618" s="135">
        <v>0.24972673793952799</v>
      </c>
      <c r="F618" s="135">
        <v>89</v>
      </c>
      <c r="G618" s="135">
        <v>41.799999378776697</v>
      </c>
      <c r="H618" s="2">
        <v>1.4031085340166001</v>
      </c>
      <c r="I618" s="2">
        <v>235.757150121525</v>
      </c>
      <c r="J618" s="2">
        <v>48.150045375895203</v>
      </c>
      <c r="K618" s="19">
        <v>2.0000007380901299</v>
      </c>
      <c r="L618" s="135">
        <v>9.9327846596974106E-2</v>
      </c>
      <c r="M618" s="135">
        <v>89.79</v>
      </c>
      <c r="N618" s="135">
        <v>81.503544914856803</v>
      </c>
      <c r="O618" s="19">
        <v>0.8</v>
      </c>
      <c r="P618" s="2">
        <v>284.879940863998</v>
      </c>
      <c r="Q618" s="2">
        <v>154.30001180035401</v>
      </c>
      <c r="R618" s="266">
        <f t="shared" si="30"/>
        <v>3.2722235506168298</v>
      </c>
      <c r="S618" s="266">
        <f t="shared" si="31"/>
        <v>0.63611117150966145</v>
      </c>
      <c r="T618" s="266">
        <f t="shared" si="32"/>
        <v>1.9498456011039791</v>
      </c>
    </row>
    <row r="619" spans="1:20">
      <c r="A619" s="102">
        <v>0.65585103351622798</v>
      </c>
      <c r="B619" s="102">
        <v>0.220287769375478</v>
      </c>
      <c r="C619" s="2">
        <v>996.41343464411204</v>
      </c>
      <c r="D619" s="19">
        <v>2.6175032745237998</v>
      </c>
      <c r="E619" s="135">
        <v>0.240203558063459</v>
      </c>
      <c r="F619" s="135">
        <v>89</v>
      </c>
      <c r="G619" s="135">
        <v>41.5108327503821</v>
      </c>
      <c r="H619" s="2">
        <v>5.9996191210683003</v>
      </c>
      <c r="I619" s="2">
        <v>358.90679169503699</v>
      </c>
      <c r="J619" s="2">
        <v>179.99999313636101</v>
      </c>
      <c r="K619" s="19">
        <v>2.2359668086004998</v>
      </c>
      <c r="L619" s="135">
        <v>3.1175096028987499E-2</v>
      </c>
      <c r="M619" s="135">
        <v>89.79</v>
      </c>
      <c r="N619" s="135">
        <v>81.699892303151401</v>
      </c>
      <c r="O619" s="19">
        <v>0.8</v>
      </c>
      <c r="P619" s="2">
        <v>253.23069854623699</v>
      </c>
      <c r="Q619" s="2">
        <v>189.644271965152</v>
      </c>
      <c r="R619" s="266">
        <f t="shared" si="30"/>
        <v>4.8534700831243001</v>
      </c>
      <c r="S619" s="266">
        <f t="shared" si="31"/>
        <v>1.1706360150140624</v>
      </c>
      <c r="T619" s="266">
        <f t="shared" si="32"/>
        <v>1.9681583550597253</v>
      </c>
    </row>
    <row r="620" spans="1:20">
      <c r="A620" s="102">
        <v>0.44838241813704299</v>
      </c>
      <c r="B620" s="102">
        <v>0.221171894466833</v>
      </c>
      <c r="C620" s="2">
        <v>883.12209211783102</v>
      </c>
      <c r="D620" s="19">
        <v>1.88977696496336</v>
      </c>
      <c r="E620" s="135">
        <v>0.16641979394227699</v>
      </c>
      <c r="F620" s="135">
        <v>89</v>
      </c>
      <c r="G620" s="135">
        <v>41.575219685023697</v>
      </c>
      <c r="H620" s="2">
        <v>-0.51736859018507397</v>
      </c>
      <c r="I620" s="2">
        <v>356.32286110801499</v>
      </c>
      <c r="J620" s="2">
        <v>179.984451161191</v>
      </c>
      <c r="K620" s="19">
        <v>3.49999716941314</v>
      </c>
      <c r="L620" s="135">
        <v>2.0151409715341E-7</v>
      </c>
      <c r="M620" s="135">
        <v>89.79</v>
      </c>
      <c r="N620" s="135">
        <v>82.237633342314695</v>
      </c>
      <c r="O620" s="19">
        <v>0.8</v>
      </c>
      <c r="P620" s="2">
        <v>148.84041278169201</v>
      </c>
      <c r="Q620" s="2">
        <v>297.00059595525698</v>
      </c>
      <c r="R620" s="266">
        <f t="shared" si="30"/>
        <v>5.3897741343765002</v>
      </c>
      <c r="S620" s="266">
        <f t="shared" si="31"/>
        <v>0.53993671237174956</v>
      </c>
      <c r="T620" s="266">
        <f t="shared" si="32"/>
        <v>1.9780444689252836</v>
      </c>
    </row>
    <row r="621" spans="1:20">
      <c r="A621" s="102">
        <v>0.88701962213963204</v>
      </c>
      <c r="B621" s="102">
        <v>0.22122522906455</v>
      </c>
      <c r="C621" s="2">
        <v>998.07239166740203</v>
      </c>
      <c r="D621" s="19">
        <v>2.5813107695577</v>
      </c>
      <c r="E621" s="135">
        <v>0.229412309087524</v>
      </c>
      <c r="F621" s="135">
        <v>89</v>
      </c>
      <c r="G621" s="135">
        <v>41.522768995339597</v>
      </c>
      <c r="H621" s="2">
        <v>0.62721607350456698</v>
      </c>
      <c r="I621" s="2">
        <v>314.82150376005802</v>
      </c>
      <c r="J621" s="2">
        <v>-99.365873954560598</v>
      </c>
      <c r="K621" s="19">
        <v>2.56297620843783</v>
      </c>
      <c r="L621" s="135">
        <v>1.57488040097852E-7</v>
      </c>
      <c r="M621" s="135">
        <v>89.79</v>
      </c>
      <c r="N621" s="135">
        <v>81.672959786468596</v>
      </c>
      <c r="O621" s="19">
        <v>0.8</v>
      </c>
      <c r="P621" s="2">
        <v>89.376855185710298</v>
      </c>
      <c r="Q621" s="2">
        <v>358.45615738169499</v>
      </c>
      <c r="R621" s="266">
        <f t="shared" si="30"/>
        <v>5.14428697799553</v>
      </c>
      <c r="S621" s="266">
        <f t="shared" si="31"/>
        <v>1.0071536212702674</v>
      </c>
      <c r="T621" s="266">
        <f t="shared" si="32"/>
        <v>1.9669439626156759</v>
      </c>
    </row>
    <row r="622" spans="1:20">
      <c r="A622" s="102">
        <v>0.65407299110665895</v>
      </c>
      <c r="B622" s="102">
        <v>0.221671803361352</v>
      </c>
      <c r="C622" s="2">
        <v>881.60271427283396</v>
      </c>
      <c r="D622" s="19">
        <v>0.76346405658679495</v>
      </c>
      <c r="E622" s="135">
        <v>0.20298066262280001</v>
      </c>
      <c r="F622" s="135">
        <v>89</v>
      </c>
      <c r="G622" s="135">
        <v>42.304047320406099</v>
      </c>
      <c r="H622" s="2">
        <v>-0.61078236844235101</v>
      </c>
      <c r="I622" s="2">
        <v>288.45397355615802</v>
      </c>
      <c r="J622" s="2">
        <v>-1.1962634124928599</v>
      </c>
      <c r="K622" s="19">
        <v>2.2194773202653502</v>
      </c>
      <c r="L622" s="135">
        <v>0.13844726227835</v>
      </c>
      <c r="M622" s="135">
        <v>89.79</v>
      </c>
      <c r="N622" s="135">
        <v>81.539518111733102</v>
      </c>
      <c r="O622" s="19">
        <v>0.8</v>
      </c>
      <c r="P622" s="2">
        <v>204.71927466216101</v>
      </c>
      <c r="Q622" s="2">
        <v>255.17611522017799</v>
      </c>
      <c r="R622" s="266">
        <f t="shared" si="30"/>
        <v>2.9829413768521453</v>
      </c>
      <c r="S622" s="266">
        <f t="shared" si="31"/>
        <v>0.3439837161731028</v>
      </c>
      <c r="T622" s="266">
        <f t="shared" si="32"/>
        <v>1.927463760007688</v>
      </c>
    </row>
    <row r="623" spans="1:20">
      <c r="A623" s="102">
        <v>0.62354973144829196</v>
      </c>
      <c r="B623" s="102">
        <v>0.221761322991155</v>
      </c>
      <c r="C623" s="2">
        <v>998.52351537472896</v>
      </c>
      <c r="D623" s="19">
        <v>1.8165891629908599</v>
      </c>
      <c r="E623" s="135">
        <v>0.29897924968571998</v>
      </c>
      <c r="F623" s="135">
        <v>89</v>
      </c>
      <c r="G623" s="135">
        <v>41.623532617896998</v>
      </c>
      <c r="H623" s="2">
        <v>5.9996645447692902</v>
      </c>
      <c r="I623" s="2">
        <v>8.1476755355510093</v>
      </c>
      <c r="J623" s="2">
        <v>179.99994874100099</v>
      </c>
      <c r="K623" s="19">
        <v>2.0000048651104998</v>
      </c>
      <c r="L623" s="135">
        <v>8.0816687131710405E-2</v>
      </c>
      <c r="M623" s="135">
        <v>89.79</v>
      </c>
      <c r="N623" s="135">
        <v>81.697091098780504</v>
      </c>
      <c r="O623" s="19">
        <v>0.8</v>
      </c>
      <c r="P623" s="2">
        <v>243.318637893557</v>
      </c>
      <c r="Q623" s="2">
        <v>205.288028790277</v>
      </c>
      <c r="R623" s="266">
        <f t="shared" si="30"/>
        <v>3.8165940281013597</v>
      </c>
      <c r="S623" s="266">
        <f t="shared" si="31"/>
        <v>0.908292372024052</v>
      </c>
      <c r="T623" s="266">
        <f t="shared" si="32"/>
        <v>1.9627620713685641</v>
      </c>
    </row>
    <row r="624" spans="1:20">
      <c r="A624" s="102">
        <v>0.59104503178969003</v>
      </c>
      <c r="B624" s="102">
        <v>0.22198815030210101</v>
      </c>
      <c r="C624" s="2">
        <v>860.00006651465196</v>
      </c>
      <c r="D624" s="19">
        <v>1.2394092641446</v>
      </c>
      <c r="E624" s="135">
        <v>0.14868732603377499</v>
      </c>
      <c r="F624" s="135">
        <v>89</v>
      </c>
      <c r="G624" s="135">
        <v>41.783471545418003</v>
      </c>
      <c r="H624" s="2">
        <v>-0.77516451925959395</v>
      </c>
      <c r="I624" s="2">
        <v>321.765423986786</v>
      </c>
      <c r="J624" s="2">
        <v>-109.529402024872</v>
      </c>
      <c r="K624" s="19">
        <v>2.1622216888377599</v>
      </c>
      <c r="L624" s="135">
        <v>9.9999995313839393E-2</v>
      </c>
      <c r="M624" s="135">
        <v>89.79</v>
      </c>
      <c r="N624" s="135">
        <v>81.699998194686202</v>
      </c>
      <c r="O624" s="19">
        <v>0.8</v>
      </c>
      <c r="P624" s="2">
        <v>267.90736507476902</v>
      </c>
      <c r="Q624" s="2">
        <v>178.96456032728801</v>
      </c>
      <c r="R624" s="266">
        <f t="shared" si="30"/>
        <v>3.4016309529823596</v>
      </c>
      <c r="S624" s="266">
        <f t="shared" si="31"/>
        <v>0.57321100354460364</v>
      </c>
      <c r="T624" s="266">
        <f t="shared" si="32"/>
        <v>1.9553185786843856</v>
      </c>
    </row>
    <row r="625" spans="1:20">
      <c r="A625" s="102">
        <v>0.78834965173155003</v>
      </c>
      <c r="B625" s="102">
        <v>0.22230403873083299</v>
      </c>
      <c r="C625" s="2">
        <v>883.45858707284401</v>
      </c>
      <c r="D625" s="19">
        <v>1.9677581267064399</v>
      </c>
      <c r="E625" s="135">
        <v>0.27450450221350597</v>
      </c>
      <c r="F625" s="135">
        <v>89</v>
      </c>
      <c r="G625" s="135">
        <v>41.797902446563597</v>
      </c>
      <c r="H625" s="2">
        <v>4.0130753181195598E-2</v>
      </c>
      <c r="I625" s="2">
        <v>297.18084523628397</v>
      </c>
      <c r="J625" s="2">
        <v>-60.736839510362401</v>
      </c>
      <c r="K625" s="19">
        <v>2.7645122572714498</v>
      </c>
      <c r="L625" s="135">
        <v>4.0900072641347696E-6</v>
      </c>
      <c r="M625" s="135">
        <v>89.79</v>
      </c>
      <c r="N625" s="135">
        <v>81.202141745592797</v>
      </c>
      <c r="O625" s="19">
        <v>0.8</v>
      </c>
      <c r="P625" s="2">
        <v>130.17522034384501</v>
      </c>
      <c r="Q625" s="2">
        <v>317.16854993722802</v>
      </c>
      <c r="R625" s="266">
        <f t="shared" si="30"/>
        <v>4.7322703839778892</v>
      </c>
      <c r="S625" s="266">
        <f t="shared" si="31"/>
        <v>0.71179215123053952</v>
      </c>
      <c r="T625" s="266">
        <f t="shared" si="32"/>
        <v>1.9427324576730958</v>
      </c>
    </row>
    <row r="626" spans="1:20">
      <c r="A626" s="102">
        <v>0.87911741854622905</v>
      </c>
      <c r="B626" s="102">
        <v>0.22232922922600701</v>
      </c>
      <c r="C626" s="2">
        <v>996.89998529418096</v>
      </c>
      <c r="D626" s="19">
        <v>2.0679184952866301</v>
      </c>
      <c r="E626" s="135">
        <v>0.13805129980932901</v>
      </c>
      <c r="F626" s="135">
        <v>89</v>
      </c>
      <c r="G626" s="135">
        <v>41.592168892253198</v>
      </c>
      <c r="H626" s="2">
        <v>3.8774667837101799</v>
      </c>
      <c r="I626" s="2">
        <v>294.29359985140297</v>
      </c>
      <c r="J626" s="2">
        <v>-61.180206616154301</v>
      </c>
      <c r="K626" s="19">
        <v>2.0064897703892699</v>
      </c>
      <c r="L626" s="135">
        <v>9.1441948734606898E-2</v>
      </c>
      <c r="M626" s="135">
        <v>89.79</v>
      </c>
      <c r="N626" s="135">
        <v>81.247759654807794</v>
      </c>
      <c r="O626" s="19">
        <v>0.8</v>
      </c>
      <c r="P626" s="2">
        <v>318.030796022647</v>
      </c>
      <c r="Q626" s="2">
        <v>118.044296397959</v>
      </c>
      <c r="R626" s="266">
        <f t="shared" si="30"/>
        <v>4.0744082656759</v>
      </c>
      <c r="S626" s="266">
        <f t="shared" si="31"/>
        <v>1.0306150202228257</v>
      </c>
      <c r="T626" s="266">
        <f t="shared" si="32"/>
        <v>1.9534388760846924</v>
      </c>
    </row>
    <row r="627" spans="1:20">
      <c r="A627" s="102">
        <v>0.55354865361005001</v>
      </c>
      <c r="B627" s="102">
        <v>0.22281983218101001</v>
      </c>
      <c r="C627" s="2">
        <v>998.51120133719405</v>
      </c>
      <c r="D627" s="19">
        <v>2.96989686105315</v>
      </c>
      <c r="E627" s="135">
        <v>0.21376139793615101</v>
      </c>
      <c r="F627" s="135">
        <v>89</v>
      </c>
      <c r="G627" s="135">
        <v>41.323448685094696</v>
      </c>
      <c r="H627" s="2">
        <v>5.9940530113015598</v>
      </c>
      <c r="I627" s="2">
        <v>352.66395462410298</v>
      </c>
      <c r="J627" s="2">
        <v>175.45897505087399</v>
      </c>
      <c r="K627" s="19">
        <v>2.2191424797035499</v>
      </c>
      <c r="L627" s="135">
        <v>1.0759321211750699E-11</v>
      </c>
      <c r="M627" s="135">
        <v>89.79</v>
      </c>
      <c r="N627" s="135">
        <v>82.352398453400795</v>
      </c>
      <c r="O627" s="19">
        <v>0.8</v>
      </c>
      <c r="P627" s="2">
        <v>315.02004801775303</v>
      </c>
      <c r="Q627" s="2">
        <v>127.734877571203</v>
      </c>
      <c r="R627" s="266">
        <f t="shared" si="30"/>
        <v>5.1890393407567004</v>
      </c>
      <c r="S627" s="266">
        <f t="shared" si="31"/>
        <v>1.338308327750948</v>
      </c>
      <c r="T627" s="266">
        <f t="shared" si="32"/>
        <v>1.9928733218993209</v>
      </c>
    </row>
    <row r="628" spans="1:20">
      <c r="A628" s="102">
        <v>0.56061290809884601</v>
      </c>
      <c r="B628" s="102">
        <v>0.222851326853475</v>
      </c>
      <c r="C628" s="2">
        <v>860.00000371808801</v>
      </c>
      <c r="D628" s="19">
        <v>1.3294396707332099</v>
      </c>
      <c r="E628" s="135">
        <v>0.239618623958293</v>
      </c>
      <c r="F628" s="135">
        <v>89</v>
      </c>
      <c r="G628" s="135">
        <v>41.723174221835599</v>
      </c>
      <c r="H628" s="2">
        <v>0.50602417360388396</v>
      </c>
      <c r="I628" s="2">
        <v>9.5373695898669998E-5</v>
      </c>
      <c r="J628" s="2">
        <v>-147.97918774673701</v>
      </c>
      <c r="K628" s="19">
        <v>2.0000000007141101</v>
      </c>
      <c r="L628" s="135">
        <v>9.4318265667954398E-2</v>
      </c>
      <c r="M628" s="135">
        <v>89.79</v>
      </c>
      <c r="N628" s="135">
        <v>81.694959421938606</v>
      </c>
      <c r="O628" s="19">
        <v>0.8</v>
      </c>
      <c r="P628" s="2">
        <v>229.972429759797</v>
      </c>
      <c r="Q628" s="2">
        <v>222.06949226402401</v>
      </c>
      <c r="R628" s="266">
        <f t="shared" si="30"/>
        <v>3.3294396714473198</v>
      </c>
      <c r="S628" s="266">
        <f t="shared" si="31"/>
        <v>0.66471983512926336</v>
      </c>
      <c r="T628" s="266">
        <f t="shared" si="32"/>
        <v>1.9580235911002186</v>
      </c>
    </row>
    <row r="629" spans="1:20">
      <c r="A629" s="102">
        <v>1.0292583801783599</v>
      </c>
      <c r="B629" s="102">
        <v>0.223715449902502</v>
      </c>
      <c r="C629" s="2">
        <v>956.56421571049498</v>
      </c>
      <c r="D629" s="19">
        <v>2.0268177674605301</v>
      </c>
      <c r="E629" s="135">
        <v>0.25676448857566397</v>
      </c>
      <c r="F629" s="135">
        <v>89</v>
      </c>
      <c r="G629" s="135">
        <v>41.784501836700301</v>
      </c>
      <c r="H629" s="2">
        <v>0.50596658756314605</v>
      </c>
      <c r="I629" s="2">
        <v>295.53321482153501</v>
      </c>
      <c r="J629" s="2">
        <v>-59.928376920551798</v>
      </c>
      <c r="K629" s="19">
        <v>3.12454656207905</v>
      </c>
      <c r="L629" s="135">
        <v>3.3485832909629898E-6</v>
      </c>
      <c r="M629" s="135">
        <v>89.79</v>
      </c>
      <c r="N629" s="135">
        <v>81.3627498204049</v>
      </c>
      <c r="O629" s="19">
        <v>0.8</v>
      </c>
      <c r="P629" s="2">
        <v>197.748014102544</v>
      </c>
      <c r="Q629" s="2">
        <v>250.630727200846</v>
      </c>
      <c r="R629" s="266">
        <f t="shared" si="30"/>
        <v>5.1513643295395806</v>
      </c>
      <c r="S629" s="266">
        <f t="shared" si="31"/>
        <v>0.64867580853456719</v>
      </c>
      <c r="T629" s="266">
        <f t="shared" si="32"/>
        <v>1.9471992304319421</v>
      </c>
    </row>
    <row r="630" spans="1:20">
      <c r="A630" s="102">
        <v>0.74743908923119295</v>
      </c>
      <c r="B630" s="102">
        <v>0.22403286301585601</v>
      </c>
      <c r="C630" s="2">
        <v>877.35636711376003</v>
      </c>
      <c r="D630" s="19">
        <v>2.5547882738207401</v>
      </c>
      <c r="E630" s="135">
        <v>0.21077819626332001</v>
      </c>
      <c r="F630" s="135">
        <v>89</v>
      </c>
      <c r="G630" s="135">
        <v>41.521818441835002</v>
      </c>
      <c r="H630" s="2">
        <v>5.58666019923061</v>
      </c>
      <c r="I630" s="2">
        <v>359.98998390402801</v>
      </c>
      <c r="J630" s="2">
        <v>178.654240348858</v>
      </c>
      <c r="K630" s="19">
        <v>2.3763826105031902</v>
      </c>
      <c r="L630" s="135">
        <v>2.39423077036485E-2</v>
      </c>
      <c r="M630" s="135">
        <v>89.79</v>
      </c>
      <c r="N630" s="135">
        <v>81.6776954503826</v>
      </c>
      <c r="O630" s="19">
        <v>0.8</v>
      </c>
      <c r="P630" s="2">
        <v>239.58879479012199</v>
      </c>
      <c r="Q630" s="2">
        <v>202.532863648052</v>
      </c>
      <c r="R630" s="266">
        <f t="shared" si="30"/>
        <v>4.9311708843239304</v>
      </c>
      <c r="S630" s="266">
        <f t="shared" si="31"/>
        <v>1.0750744692916994</v>
      </c>
      <c r="T630" s="266">
        <f t="shared" si="32"/>
        <v>1.9671030440248938</v>
      </c>
    </row>
    <row r="631" spans="1:20">
      <c r="A631" s="102">
        <v>0.69989665877074003</v>
      </c>
      <c r="B631" s="102">
        <v>0.22434046398848201</v>
      </c>
      <c r="C631" s="2">
        <v>860.00148617411696</v>
      </c>
      <c r="D631" s="19">
        <v>2.06962125985042</v>
      </c>
      <c r="E631" s="135">
        <v>0.25400520004763899</v>
      </c>
      <c r="F631" s="135">
        <v>89</v>
      </c>
      <c r="G631" s="135">
        <v>41.575019848797602</v>
      </c>
      <c r="H631" s="2">
        <v>5.9994344500282502</v>
      </c>
      <c r="I631" s="2">
        <v>359.985962481699</v>
      </c>
      <c r="J631" s="2">
        <v>179.99983117708601</v>
      </c>
      <c r="K631" s="19">
        <v>2.1059617107890598</v>
      </c>
      <c r="L631" s="135">
        <v>3.7448288294051398E-2</v>
      </c>
      <c r="M631" s="135">
        <v>89.79</v>
      </c>
      <c r="N631" s="135">
        <v>81.698824342323206</v>
      </c>
      <c r="O631" s="19">
        <v>0.8</v>
      </c>
      <c r="P631" s="2">
        <v>244.96902793260199</v>
      </c>
      <c r="Q631" s="2">
        <v>199.08891391049701</v>
      </c>
      <c r="R631" s="266">
        <f t="shared" si="30"/>
        <v>4.1755829706394803</v>
      </c>
      <c r="S631" s="266">
        <f t="shared" si="31"/>
        <v>0.98274401155896429</v>
      </c>
      <c r="T631" s="266">
        <f t="shared" si="32"/>
        <v>1.965094055022707</v>
      </c>
    </row>
    <row r="632" spans="1:20">
      <c r="A632" s="102">
        <v>0.70182293513789695</v>
      </c>
      <c r="B632" s="102">
        <v>0.224651333410292</v>
      </c>
      <c r="C632" s="2">
        <v>994.46031300155903</v>
      </c>
      <c r="D632" s="19">
        <v>2.2656807893201401</v>
      </c>
      <c r="E632" s="135">
        <v>0.289266152251691</v>
      </c>
      <c r="F632" s="135">
        <v>89</v>
      </c>
      <c r="G632" s="135">
        <v>41.721392179192399</v>
      </c>
      <c r="H632" s="2">
        <v>-1.96996887313335</v>
      </c>
      <c r="I632" s="2">
        <v>251.892068022871</v>
      </c>
      <c r="J632" s="2">
        <v>28.083806004511398</v>
      </c>
      <c r="K632" s="19">
        <v>3.0811105166861399</v>
      </c>
      <c r="L632" s="135">
        <v>6.6107223770793103E-2</v>
      </c>
      <c r="M632" s="135">
        <v>89.79</v>
      </c>
      <c r="N632" s="135">
        <v>81.210467890290204</v>
      </c>
      <c r="O632" s="19">
        <v>0.8</v>
      </c>
      <c r="P632" s="2">
        <v>303.58371225146999</v>
      </c>
      <c r="Q632" s="2">
        <v>133.30168321818701</v>
      </c>
      <c r="R632" s="266">
        <f t="shared" si="30"/>
        <v>5.3467913060062795</v>
      </c>
      <c r="S632" s="266">
        <f t="shared" si="31"/>
        <v>0.73534551164265671</v>
      </c>
      <c r="T632" s="266">
        <f t="shared" si="32"/>
        <v>1.9464946793120697</v>
      </c>
    </row>
    <row r="633" spans="1:20">
      <c r="A633" s="102">
        <v>0.580510762520134</v>
      </c>
      <c r="B633" s="102">
        <v>0.225272012162296</v>
      </c>
      <c r="C633" s="2">
        <v>906.47816361948196</v>
      </c>
      <c r="D633" s="19">
        <v>1.9901062441313899</v>
      </c>
      <c r="E633" s="135">
        <v>0.131210764747343</v>
      </c>
      <c r="F633" s="135">
        <v>89</v>
      </c>
      <c r="G633" s="135">
        <v>41.519344597017799</v>
      </c>
      <c r="H633" s="2">
        <v>1.1302309708705101</v>
      </c>
      <c r="I633" s="2">
        <v>30.914512920506599</v>
      </c>
      <c r="J633" s="2">
        <v>154.37703008852401</v>
      </c>
      <c r="K633" s="19">
        <v>2.0654557748280502</v>
      </c>
      <c r="L633" s="135">
        <v>9.6836012724852399E-2</v>
      </c>
      <c r="M633" s="135">
        <v>89.79</v>
      </c>
      <c r="N633" s="135">
        <v>81.698315935463697</v>
      </c>
      <c r="O633" s="19">
        <v>0.8</v>
      </c>
      <c r="P633" s="2">
        <v>251.570848087755</v>
      </c>
      <c r="Q633" s="2">
        <v>194.86320336364301</v>
      </c>
      <c r="R633" s="266">
        <f t="shared" si="30"/>
        <v>4.0555620189594404</v>
      </c>
      <c r="S633" s="266">
        <f t="shared" si="31"/>
        <v>0.96351917498551465</v>
      </c>
      <c r="T633" s="266">
        <f t="shared" si="32"/>
        <v>1.9677168974707713</v>
      </c>
    </row>
    <row r="634" spans="1:20">
      <c r="A634" s="102">
        <v>0.58648371323943105</v>
      </c>
      <c r="B634" s="102">
        <v>0.22573509119341401</v>
      </c>
      <c r="C634" s="2">
        <v>916.57589136418301</v>
      </c>
      <c r="D634" s="19">
        <v>1.66306008879275</v>
      </c>
      <c r="E634" s="135">
        <v>0.135110349249009</v>
      </c>
      <c r="F634" s="135">
        <v>89</v>
      </c>
      <c r="G634" s="135">
        <v>41.533086511157798</v>
      </c>
      <c r="H634" s="2">
        <v>5.9997834162080697</v>
      </c>
      <c r="I634" s="2">
        <v>45.306770931011201</v>
      </c>
      <c r="J634" s="2">
        <v>74.627724755073402</v>
      </c>
      <c r="K634" s="19">
        <v>4.0391462862218397</v>
      </c>
      <c r="L634" s="135">
        <v>6.3463320648911902E-3</v>
      </c>
      <c r="M634" s="135">
        <v>89.79</v>
      </c>
      <c r="N634" s="135">
        <v>82.981523913441507</v>
      </c>
      <c r="O634" s="19">
        <v>0.8</v>
      </c>
      <c r="P634" s="2">
        <v>305.77661739439702</v>
      </c>
      <c r="Q634" s="2">
        <v>140.09610768014801</v>
      </c>
      <c r="R634" s="266">
        <f t="shared" si="30"/>
        <v>5.7022063750145895</v>
      </c>
      <c r="S634" s="266">
        <f t="shared" si="31"/>
        <v>0.41173554284619707</v>
      </c>
      <c r="T634" s="266">
        <f t="shared" si="32"/>
        <v>1.9979618873533189</v>
      </c>
    </row>
    <row r="635" spans="1:20">
      <c r="A635" s="102">
        <v>0.86506745219230596</v>
      </c>
      <c r="B635" s="102">
        <v>0.225983980659614</v>
      </c>
      <c r="C635" s="2">
        <v>996.27145957501898</v>
      </c>
      <c r="D635" s="19">
        <v>2.1417422788578402</v>
      </c>
      <c r="E635" s="135">
        <v>0.26736176620206298</v>
      </c>
      <c r="F635" s="135">
        <v>89</v>
      </c>
      <c r="G635" s="135">
        <v>41.8259500289535</v>
      </c>
      <c r="H635" s="2">
        <v>0.59358361785128799</v>
      </c>
      <c r="I635" s="2">
        <v>294.07840869958198</v>
      </c>
      <c r="J635" s="2">
        <v>-54.576423944117103</v>
      </c>
      <c r="K635" s="19">
        <v>3.2487453147968202</v>
      </c>
      <c r="L635" s="135">
        <v>8.4604163607426806E-5</v>
      </c>
      <c r="M635" s="135">
        <v>89.79</v>
      </c>
      <c r="N635" s="135">
        <v>81.209780938291601</v>
      </c>
      <c r="O635" s="19">
        <v>0.8</v>
      </c>
      <c r="P635" s="2">
        <v>188.25085558337599</v>
      </c>
      <c r="Q635" s="2">
        <v>259.41629493627102</v>
      </c>
      <c r="R635" s="266">
        <f t="shared" si="30"/>
        <v>5.3904875936546599</v>
      </c>
      <c r="S635" s="266">
        <f t="shared" si="31"/>
        <v>0.65925213315522302</v>
      </c>
      <c r="T635" s="266">
        <f t="shared" si="32"/>
        <v>1.941612345495443</v>
      </c>
    </row>
    <row r="636" spans="1:20">
      <c r="A636" s="102">
        <v>0.77168840914964598</v>
      </c>
      <c r="B636" s="102">
        <v>0.22600994623430501</v>
      </c>
      <c r="C636" s="2">
        <v>976.31449469043105</v>
      </c>
      <c r="D636" s="19">
        <v>2.29556671576402</v>
      </c>
      <c r="E636" s="135">
        <v>0.29999925707990099</v>
      </c>
      <c r="F636" s="135">
        <v>89</v>
      </c>
      <c r="G636" s="135">
        <v>41.668140431751901</v>
      </c>
      <c r="H636" s="2">
        <v>5.8159099893827904</v>
      </c>
      <c r="I636" s="2">
        <v>231.432451295775</v>
      </c>
      <c r="J636" s="2">
        <v>43.444353882580998</v>
      </c>
      <c r="K636" s="19">
        <v>2.64969004214676</v>
      </c>
      <c r="L636" s="135">
        <v>0.101661482994061</v>
      </c>
      <c r="M636" s="135">
        <v>89.79</v>
      </c>
      <c r="N636" s="135">
        <v>81.156494893619197</v>
      </c>
      <c r="O636" s="19">
        <v>0.8</v>
      </c>
      <c r="P636" s="2">
        <v>314.95030112592099</v>
      </c>
      <c r="Q636" s="2">
        <v>117.10935191038899</v>
      </c>
      <c r="R636" s="266">
        <f t="shared" si="30"/>
        <v>4.94525675791078</v>
      </c>
      <c r="S636" s="266">
        <f t="shared" si="31"/>
        <v>0.86635292402132003</v>
      </c>
      <c r="T636" s="266">
        <f t="shared" si="32"/>
        <v>1.9476869870529772</v>
      </c>
    </row>
    <row r="637" spans="1:20">
      <c r="A637" s="102">
        <v>0.57117396779358298</v>
      </c>
      <c r="B637" s="102">
        <v>0.22625724924728199</v>
      </c>
      <c r="C637" s="2">
        <v>903.28595206442606</v>
      </c>
      <c r="D637" s="19">
        <v>2.2751283927195001</v>
      </c>
      <c r="E637" s="135">
        <v>0.15325816008036999</v>
      </c>
      <c r="F637" s="135">
        <v>89</v>
      </c>
      <c r="G637" s="135">
        <v>41.522796318937203</v>
      </c>
      <c r="H637" s="2">
        <v>-0.34879573002446301</v>
      </c>
      <c r="I637" s="2">
        <v>54.4375955470083</v>
      </c>
      <c r="J637" s="2">
        <v>30.488032812699299</v>
      </c>
      <c r="K637" s="19">
        <v>1.8252539772443099</v>
      </c>
      <c r="L637" s="135">
        <v>9.9996803680818994E-2</v>
      </c>
      <c r="M637" s="135">
        <v>89.79</v>
      </c>
      <c r="N637" s="135">
        <v>82.599960866018904</v>
      </c>
      <c r="O637" s="19">
        <v>0.8</v>
      </c>
      <c r="P637" s="2">
        <v>189.24029854862101</v>
      </c>
      <c r="Q637" s="2">
        <v>265.76950027682801</v>
      </c>
      <c r="R637" s="266">
        <f t="shared" si="30"/>
        <v>4.1003823699638104</v>
      </c>
      <c r="S637" s="266">
        <f t="shared" si="31"/>
        <v>1.2464722285686463</v>
      </c>
      <c r="T637" s="266">
        <f t="shared" si="32"/>
        <v>1.9892677803192107</v>
      </c>
    </row>
    <row r="638" spans="1:20">
      <c r="A638" s="102">
        <v>0.514718091581016</v>
      </c>
      <c r="B638" s="102">
        <v>0.22818394994144001</v>
      </c>
      <c r="C638" s="2">
        <v>983.02746680500798</v>
      </c>
      <c r="D638" s="19">
        <v>0.94935872419423295</v>
      </c>
      <c r="E638" s="135">
        <v>6.5882782211242497E-2</v>
      </c>
      <c r="F638" s="135">
        <v>89</v>
      </c>
      <c r="G638" s="135">
        <v>41.697117108856901</v>
      </c>
      <c r="H638" s="2">
        <v>0.34751815046078099</v>
      </c>
      <c r="I638" s="2">
        <v>130.730615440995</v>
      </c>
      <c r="J638" s="2">
        <v>153.32922858118201</v>
      </c>
      <c r="K638" s="19">
        <v>1.1475871411030401</v>
      </c>
      <c r="L638" s="135">
        <v>0.26497810890885098</v>
      </c>
      <c r="M638" s="135">
        <v>89.79</v>
      </c>
      <c r="N638" s="135">
        <v>81.630069188499604</v>
      </c>
      <c r="O638" s="19">
        <v>0.8</v>
      </c>
      <c r="P638" s="2">
        <v>223.069430838703</v>
      </c>
      <c r="Q638" s="2">
        <v>244.12732674342899</v>
      </c>
      <c r="R638" s="266">
        <f t="shared" si="30"/>
        <v>2.0969458652972728</v>
      </c>
      <c r="S638" s="266">
        <f t="shared" si="31"/>
        <v>0.8272650417481382</v>
      </c>
      <c r="T638" s="266">
        <f t="shared" si="32"/>
        <v>1.957690959194887</v>
      </c>
    </row>
    <row r="639" spans="1:20">
      <c r="A639" s="102">
        <v>0.72517407312989202</v>
      </c>
      <c r="B639" s="102">
        <v>0.22845922777538699</v>
      </c>
      <c r="C639" s="2">
        <v>913.14732865453004</v>
      </c>
      <c r="D639" s="19">
        <v>2.5069296675248398</v>
      </c>
      <c r="E639" s="135">
        <v>0.131359369288857</v>
      </c>
      <c r="F639" s="135">
        <v>89</v>
      </c>
      <c r="G639" s="135">
        <v>41.284992288645299</v>
      </c>
      <c r="H639" s="2">
        <v>-1.8936644690314699</v>
      </c>
      <c r="I639" s="2">
        <v>64.588682091410703</v>
      </c>
      <c r="J639" s="2">
        <v>2.0050372568710002</v>
      </c>
      <c r="K639" s="19">
        <v>1.15387873163118</v>
      </c>
      <c r="L639" s="135">
        <v>9.8866941707222294E-2</v>
      </c>
      <c r="M639" s="135">
        <v>89.79</v>
      </c>
      <c r="N639" s="135">
        <v>82.315307090251196</v>
      </c>
      <c r="O639" s="19">
        <v>0.8</v>
      </c>
      <c r="P639" s="2">
        <v>211.40774372129101</v>
      </c>
      <c r="Q639" s="2">
        <v>243.31074014336099</v>
      </c>
      <c r="R639" s="266">
        <f t="shared" si="30"/>
        <v>3.6608083991560196</v>
      </c>
      <c r="S639" s="266">
        <f t="shared" si="31"/>
        <v>2.1726110368469311</v>
      </c>
      <c r="T639" s="266">
        <f t="shared" si="32"/>
        <v>1.9938312332661028</v>
      </c>
    </row>
    <row r="640" spans="1:20">
      <c r="A640" s="102">
        <v>0.80236934730783105</v>
      </c>
      <c r="B640" s="102">
        <v>0.228495690067682</v>
      </c>
      <c r="C640" s="2">
        <v>882.87664243572203</v>
      </c>
      <c r="D640" s="19">
        <v>2.0228004493264899</v>
      </c>
      <c r="E640" s="135">
        <v>0.130441248395642</v>
      </c>
      <c r="F640" s="135">
        <v>89</v>
      </c>
      <c r="G640" s="135">
        <v>41.6284464140276</v>
      </c>
      <c r="H640" s="2">
        <v>5.9899690067777298</v>
      </c>
      <c r="I640" s="2">
        <v>72.120866032914506</v>
      </c>
      <c r="J640" s="2">
        <v>2.20262966821576</v>
      </c>
      <c r="K640" s="19">
        <v>2.1691684574532499</v>
      </c>
      <c r="L640" s="135">
        <v>9.0283420219718094E-2</v>
      </c>
      <c r="M640" s="135">
        <v>89.79</v>
      </c>
      <c r="N640" s="135">
        <v>82.509504308375</v>
      </c>
      <c r="O640" s="19">
        <v>0.8</v>
      </c>
      <c r="P640" s="2">
        <v>194.63277919065001</v>
      </c>
      <c r="Q640" s="2">
        <v>259.43980486309101</v>
      </c>
      <c r="R640" s="266">
        <f t="shared" si="30"/>
        <v>4.1919689067797403</v>
      </c>
      <c r="S640" s="266">
        <f t="shared" si="31"/>
        <v>0.93252344804118814</v>
      </c>
      <c r="T640" s="266">
        <f t="shared" si="32"/>
        <v>1.9820462067633551</v>
      </c>
    </row>
    <row r="641" spans="1:20">
      <c r="A641" s="102">
        <v>0.68956518685445101</v>
      </c>
      <c r="B641" s="102">
        <v>0.228820894242209</v>
      </c>
      <c r="C641" s="2">
        <v>862.32841707014404</v>
      </c>
      <c r="D641" s="19">
        <v>2.2926594153425799</v>
      </c>
      <c r="E641" s="135">
        <v>0.22031782185120999</v>
      </c>
      <c r="F641" s="135">
        <v>89</v>
      </c>
      <c r="G641" s="135">
        <v>41.551055220793302</v>
      </c>
      <c r="H641" s="2">
        <v>5.9935845101530196</v>
      </c>
      <c r="I641" s="2">
        <v>2.5230443832905798</v>
      </c>
      <c r="J641" s="2">
        <v>179.99962175782599</v>
      </c>
      <c r="K641" s="19">
        <v>2.0683474099104</v>
      </c>
      <c r="L641" s="135">
        <v>4.0768351168690903E-2</v>
      </c>
      <c r="M641" s="135">
        <v>89.79</v>
      </c>
      <c r="N641" s="135">
        <v>81.579147301744399</v>
      </c>
      <c r="O641" s="19">
        <v>0.8</v>
      </c>
      <c r="P641" s="2">
        <v>243.64724493241499</v>
      </c>
      <c r="Q641" s="2">
        <v>200.349271195472</v>
      </c>
      <c r="R641" s="266">
        <f t="shared" si="30"/>
        <v>4.3610068252529803</v>
      </c>
      <c r="S641" s="266">
        <f t="shared" si="31"/>
        <v>1.1084498688940738</v>
      </c>
      <c r="T641" s="266">
        <f t="shared" si="32"/>
        <v>1.9633471850053024</v>
      </c>
    </row>
    <row r="642" spans="1:20">
      <c r="A642" s="102">
        <v>0.74444531183689799</v>
      </c>
      <c r="B642" s="102">
        <v>0.229301867869627</v>
      </c>
      <c r="C642" s="2">
        <v>889.90366554378602</v>
      </c>
      <c r="D642" s="19">
        <v>0.50070050638945096</v>
      </c>
      <c r="E642" s="135">
        <v>9.4833883588485296E-2</v>
      </c>
      <c r="F642" s="135">
        <v>89</v>
      </c>
      <c r="G642" s="135">
        <v>42.144938510112098</v>
      </c>
      <c r="H642" s="2">
        <v>-0.27871267043767001</v>
      </c>
      <c r="I642" s="2">
        <v>69.805762368035303</v>
      </c>
      <c r="J642" s="2">
        <v>-128.508893950382</v>
      </c>
      <c r="K642" s="19">
        <v>1.3519943606840901</v>
      </c>
      <c r="L642" s="135">
        <v>0.270031144266279</v>
      </c>
      <c r="M642" s="135">
        <v>89.79</v>
      </c>
      <c r="N642" s="135">
        <v>81.807368021471305</v>
      </c>
      <c r="O642" s="19">
        <v>0.8</v>
      </c>
      <c r="P642" s="2">
        <v>188.80351767094001</v>
      </c>
      <c r="Q642" s="2">
        <v>289.46969872847399</v>
      </c>
      <c r="R642" s="266">
        <f t="shared" si="30"/>
        <v>1.852694867073541</v>
      </c>
      <c r="S642" s="266">
        <f t="shared" si="31"/>
        <v>0.37034215596587516</v>
      </c>
      <c r="T642" s="266">
        <f t="shared" si="32"/>
        <v>1.9410959159862755</v>
      </c>
    </row>
    <row r="643" spans="1:20">
      <c r="A643" s="102">
        <v>0.73247140087187201</v>
      </c>
      <c r="B643" s="102">
        <v>0.229792659417452</v>
      </c>
      <c r="C643" s="2">
        <v>879.98169673548</v>
      </c>
      <c r="D643" s="19">
        <v>2.53128960581815</v>
      </c>
      <c r="E643" s="135">
        <v>0.11366476660656</v>
      </c>
      <c r="F643" s="135">
        <v>89</v>
      </c>
      <c r="G643" s="135">
        <v>41.412998999573297</v>
      </c>
      <c r="H643" s="2">
        <v>3.6411967993454901</v>
      </c>
      <c r="I643" s="2">
        <v>89.963169513153701</v>
      </c>
      <c r="J643" s="2">
        <v>-12.1433805888738</v>
      </c>
      <c r="K643" s="19">
        <v>2.9800905997296798</v>
      </c>
      <c r="L643" s="135">
        <v>1.9071944394601199E-2</v>
      </c>
      <c r="M643" s="135">
        <v>89.79</v>
      </c>
      <c r="N643" s="135">
        <v>83.710318806453898</v>
      </c>
      <c r="O643" s="19">
        <v>0.8</v>
      </c>
      <c r="P643" s="2">
        <v>322.49098973176802</v>
      </c>
      <c r="Q643" s="2">
        <v>122.88216606194401</v>
      </c>
      <c r="R643" s="266">
        <f t="shared" si="30"/>
        <v>5.5113802055478303</v>
      </c>
      <c r="S643" s="266">
        <f t="shared" si="31"/>
        <v>0.8494002182510022</v>
      </c>
      <c r="T643" s="266">
        <f t="shared" si="32"/>
        <v>2.0213537012211171</v>
      </c>
    </row>
    <row r="644" spans="1:20">
      <c r="A644" s="102">
        <v>0.79204072430729799</v>
      </c>
      <c r="B644" s="102">
        <v>0.23015535387265301</v>
      </c>
      <c r="C644" s="2">
        <v>998.88906640129596</v>
      </c>
      <c r="D644" s="19">
        <v>2.1473779831409399</v>
      </c>
      <c r="E644" s="135">
        <v>0.24238990216502401</v>
      </c>
      <c r="F644" s="135">
        <v>89</v>
      </c>
      <c r="G644" s="135">
        <v>41.4008041910025</v>
      </c>
      <c r="H644" s="2">
        <v>5.9993995104322702</v>
      </c>
      <c r="I644" s="2">
        <v>1.0975530246457299E-3</v>
      </c>
      <c r="J644" s="2">
        <v>177.56426926677</v>
      </c>
      <c r="K644" s="19">
        <v>2.46965865636112</v>
      </c>
      <c r="L644" s="135">
        <v>3.8927541754752402E-2</v>
      </c>
      <c r="M644" s="135">
        <v>89.79</v>
      </c>
      <c r="N644" s="135">
        <v>82.3658205831657</v>
      </c>
      <c r="O644" s="19">
        <v>0.8</v>
      </c>
      <c r="P644" s="2">
        <v>223.192689799769</v>
      </c>
      <c r="Q644" s="2">
        <v>227.452386679417</v>
      </c>
      <c r="R644" s="266">
        <f t="shared" si="30"/>
        <v>4.6170366395020599</v>
      </c>
      <c r="S644" s="266">
        <f t="shared" si="31"/>
        <v>0.86950396064246405</v>
      </c>
      <c r="T644" s="266">
        <f t="shared" si="32"/>
        <v>1.9894739291336276</v>
      </c>
    </row>
    <row r="645" spans="1:20">
      <c r="A645" s="102">
        <v>1.2959163156338001</v>
      </c>
      <c r="B645" s="102">
        <v>0.230168738594169</v>
      </c>
      <c r="C645" s="2">
        <v>860.84089011750405</v>
      </c>
      <c r="D645" s="19">
        <v>1.6705354637019101</v>
      </c>
      <c r="E645" s="135">
        <v>0.15968560974424201</v>
      </c>
      <c r="F645" s="135">
        <v>89</v>
      </c>
      <c r="G645" s="135">
        <v>41.3034983334611</v>
      </c>
      <c r="H645" s="2">
        <v>5.9979752188323499</v>
      </c>
      <c r="I645" s="2">
        <v>28.4780126950191</v>
      </c>
      <c r="J645" s="2">
        <v>153.24159484191</v>
      </c>
      <c r="K645" s="19">
        <v>1.80849633759896</v>
      </c>
      <c r="L645" s="135">
        <v>8.8034895878359401E-2</v>
      </c>
      <c r="M645" s="135">
        <v>89.79</v>
      </c>
      <c r="N645" s="135">
        <v>82.511246803716901</v>
      </c>
      <c r="O645" s="19">
        <v>0.8</v>
      </c>
      <c r="P645" s="2">
        <v>228.56542841727901</v>
      </c>
      <c r="Q645" s="2">
        <v>227.76689732369201</v>
      </c>
      <c r="R645" s="266">
        <f t="shared" si="30"/>
        <v>3.4790318013008701</v>
      </c>
      <c r="S645" s="266">
        <f t="shared" si="31"/>
        <v>0.92371514886216866</v>
      </c>
      <c r="T645" s="266">
        <f t="shared" si="32"/>
        <v>1.997681797739449</v>
      </c>
    </row>
    <row r="646" spans="1:20">
      <c r="A646" s="102">
        <v>0.58753593964502204</v>
      </c>
      <c r="B646" s="102">
        <v>0.230719683171414</v>
      </c>
      <c r="C646" s="2">
        <v>992.65446182154403</v>
      </c>
      <c r="D646" s="19">
        <v>2.1227318773431199</v>
      </c>
      <c r="E646" s="135">
        <v>0.130170335716847</v>
      </c>
      <c r="F646" s="135">
        <v>89</v>
      </c>
      <c r="G646" s="135">
        <v>41.587518165922397</v>
      </c>
      <c r="H646" s="2">
        <v>3.7258077561082898</v>
      </c>
      <c r="I646" s="2">
        <v>357.78632933555099</v>
      </c>
      <c r="J646" s="2">
        <v>177.43603456237599</v>
      </c>
      <c r="K646" s="19">
        <v>2.4607687269907799</v>
      </c>
      <c r="L646" s="135">
        <v>9.7316524734648094E-2</v>
      </c>
      <c r="M646" s="135">
        <v>89.79</v>
      </c>
      <c r="N646" s="135">
        <v>81.699998300689899</v>
      </c>
      <c r="O646" s="19">
        <v>0.8</v>
      </c>
      <c r="P646" s="2">
        <v>286.06836876547101</v>
      </c>
      <c r="Q646" s="2">
        <v>152.351702103826</v>
      </c>
      <c r="R646" s="266">
        <f t="shared" si="30"/>
        <v>4.5835006043338993</v>
      </c>
      <c r="S646" s="266">
        <f t="shared" si="31"/>
        <v>0.86262957345811286</v>
      </c>
      <c r="T646" s="266">
        <f t="shared" si="32"/>
        <v>1.964531712970466</v>
      </c>
    </row>
    <row r="647" spans="1:20">
      <c r="A647" s="102">
        <v>0.56629173317924097</v>
      </c>
      <c r="B647" s="102">
        <v>0.23103434247348201</v>
      </c>
      <c r="C647" s="2">
        <v>984.41367979229403</v>
      </c>
      <c r="D647" s="19">
        <v>1.46677201783739</v>
      </c>
      <c r="E647" s="135">
        <v>2.23366811769477E-2</v>
      </c>
      <c r="F647" s="135">
        <v>89</v>
      </c>
      <c r="G647" s="135">
        <v>41.539064722345401</v>
      </c>
      <c r="H647" s="2">
        <v>1.1378577251876401</v>
      </c>
      <c r="I647" s="2">
        <v>331.17707601224799</v>
      </c>
      <c r="J647" s="2">
        <v>-89.602411706527704</v>
      </c>
      <c r="K647" s="19">
        <v>1.05508195876641</v>
      </c>
      <c r="L647" s="135">
        <v>0.21716275615275399</v>
      </c>
      <c r="M647" s="135">
        <v>89.79</v>
      </c>
      <c r="N647" s="135">
        <v>81.307246865258307</v>
      </c>
      <c r="O647" s="19">
        <v>0.8</v>
      </c>
      <c r="P647" s="2">
        <v>243.71292121454599</v>
      </c>
      <c r="Q647" s="2">
        <v>210.42576605422801</v>
      </c>
      <c r="R647" s="266">
        <f t="shared" si="30"/>
        <v>2.5218539766037997</v>
      </c>
      <c r="S647" s="266">
        <f t="shared" si="31"/>
        <v>1.3901972312675344</v>
      </c>
      <c r="T647" s="266">
        <f t="shared" si="32"/>
        <v>1.9573682606657277</v>
      </c>
    </row>
    <row r="648" spans="1:20">
      <c r="A648" s="102">
        <v>1.1823231079615599</v>
      </c>
      <c r="B648" s="102">
        <v>0.231728109887198</v>
      </c>
      <c r="C648" s="2">
        <v>937.31325085330502</v>
      </c>
      <c r="D648" s="19">
        <v>1.6441593150510001</v>
      </c>
      <c r="E648" s="135">
        <v>0.25160679977799499</v>
      </c>
      <c r="F648" s="135">
        <v>89</v>
      </c>
      <c r="G648" s="135">
        <v>41.7703494269891</v>
      </c>
      <c r="H648" s="2">
        <v>0.171402673071717</v>
      </c>
      <c r="I648" s="2">
        <v>307.76629476381697</v>
      </c>
      <c r="J648" s="2">
        <v>-66.891293830194101</v>
      </c>
      <c r="K648" s="19">
        <v>2.7690271542253</v>
      </c>
      <c r="L648" s="135">
        <v>4.1614630078785297E-2</v>
      </c>
      <c r="M648" s="135">
        <v>89.79</v>
      </c>
      <c r="N648" s="135">
        <v>81.574440622844605</v>
      </c>
      <c r="O648" s="19">
        <v>0.8</v>
      </c>
      <c r="P648" s="2">
        <v>197.31312166628601</v>
      </c>
      <c r="Q648" s="2">
        <v>256.37799569602902</v>
      </c>
      <c r="R648" s="266">
        <f t="shared" ref="R648:R711" si="33">D648+K648</f>
        <v>4.4131864692763001</v>
      </c>
      <c r="S648" s="266">
        <f t="shared" ref="S648:S711" si="34">D648/K648</f>
        <v>0.59376785545138222</v>
      </c>
      <c r="T648" s="266">
        <f t="shared" ref="T648:T711" si="35">N648/G648</f>
        <v>1.9529269384118886</v>
      </c>
    </row>
    <row r="649" spans="1:20">
      <c r="A649" s="102">
        <v>0.71948008518665996</v>
      </c>
      <c r="B649" s="102">
        <v>0.231839648009661</v>
      </c>
      <c r="C649" s="2">
        <v>984.680854604773</v>
      </c>
      <c r="D649" s="19">
        <v>1.6461319086597801</v>
      </c>
      <c r="E649" s="135">
        <v>0.15549798362450001</v>
      </c>
      <c r="F649" s="135">
        <v>89</v>
      </c>
      <c r="G649" s="135">
        <v>41.6026606557825</v>
      </c>
      <c r="H649" s="2">
        <v>5.85701404864189</v>
      </c>
      <c r="I649" s="2">
        <v>208.619402988682</v>
      </c>
      <c r="J649" s="2">
        <v>52.854668896460701</v>
      </c>
      <c r="K649" s="19">
        <v>1.4712384819497299</v>
      </c>
      <c r="L649" s="135">
        <v>0.17253410880633799</v>
      </c>
      <c r="M649" s="135">
        <v>89.79</v>
      </c>
      <c r="N649" s="135">
        <v>81.166641537512902</v>
      </c>
      <c r="O649" s="19">
        <v>0.8</v>
      </c>
      <c r="P649" s="2">
        <v>321.51080562090499</v>
      </c>
      <c r="Q649" s="2">
        <v>102.304656546326</v>
      </c>
      <c r="R649" s="266">
        <f t="shared" si="33"/>
        <v>3.1173703906095103</v>
      </c>
      <c r="S649" s="266">
        <f t="shared" si="34"/>
        <v>1.118874967488803</v>
      </c>
      <c r="T649" s="266">
        <f t="shared" si="35"/>
        <v>1.9509964088374061</v>
      </c>
    </row>
    <row r="650" spans="1:20">
      <c r="A650" s="102">
        <v>0.62829822441562999</v>
      </c>
      <c r="B650" s="102">
        <v>0.232814012889695</v>
      </c>
      <c r="C650" s="2">
        <v>864.17567993665705</v>
      </c>
      <c r="D650" s="19">
        <v>2.4440535740535099</v>
      </c>
      <c r="E650" s="135">
        <v>0.21516883715162399</v>
      </c>
      <c r="F650" s="135">
        <v>89</v>
      </c>
      <c r="G650" s="135">
        <v>41.500000032815102</v>
      </c>
      <c r="H650" s="2">
        <v>5.8583851185392701</v>
      </c>
      <c r="I650" s="2">
        <v>359.57067603670498</v>
      </c>
      <c r="J650" s="2">
        <v>179.99995179143301</v>
      </c>
      <c r="K650" s="19">
        <v>2.13166012030067</v>
      </c>
      <c r="L650" s="135">
        <v>2.8462218186755699E-2</v>
      </c>
      <c r="M650" s="135">
        <v>89.79</v>
      </c>
      <c r="N650" s="135">
        <v>81.676628130108497</v>
      </c>
      <c r="O650" s="19">
        <v>0.8</v>
      </c>
      <c r="P650" s="2">
        <v>246.83796886313201</v>
      </c>
      <c r="Q650" s="2">
        <v>194.82212374502399</v>
      </c>
      <c r="R650" s="266">
        <f t="shared" si="33"/>
        <v>4.5757136943541799</v>
      </c>
      <c r="S650" s="266">
        <f t="shared" si="34"/>
        <v>1.1465493728469138</v>
      </c>
      <c r="T650" s="266">
        <f t="shared" si="35"/>
        <v>1.968111519651198</v>
      </c>
    </row>
    <row r="651" spans="1:20">
      <c r="A651" s="102">
        <v>0.90197818027809196</v>
      </c>
      <c r="B651" s="102">
        <v>0.23302187022807799</v>
      </c>
      <c r="C651" s="2">
        <v>978.82318632127703</v>
      </c>
      <c r="D651" s="19">
        <v>1.7242731269852201</v>
      </c>
      <c r="E651" s="135">
        <v>0.22559960762834</v>
      </c>
      <c r="F651" s="135">
        <v>89</v>
      </c>
      <c r="G651" s="135">
        <v>41.695937996563202</v>
      </c>
      <c r="H651" s="2">
        <v>1.13661616175129</v>
      </c>
      <c r="I651" s="2">
        <v>307.83362917286399</v>
      </c>
      <c r="J651" s="2">
        <v>-94.358253278114702</v>
      </c>
      <c r="K651" s="19">
        <v>3.6928294768711698</v>
      </c>
      <c r="L651" s="135">
        <v>1.2195083635708601E-3</v>
      </c>
      <c r="M651" s="135">
        <v>89.79</v>
      </c>
      <c r="N651" s="135">
        <v>82.005580144938705</v>
      </c>
      <c r="O651" s="19">
        <v>0.8</v>
      </c>
      <c r="P651" s="2">
        <v>0.31384636734280602</v>
      </c>
      <c r="Q651" s="2">
        <v>87.362107132965093</v>
      </c>
      <c r="R651" s="266">
        <f t="shared" si="33"/>
        <v>5.4171026038563896</v>
      </c>
      <c r="S651" s="266">
        <f t="shared" si="34"/>
        <v>0.46692465432932689</v>
      </c>
      <c r="T651" s="266">
        <f t="shared" si="35"/>
        <v>1.9667522565794786</v>
      </c>
    </row>
    <row r="652" spans="1:20">
      <c r="A652" s="102">
        <v>0.65780771197751098</v>
      </c>
      <c r="B652" s="102">
        <v>0.233074566321995</v>
      </c>
      <c r="C652" s="2">
        <v>880.131246769688</v>
      </c>
      <c r="D652" s="19">
        <v>1.68156500681482</v>
      </c>
      <c r="E652" s="135">
        <v>0.160206210269321</v>
      </c>
      <c r="F652" s="135">
        <v>89</v>
      </c>
      <c r="G652" s="135">
        <v>41.760412021122903</v>
      </c>
      <c r="H652" s="2">
        <v>5.8537971938163098</v>
      </c>
      <c r="I652" s="2">
        <v>107.704458039054</v>
      </c>
      <c r="J652" s="2">
        <v>-0.87101837015018202</v>
      </c>
      <c r="K652" s="19">
        <v>4.9888167939254799</v>
      </c>
      <c r="L652" s="135">
        <v>6.3881672073597795E-2</v>
      </c>
      <c r="M652" s="135">
        <v>89.79</v>
      </c>
      <c r="N652" s="135">
        <v>83.420648998321994</v>
      </c>
      <c r="O652" s="19">
        <v>0.8</v>
      </c>
      <c r="P652" s="2">
        <v>82.974561806116597</v>
      </c>
      <c r="Q652" s="2">
        <v>359.73683841122198</v>
      </c>
      <c r="R652" s="266">
        <f t="shared" si="33"/>
        <v>6.6703818007402997</v>
      </c>
      <c r="S652" s="266">
        <f t="shared" si="34"/>
        <v>0.33706689908162984</v>
      </c>
      <c r="T652" s="266">
        <f t="shared" si="35"/>
        <v>1.9976011959874069</v>
      </c>
    </row>
    <row r="653" spans="1:20">
      <c r="A653" s="102">
        <v>0.90622364496812202</v>
      </c>
      <c r="B653" s="102">
        <v>0.233310990802505</v>
      </c>
      <c r="C653" s="2">
        <v>879.99733966243605</v>
      </c>
      <c r="D653" s="19">
        <v>2.1479708595715601</v>
      </c>
      <c r="E653" s="135">
        <v>0.12920990005574101</v>
      </c>
      <c r="F653" s="135">
        <v>89</v>
      </c>
      <c r="G653" s="135">
        <v>41.568623913153502</v>
      </c>
      <c r="H653" s="2">
        <v>1.69374145495368</v>
      </c>
      <c r="I653" s="2">
        <v>87.342952025869096</v>
      </c>
      <c r="J653" s="2">
        <v>-21.785590132637001</v>
      </c>
      <c r="K653" s="19">
        <v>2.1720956343272202</v>
      </c>
      <c r="L653" s="135">
        <v>9.02101449364624E-2</v>
      </c>
      <c r="M653" s="135">
        <v>89.79</v>
      </c>
      <c r="N653" s="135">
        <v>82.358270778823794</v>
      </c>
      <c r="O653" s="19">
        <v>0.8</v>
      </c>
      <c r="P653" s="2">
        <v>208.29254279788</v>
      </c>
      <c r="Q653" s="2">
        <v>240.739064560646</v>
      </c>
      <c r="R653" s="266">
        <f t="shared" si="33"/>
        <v>4.3200664938987803</v>
      </c>
      <c r="S653" s="266">
        <f t="shared" si="34"/>
        <v>0.98889331833534466</v>
      </c>
      <c r="T653" s="266">
        <f t="shared" si="35"/>
        <v>1.9812604562250924</v>
      </c>
    </row>
    <row r="654" spans="1:20">
      <c r="A654" s="102">
        <v>0.73670142283663098</v>
      </c>
      <c r="B654" s="102">
        <v>0.23338258307536699</v>
      </c>
      <c r="C654" s="2">
        <v>986.47400962678296</v>
      </c>
      <c r="D654" s="19">
        <v>2.6075066505774198</v>
      </c>
      <c r="E654" s="135">
        <v>0.22667972995941801</v>
      </c>
      <c r="F654" s="135">
        <v>89</v>
      </c>
      <c r="G654" s="135">
        <v>41.5047783649186</v>
      </c>
      <c r="H654" s="2">
        <v>5.8693579400955596</v>
      </c>
      <c r="I654" s="2">
        <v>0.33986290796586699</v>
      </c>
      <c r="J654" s="2">
        <v>179.96430097291699</v>
      </c>
      <c r="K654" s="19">
        <v>2.1513367256893301</v>
      </c>
      <c r="L654" s="135">
        <v>3.9451601452864402E-2</v>
      </c>
      <c r="M654" s="135">
        <v>89.79</v>
      </c>
      <c r="N654" s="135">
        <v>81.644013105732</v>
      </c>
      <c r="O654" s="19">
        <v>0.8</v>
      </c>
      <c r="P654" s="2">
        <v>259.14406728364401</v>
      </c>
      <c r="Q654" s="2">
        <v>182.93216274497399</v>
      </c>
      <c r="R654" s="266">
        <f t="shared" si="33"/>
        <v>4.7588433762667499</v>
      </c>
      <c r="S654" s="266">
        <f t="shared" si="34"/>
        <v>1.212040225707542</v>
      </c>
      <c r="T654" s="266">
        <f t="shared" si="35"/>
        <v>1.9670991226094727</v>
      </c>
    </row>
    <row r="655" spans="1:20">
      <c r="A655" s="102">
        <v>0.63352799043059305</v>
      </c>
      <c r="B655" s="102">
        <v>0.23641795421238301</v>
      </c>
      <c r="C655" s="2">
        <v>893.50115963780399</v>
      </c>
      <c r="D655" s="19">
        <v>2.6221414270280001</v>
      </c>
      <c r="E655" s="135">
        <v>0.21059985853855201</v>
      </c>
      <c r="F655" s="135">
        <v>89</v>
      </c>
      <c r="G655" s="135">
        <v>41.500429996038697</v>
      </c>
      <c r="H655" s="2">
        <v>5.4750138694345596</v>
      </c>
      <c r="I655" s="2">
        <v>1.8856434033413301</v>
      </c>
      <c r="J655" s="2">
        <v>175.88013202095101</v>
      </c>
      <c r="K655" s="19">
        <v>2.3028679969244998</v>
      </c>
      <c r="L655" s="135">
        <v>2.54503580219918E-2</v>
      </c>
      <c r="M655" s="135">
        <v>89.79</v>
      </c>
      <c r="N655" s="135">
        <v>81.699990636945202</v>
      </c>
      <c r="O655" s="19">
        <v>0.8</v>
      </c>
      <c r="P655" s="2">
        <v>235.90106666942901</v>
      </c>
      <c r="Q655" s="2">
        <v>206.51204705408199</v>
      </c>
      <c r="R655" s="266">
        <f t="shared" si="33"/>
        <v>4.9250094239525</v>
      </c>
      <c r="S655" s="266">
        <f t="shared" si="34"/>
        <v>1.138641654897238</v>
      </c>
      <c r="T655" s="266">
        <f t="shared" si="35"/>
        <v>1.96865407526485</v>
      </c>
    </row>
    <row r="656" spans="1:20">
      <c r="A656" s="102">
        <v>0.59672322589904003</v>
      </c>
      <c r="B656" s="102">
        <v>0.236759601352626</v>
      </c>
      <c r="C656" s="2">
        <v>918.50022092834001</v>
      </c>
      <c r="D656" s="19">
        <v>2.7066995534266201</v>
      </c>
      <c r="E656" s="135">
        <v>0.22491417280697901</v>
      </c>
      <c r="F656" s="135">
        <v>89</v>
      </c>
      <c r="G656" s="135">
        <v>41.527983002815702</v>
      </c>
      <c r="H656" s="2">
        <v>5.9643521935110799</v>
      </c>
      <c r="I656" s="2">
        <v>355.69505356340898</v>
      </c>
      <c r="J656" s="2">
        <v>-176.343393088026</v>
      </c>
      <c r="K656" s="19">
        <v>2.5695620648704098</v>
      </c>
      <c r="L656" s="135">
        <v>1.2337167953816499E-2</v>
      </c>
      <c r="M656" s="135">
        <v>89.79</v>
      </c>
      <c r="N656" s="135">
        <v>81.699999956025906</v>
      </c>
      <c r="O656" s="19">
        <v>0.8</v>
      </c>
      <c r="P656" s="2">
        <v>212.74940951369601</v>
      </c>
      <c r="Q656" s="2">
        <v>229.19651575288501</v>
      </c>
      <c r="R656" s="266">
        <f t="shared" si="33"/>
        <v>5.2762616182970294</v>
      </c>
      <c r="S656" s="266">
        <f t="shared" si="34"/>
        <v>1.0533699848822786</v>
      </c>
      <c r="T656" s="266">
        <f t="shared" si="35"/>
        <v>1.9673481360866103</v>
      </c>
    </row>
    <row r="657" spans="1:20">
      <c r="A657" s="102">
        <v>0.57442847080528703</v>
      </c>
      <c r="B657" s="102">
        <v>0.237939485376152</v>
      </c>
      <c r="C657" s="2">
        <v>984.73864026561102</v>
      </c>
      <c r="D657" s="19">
        <v>2.6486763649588099</v>
      </c>
      <c r="E657" s="135">
        <v>0.136754600667296</v>
      </c>
      <c r="F657" s="135">
        <v>89</v>
      </c>
      <c r="G657" s="135">
        <v>41.636440854272998</v>
      </c>
      <c r="H657" s="2">
        <v>4.69454045055096</v>
      </c>
      <c r="I657" s="2">
        <v>73.352812333684398</v>
      </c>
      <c r="J657" s="2">
        <v>22.509973636357</v>
      </c>
      <c r="K657" s="19">
        <v>4.0588255414960601</v>
      </c>
      <c r="L657" s="135">
        <v>2.7161418441403001E-2</v>
      </c>
      <c r="M657" s="135">
        <v>89.79</v>
      </c>
      <c r="N657" s="135">
        <v>83.442612470788902</v>
      </c>
      <c r="O657" s="19">
        <v>0.8</v>
      </c>
      <c r="P657" s="2">
        <v>138.185190559989</v>
      </c>
      <c r="Q657" s="2">
        <v>308.63856817993201</v>
      </c>
      <c r="R657" s="266">
        <f t="shared" si="33"/>
        <v>6.70750190645487</v>
      </c>
      <c r="S657" s="266">
        <f t="shared" si="34"/>
        <v>0.65257211424330464</v>
      </c>
      <c r="T657" s="266">
        <f t="shared" si="35"/>
        <v>2.0040764954631198</v>
      </c>
    </row>
    <row r="658" spans="1:20">
      <c r="A658" s="102">
        <v>0.59176626894622997</v>
      </c>
      <c r="B658" s="102">
        <v>0.23832049146842399</v>
      </c>
      <c r="C658" s="2">
        <v>901.62849446756002</v>
      </c>
      <c r="D658" s="19">
        <v>2.44388858969773</v>
      </c>
      <c r="E658" s="135">
        <v>0.16970278144614501</v>
      </c>
      <c r="F658" s="135">
        <v>89</v>
      </c>
      <c r="G658" s="135">
        <v>41.305875587196901</v>
      </c>
      <c r="H658" s="2">
        <v>5.1863146195431398</v>
      </c>
      <c r="I658" s="2">
        <v>359.956001779247</v>
      </c>
      <c r="J658" s="2">
        <v>179.925800159761</v>
      </c>
      <c r="K658" s="19">
        <v>1.23940837336509</v>
      </c>
      <c r="L658" s="135">
        <v>5.7907876064350501E-2</v>
      </c>
      <c r="M658" s="135">
        <v>89.79</v>
      </c>
      <c r="N658" s="135">
        <v>82.124523872895296</v>
      </c>
      <c r="O658" s="19">
        <v>0.8</v>
      </c>
      <c r="P658" s="2">
        <v>265.22665152137</v>
      </c>
      <c r="Q658" s="2">
        <v>180.27149138041301</v>
      </c>
      <c r="R658" s="266">
        <f t="shared" si="33"/>
        <v>3.6832969630628201</v>
      </c>
      <c r="S658" s="266">
        <f t="shared" si="34"/>
        <v>1.9718186856059257</v>
      </c>
      <c r="T658" s="266">
        <f t="shared" si="35"/>
        <v>1.9882044068895244</v>
      </c>
    </row>
    <row r="659" spans="1:20">
      <c r="A659" s="102">
        <v>0.50611713249236301</v>
      </c>
      <c r="B659" s="102">
        <v>0.23875534356407299</v>
      </c>
      <c r="C659" s="2">
        <v>942.55587902609204</v>
      </c>
      <c r="D659" s="19">
        <v>2.8528062086221802</v>
      </c>
      <c r="E659" s="135">
        <v>0.12141363703109501</v>
      </c>
      <c r="F659" s="135">
        <v>89</v>
      </c>
      <c r="G659" s="135">
        <v>41.567564017388698</v>
      </c>
      <c r="H659" s="2">
        <v>-3.2448331786445801E-2</v>
      </c>
      <c r="I659" s="2">
        <v>102.691297134387</v>
      </c>
      <c r="J659" s="2">
        <v>-26.5435493555559</v>
      </c>
      <c r="K659" s="19">
        <v>3.6079878404476</v>
      </c>
      <c r="L659" s="135">
        <v>3.0764071648093302E-2</v>
      </c>
      <c r="M659" s="135">
        <v>89.79</v>
      </c>
      <c r="N659" s="135">
        <v>83.578341029441304</v>
      </c>
      <c r="O659" s="19">
        <v>0.8</v>
      </c>
      <c r="P659" s="2">
        <v>132.38089461671899</v>
      </c>
      <c r="Q659" s="2">
        <v>314.79665448717901</v>
      </c>
      <c r="R659" s="266">
        <f t="shared" si="33"/>
        <v>6.4607940490697802</v>
      </c>
      <c r="S659" s="266">
        <f t="shared" si="34"/>
        <v>0.79069174697336742</v>
      </c>
      <c r="T659" s="266">
        <f t="shared" si="35"/>
        <v>2.0106624721737001</v>
      </c>
    </row>
    <row r="660" spans="1:20">
      <c r="A660" s="102">
        <v>1.04737819219008</v>
      </c>
      <c r="B660" s="102">
        <v>0.23892426137428899</v>
      </c>
      <c r="C660" s="2">
        <v>879.32409321295199</v>
      </c>
      <c r="D660" s="19">
        <v>1.8433592705469399</v>
      </c>
      <c r="E660" s="135">
        <v>0.26996133439056402</v>
      </c>
      <c r="F660" s="135">
        <v>89</v>
      </c>
      <c r="G660" s="135">
        <v>41.458687572393202</v>
      </c>
      <c r="H660" s="2">
        <v>0.97943100366139701</v>
      </c>
      <c r="I660" s="2">
        <v>324.63475820555198</v>
      </c>
      <c r="J660" s="2">
        <v>-126.14942819798399</v>
      </c>
      <c r="K660" s="19">
        <v>2.4124489757630299</v>
      </c>
      <c r="L660" s="135">
        <v>1.06045292324045E-2</v>
      </c>
      <c r="M660" s="135">
        <v>89.79</v>
      </c>
      <c r="N660" s="135">
        <v>82.241392895219604</v>
      </c>
      <c r="O660" s="19">
        <v>0.8</v>
      </c>
      <c r="P660" s="2">
        <v>181.39499841143501</v>
      </c>
      <c r="Q660" s="2">
        <v>267.92619942316401</v>
      </c>
      <c r="R660" s="266">
        <f t="shared" si="33"/>
        <v>4.2558082463099698</v>
      </c>
      <c r="S660" s="266">
        <f t="shared" si="34"/>
        <v>0.76410290500088462</v>
      </c>
      <c r="T660" s="266">
        <f t="shared" si="35"/>
        <v>1.9836950398300373</v>
      </c>
    </row>
    <row r="661" spans="1:20">
      <c r="A661" s="102">
        <v>0.752101497258991</v>
      </c>
      <c r="B661" s="102">
        <v>0.23900937899837599</v>
      </c>
      <c r="C661" s="2">
        <v>906.374170101868</v>
      </c>
      <c r="D661" s="19">
        <v>2.05481521873714</v>
      </c>
      <c r="E661" s="135">
        <v>0.27770810648342997</v>
      </c>
      <c r="F661" s="135">
        <v>89</v>
      </c>
      <c r="G661" s="135">
        <v>41.576044944746101</v>
      </c>
      <c r="H661" s="2">
        <v>5.9976099787257802</v>
      </c>
      <c r="I661" s="2">
        <v>359.98995292584101</v>
      </c>
      <c r="J661" s="2">
        <v>179.99999982492201</v>
      </c>
      <c r="K661" s="19">
        <v>2.0047656680383601</v>
      </c>
      <c r="L661" s="135">
        <v>4.3821482397063301E-2</v>
      </c>
      <c r="M661" s="135">
        <v>89.79</v>
      </c>
      <c r="N661" s="135">
        <v>81.679368332008806</v>
      </c>
      <c r="O661" s="19">
        <v>0.8</v>
      </c>
      <c r="P661" s="2">
        <v>253.960807862645</v>
      </c>
      <c r="Q661" s="2">
        <v>189.649618400723</v>
      </c>
      <c r="R661" s="266">
        <f t="shared" si="33"/>
        <v>4.0595808867754997</v>
      </c>
      <c r="S661" s="266">
        <f t="shared" si="34"/>
        <v>1.0249652872137185</v>
      </c>
      <c r="T661" s="266">
        <f t="shared" si="35"/>
        <v>1.9645776417780811</v>
      </c>
    </row>
    <row r="662" spans="1:20">
      <c r="A662" s="102">
        <v>0.79822404356673304</v>
      </c>
      <c r="B662" s="102">
        <v>0.23938462935278501</v>
      </c>
      <c r="C662" s="2">
        <v>880.25480534474696</v>
      </c>
      <c r="D662" s="19">
        <v>2.3822667894338401</v>
      </c>
      <c r="E662" s="135">
        <v>0.21883427809806399</v>
      </c>
      <c r="F662" s="135">
        <v>89</v>
      </c>
      <c r="G662" s="135">
        <v>41.4360350782135</v>
      </c>
      <c r="H662" s="2">
        <v>3.8112004445735201</v>
      </c>
      <c r="I662" s="2">
        <v>359.68283369496902</v>
      </c>
      <c r="J662" s="2">
        <v>142.16940077244899</v>
      </c>
      <c r="K662" s="19">
        <v>3.1379413749071898</v>
      </c>
      <c r="L662" s="135">
        <v>8.3589766704965401E-2</v>
      </c>
      <c r="M662" s="135">
        <v>89.79</v>
      </c>
      <c r="N662" s="135">
        <v>82.589184499984995</v>
      </c>
      <c r="O662" s="19">
        <v>0.8</v>
      </c>
      <c r="P662" s="2">
        <v>119.16670030949901</v>
      </c>
      <c r="Q662" s="2">
        <v>325.77281300632097</v>
      </c>
      <c r="R662" s="266">
        <f t="shared" si="33"/>
        <v>5.5202081643410299</v>
      </c>
      <c r="S662" s="266">
        <f t="shared" si="34"/>
        <v>0.75918142017688262</v>
      </c>
      <c r="T662" s="266">
        <f t="shared" si="35"/>
        <v>1.9931729554744309</v>
      </c>
    </row>
    <row r="663" spans="1:20">
      <c r="A663" s="102">
        <v>0.52475238032639004</v>
      </c>
      <c r="B663" s="102">
        <v>0.239995437729008</v>
      </c>
      <c r="C663" s="2">
        <v>860.05542315621699</v>
      </c>
      <c r="D663" s="19">
        <v>2.4052536537019602</v>
      </c>
      <c r="E663" s="135">
        <v>0.18018412676038201</v>
      </c>
      <c r="F663" s="135">
        <v>89</v>
      </c>
      <c r="G663" s="135">
        <v>41.508188431186703</v>
      </c>
      <c r="H663" s="2">
        <v>-0.12913991959121801</v>
      </c>
      <c r="I663" s="2">
        <v>1.8751236204957399E-5</v>
      </c>
      <c r="J663" s="2">
        <v>-175.63520632983099</v>
      </c>
      <c r="K663" s="19">
        <v>2.8291258052013202</v>
      </c>
      <c r="L663" s="135">
        <v>1.7068554889729699E-2</v>
      </c>
      <c r="M663" s="135">
        <v>89.79</v>
      </c>
      <c r="N663" s="135">
        <v>81.891340020575697</v>
      </c>
      <c r="O663" s="19">
        <v>0.8</v>
      </c>
      <c r="P663" s="2">
        <v>250.72188102073</v>
      </c>
      <c r="Q663" s="2">
        <v>192.44940235785799</v>
      </c>
      <c r="R663" s="266">
        <f t="shared" si="33"/>
        <v>5.2343794589032804</v>
      </c>
      <c r="S663" s="266">
        <f t="shared" si="34"/>
        <v>0.85017557341562011</v>
      </c>
      <c r="T663" s="266">
        <f t="shared" si="35"/>
        <v>1.9728960264391489</v>
      </c>
    </row>
    <row r="664" spans="1:20">
      <c r="A664" s="102">
        <v>0.80401840899139598</v>
      </c>
      <c r="B664" s="102">
        <v>0.240393938989762</v>
      </c>
      <c r="C664" s="2">
        <v>958.25786498072603</v>
      </c>
      <c r="D664" s="19">
        <v>2.67248226690436</v>
      </c>
      <c r="E664" s="135">
        <v>0.102737933577482</v>
      </c>
      <c r="F664" s="135">
        <v>89</v>
      </c>
      <c r="G664" s="135">
        <v>41.131234468671302</v>
      </c>
      <c r="H664" s="2">
        <v>3.1013972439239099</v>
      </c>
      <c r="I664" s="2">
        <v>101.965712602287</v>
      </c>
      <c r="J664" s="2">
        <v>-37.170379538309902</v>
      </c>
      <c r="K664" s="19">
        <v>2.8133709002971599</v>
      </c>
      <c r="L664" s="135">
        <v>4.3329036013511402E-2</v>
      </c>
      <c r="M664" s="135">
        <v>89.79</v>
      </c>
      <c r="N664" s="135">
        <v>83.892764063392093</v>
      </c>
      <c r="O664" s="19">
        <v>0.8</v>
      </c>
      <c r="P664" s="2">
        <v>320.82193464080598</v>
      </c>
      <c r="Q664" s="2">
        <v>120.92017259155899</v>
      </c>
      <c r="R664" s="266">
        <f t="shared" si="33"/>
        <v>5.4858531672015198</v>
      </c>
      <c r="S664" s="266">
        <f t="shared" si="34"/>
        <v>0.9499217705785189</v>
      </c>
      <c r="T664" s="266">
        <f t="shared" si="35"/>
        <v>2.0396364258721982</v>
      </c>
    </row>
    <row r="665" spans="1:20">
      <c r="A665" s="102">
        <v>0.67795301927253604</v>
      </c>
      <c r="B665" s="102">
        <v>0.240829737446106</v>
      </c>
      <c r="C665" s="2">
        <v>860.04171787447103</v>
      </c>
      <c r="D665" s="19">
        <v>1.0247117860646899</v>
      </c>
      <c r="E665" s="135">
        <v>0.13000002537383201</v>
      </c>
      <c r="F665" s="135">
        <v>89</v>
      </c>
      <c r="G665" s="135">
        <v>41.677458617703003</v>
      </c>
      <c r="H665" s="2">
        <v>5.9977302402951</v>
      </c>
      <c r="I665" s="2">
        <v>347.184129400313</v>
      </c>
      <c r="J665" s="2">
        <v>179.96547495973201</v>
      </c>
      <c r="K665" s="19">
        <v>2.5096784902306601</v>
      </c>
      <c r="L665" s="135">
        <v>9.0727644959370204E-2</v>
      </c>
      <c r="M665" s="135">
        <v>89.79</v>
      </c>
      <c r="N665" s="135">
        <v>82.272497820453196</v>
      </c>
      <c r="O665" s="19">
        <v>0.8</v>
      </c>
      <c r="P665" s="2">
        <v>286.24200140432202</v>
      </c>
      <c r="Q665" s="2">
        <v>157.477227428292</v>
      </c>
      <c r="R665" s="266">
        <f t="shared" si="33"/>
        <v>3.5343902762953503</v>
      </c>
      <c r="S665" s="266">
        <f t="shared" si="34"/>
        <v>0.40830400788529309</v>
      </c>
      <c r="T665" s="266">
        <f t="shared" si="35"/>
        <v>1.9740286607952378</v>
      </c>
    </row>
    <row r="666" spans="1:20">
      <c r="A666" s="102">
        <v>0.94616509042680197</v>
      </c>
      <c r="B666" s="102">
        <v>0.24121427095002099</v>
      </c>
      <c r="C666" s="2">
        <v>879.98377244723099</v>
      </c>
      <c r="D666" s="19">
        <v>1.81851931229232</v>
      </c>
      <c r="E666" s="135">
        <v>0.165026006980279</v>
      </c>
      <c r="F666" s="135">
        <v>89</v>
      </c>
      <c r="G666" s="135">
        <v>41.354838622664602</v>
      </c>
      <c r="H666" s="2">
        <v>1.3923553222151099</v>
      </c>
      <c r="I666" s="2">
        <v>359.98967046734401</v>
      </c>
      <c r="J666" s="2">
        <v>160.41350767848999</v>
      </c>
      <c r="K666" s="19">
        <v>3.2205889177037901</v>
      </c>
      <c r="L666" s="135">
        <v>6.2510072320340804E-4</v>
      </c>
      <c r="M666" s="135">
        <v>89.79</v>
      </c>
      <c r="N666" s="135">
        <v>82.7500602555033</v>
      </c>
      <c r="O666" s="19">
        <v>0.8</v>
      </c>
      <c r="P666" s="2">
        <v>262.54057469783601</v>
      </c>
      <c r="Q666" s="2">
        <v>185.491256164074</v>
      </c>
      <c r="R666" s="266">
        <f t="shared" si="33"/>
        <v>5.0391082299961099</v>
      </c>
      <c r="S666" s="266">
        <f t="shared" si="34"/>
        <v>0.56465427869288098</v>
      </c>
      <c r="T666" s="266">
        <f t="shared" si="35"/>
        <v>2.0009765002480742</v>
      </c>
    </row>
    <row r="667" spans="1:20">
      <c r="A667" s="102">
        <v>0.59213999100029402</v>
      </c>
      <c r="B667" s="102">
        <v>0.24311510900802399</v>
      </c>
      <c r="C667" s="2">
        <v>918.09922993271505</v>
      </c>
      <c r="D667" s="19">
        <v>2.1385200763432102</v>
      </c>
      <c r="E667" s="135">
        <v>0.259146363136536</v>
      </c>
      <c r="F667" s="135">
        <v>89</v>
      </c>
      <c r="G667" s="135">
        <v>41.351957510044997</v>
      </c>
      <c r="H667" s="2">
        <v>5.9566367256122996</v>
      </c>
      <c r="I667" s="2">
        <v>1.48099811561596E-3</v>
      </c>
      <c r="J667" s="2">
        <v>163.343717171967</v>
      </c>
      <c r="K667" s="19">
        <v>2.4482609507911999</v>
      </c>
      <c r="L667" s="135">
        <v>2.0202370580718099E-2</v>
      </c>
      <c r="M667" s="135">
        <v>89.79</v>
      </c>
      <c r="N667" s="135">
        <v>82.589224906153504</v>
      </c>
      <c r="O667" s="19">
        <v>0.8</v>
      </c>
      <c r="P667" s="2">
        <v>190.06438173273</v>
      </c>
      <c r="Q667" s="2">
        <v>258.76508287106401</v>
      </c>
      <c r="R667" s="266">
        <f t="shared" si="33"/>
        <v>4.5867810271344105</v>
      </c>
      <c r="S667" s="266">
        <f t="shared" si="34"/>
        <v>0.87348535116410231</v>
      </c>
      <c r="T667" s="266">
        <f t="shared" si="35"/>
        <v>1.9972264888812428</v>
      </c>
    </row>
    <row r="668" spans="1:20">
      <c r="A668" s="102">
        <v>0.48848119098693099</v>
      </c>
      <c r="B668" s="102">
        <v>0.24332068025079701</v>
      </c>
      <c r="C668" s="2">
        <v>950.59928709659096</v>
      </c>
      <c r="D668" s="19">
        <v>2.7763392019042001</v>
      </c>
      <c r="E668" s="135">
        <v>0.21774738795204701</v>
      </c>
      <c r="F668" s="135">
        <v>89</v>
      </c>
      <c r="G668" s="135">
        <v>41.353928814189899</v>
      </c>
      <c r="H668" s="2">
        <v>5.97110595099773</v>
      </c>
      <c r="I668" s="2">
        <v>353.50964387450699</v>
      </c>
      <c r="J668" s="2">
        <v>178.93232022643301</v>
      </c>
      <c r="K668" s="19">
        <v>1.8980324776532</v>
      </c>
      <c r="L668" s="135">
        <v>1.29478339405343E-2</v>
      </c>
      <c r="M668" s="135">
        <v>89.79</v>
      </c>
      <c r="N668" s="135">
        <v>82.135265206596301</v>
      </c>
      <c r="O668" s="19">
        <v>0.8</v>
      </c>
      <c r="P668" s="2">
        <v>275.07033910585301</v>
      </c>
      <c r="Q668" s="2">
        <v>167.21778981250401</v>
      </c>
      <c r="R668" s="266">
        <f t="shared" si="33"/>
        <v>4.6743716795574004</v>
      </c>
      <c r="S668" s="266">
        <f t="shared" si="34"/>
        <v>1.4627458879612913</v>
      </c>
      <c r="T668" s="266">
        <f t="shared" si="35"/>
        <v>1.9861538567627697</v>
      </c>
    </row>
    <row r="669" spans="1:20">
      <c r="A669" s="102">
        <v>0.90620598429813903</v>
      </c>
      <c r="B669" s="102">
        <v>0.24343016365652501</v>
      </c>
      <c r="C669" s="2">
        <v>965.89417388248501</v>
      </c>
      <c r="D669" s="19">
        <v>2.46935438579716</v>
      </c>
      <c r="E669" s="135">
        <v>0.13304120416123899</v>
      </c>
      <c r="F669" s="135">
        <v>89</v>
      </c>
      <c r="G669" s="135">
        <v>41.438869161735603</v>
      </c>
      <c r="H669" s="2">
        <v>-6.4383679916475894E-2</v>
      </c>
      <c r="I669" s="2">
        <v>91.794908887815495</v>
      </c>
      <c r="J669" s="2">
        <v>-38.100043138829001</v>
      </c>
      <c r="K669" s="19">
        <v>2.19235819467263</v>
      </c>
      <c r="L669" s="135">
        <v>8.7244205934413094E-2</v>
      </c>
      <c r="M669" s="135">
        <v>89.79</v>
      </c>
      <c r="N669" s="135">
        <v>82.199706016064297</v>
      </c>
      <c r="O669" s="19">
        <v>0.8</v>
      </c>
      <c r="P669" s="2">
        <v>219.43694939587201</v>
      </c>
      <c r="Q669" s="2">
        <v>228.61891232468599</v>
      </c>
      <c r="R669" s="266">
        <f t="shared" si="33"/>
        <v>4.6617125804697901</v>
      </c>
      <c r="S669" s="266">
        <f t="shared" si="34"/>
        <v>1.1263462292784194</v>
      </c>
      <c r="T669" s="266">
        <f t="shared" si="35"/>
        <v>1.9836377700182755</v>
      </c>
    </row>
    <row r="670" spans="1:20">
      <c r="A670" s="102">
        <v>0.79889305075630501</v>
      </c>
      <c r="B670" s="102">
        <v>0.24417338747640699</v>
      </c>
      <c r="C670" s="2">
        <v>982.36261286105196</v>
      </c>
      <c r="D670" s="19">
        <v>0.64925610583192805</v>
      </c>
      <c r="E670" s="135">
        <v>8.7361659667618399E-2</v>
      </c>
      <c r="F670" s="135">
        <v>89</v>
      </c>
      <c r="G670" s="135">
        <v>42.149908184523603</v>
      </c>
      <c r="H670" s="2">
        <v>5.9993065176295097</v>
      </c>
      <c r="I670" s="2">
        <v>106.22565283231</v>
      </c>
      <c r="J670" s="2">
        <v>179.92803068070501</v>
      </c>
      <c r="K670" s="19">
        <v>1.55873033104864</v>
      </c>
      <c r="L670" s="135">
        <v>0.27171908591974397</v>
      </c>
      <c r="M670" s="135">
        <v>89.79</v>
      </c>
      <c r="N670" s="135">
        <v>81.626013431019501</v>
      </c>
      <c r="O670" s="19">
        <v>0.8</v>
      </c>
      <c r="P670" s="2">
        <v>202.708167351931</v>
      </c>
      <c r="Q670" s="2">
        <v>275.39221277711698</v>
      </c>
      <c r="R670" s="266">
        <f t="shared" si="33"/>
        <v>2.2079864368805682</v>
      </c>
      <c r="S670" s="266">
        <f t="shared" si="34"/>
        <v>0.41652882021942772</v>
      </c>
      <c r="T670" s="266">
        <f t="shared" si="35"/>
        <v>1.9365644421733412</v>
      </c>
    </row>
    <row r="671" spans="1:20">
      <c r="A671" s="102">
        <v>0.51159959379583597</v>
      </c>
      <c r="B671" s="102">
        <v>0.24524794453207099</v>
      </c>
      <c r="C671" s="2">
        <v>860.21576940799002</v>
      </c>
      <c r="D671" s="19">
        <v>2.6504750958451702</v>
      </c>
      <c r="E671" s="135">
        <v>0.163254019273568</v>
      </c>
      <c r="F671" s="135">
        <v>89</v>
      </c>
      <c r="G671" s="135">
        <v>41.500083635292199</v>
      </c>
      <c r="H671" s="2">
        <v>4.1664953666660196</v>
      </c>
      <c r="I671" s="2">
        <v>355.76329030097003</v>
      </c>
      <c r="J671" s="2">
        <v>-169.700724514054</v>
      </c>
      <c r="K671" s="19">
        <v>2.56515782528699</v>
      </c>
      <c r="L671" s="135">
        <v>2.7028697216845799E-2</v>
      </c>
      <c r="M671" s="135">
        <v>89.79</v>
      </c>
      <c r="N671" s="135">
        <v>81.698533065491802</v>
      </c>
      <c r="O671" s="19">
        <v>0.8</v>
      </c>
      <c r="P671" s="2">
        <v>287.84705190404298</v>
      </c>
      <c r="Q671" s="2">
        <v>153.37193476175099</v>
      </c>
      <c r="R671" s="266">
        <f t="shared" si="33"/>
        <v>5.2156329211321601</v>
      </c>
      <c r="S671" s="266">
        <f t="shared" si="34"/>
        <v>1.0332600472833031</v>
      </c>
      <c r="T671" s="266">
        <f t="shared" si="35"/>
        <v>1.9686353835685846</v>
      </c>
    </row>
    <row r="672" spans="1:20">
      <c r="A672" s="102">
        <v>0.80769717786461104</v>
      </c>
      <c r="B672" s="102">
        <v>0.24529562457738499</v>
      </c>
      <c r="C672" s="2">
        <v>864.21574513998803</v>
      </c>
      <c r="D672" s="19">
        <v>2.09670378613552</v>
      </c>
      <c r="E672" s="135">
        <v>0.23139367642987199</v>
      </c>
      <c r="F672" s="135">
        <v>89</v>
      </c>
      <c r="G672" s="135">
        <v>41.575286209338103</v>
      </c>
      <c r="H672" s="2">
        <v>5.9997858926802596</v>
      </c>
      <c r="I672" s="2">
        <v>0.57981641155562802</v>
      </c>
      <c r="J672" s="2">
        <v>179.84202667027901</v>
      </c>
      <c r="K672" s="19">
        <v>2.26582713929698</v>
      </c>
      <c r="L672" s="135">
        <v>4.0842306269817698E-2</v>
      </c>
      <c r="M672" s="135">
        <v>89.79</v>
      </c>
      <c r="N672" s="135">
        <v>81.696962227204295</v>
      </c>
      <c r="O672" s="19">
        <v>0.8</v>
      </c>
      <c r="P672" s="2">
        <v>245.48794968592199</v>
      </c>
      <c r="Q672" s="2">
        <v>197.478853465311</v>
      </c>
      <c r="R672" s="266">
        <f t="shared" si="33"/>
        <v>4.3625309254325</v>
      </c>
      <c r="S672" s="266">
        <f t="shared" si="34"/>
        <v>0.92535911048627739</v>
      </c>
      <c r="T672" s="266">
        <f t="shared" si="35"/>
        <v>1.965036676256352</v>
      </c>
    </row>
    <row r="673" spans="1:20">
      <c r="A673" s="102">
        <v>0.69395837001502503</v>
      </c>
      <c r="B673" s="102">
        <v>0.24622822007821701</v>
      </c>
      <c r="C673" s="2">
        <v>979.79415412184699</v>
      </c>
      <c r="D673" s="19">
        <v>1.8056379510101299</v>
      </c>
      <c r="E673" s="135">
        <v>7.9525798613443499E-2</v>
      </c>
      <c r="F673" s="135">
        <v>89</v>
      </c>
      <c r="G673" s="135">
        <v>41.553804647987398</v>
      </c>
      <c r="H673" s="2">
        <v>0.51597963917724998</v>
      </c>
      <c r="I673" s="2">
        <v>26.6772809835137</v>
      </c>
      <c r="J673" s="2">
        <v>79.960764404328799</v>
      </c>
      <c r="K673" s="19">
        <v>1.90200032410623</v>
      </c>
      <c r="L673" s="135">
        <v>0.113216631695196</v>
      </c>
      <c r="M673" s="135">
        <v>89.79</v>
      </c>
      <c r="N673" s="135">
        <v>82.174555878289397</v>
      </c>
      <c r="O673" s="19">
        <v>0.8</v>
      </c>
      <c r="P673" s="2">
        <v>317.69346155047998</v>
      </c>
      <c r="Q673" s="2">
        <v>115.319026471104</v>
      </c>
      <c r="R673" s="266">
        <f t="shared" si="33"/>
        <v>3.7076382751163601</v>
      </c>
      <c r="S673" s="266">
        <f t="shared" si="34"/>
        <v>0.94933630038082051</v>
      </c>
      <c r="T673" s="266">
        <f t="shared" si="35"/>
        <v>1.9775458968056108</v>
      </c>
    </row>
    <row r="674" spans="1:20">
      <c r="A674" s="102">
        <v>0.52815550891682495</v>
      </c>
      <c r="B674" s="102">
        <v>0.24624311921241501</v>
      </c>
      <c r="C674" s="2">
        <v>941.57333467864396</v>
      </c>
      <c r="D674" s="19">
        <v>1.84703168657256</v>
      </c>
      <c r="E674" s="135">
        <v>0.26858407026623299</v>
      </c>
      <c r="F674" s="135">
        <v>89</v>
      </c>
      <c r="G674" s="135">
        <v>41.477297720124298</v>
      </c>
      <c r="H674" s="2">
        <v>0.87379205515917502</v>
      </c>
      <c r="I674" s="2">
        <v>1.25467167275231E-2</v>
      </c>
      <c r="J674" s="2">
        <v>179.878591059207</v>
      </c>
      <c r="K674" s="19">
        <v>2.30334089428777</v>
      </c>
      <c r="L674" s="135">
        <v>4.7008452762893102E-2</v>
      </c>
      <c r="M674" s="135">
        <v>89.79</v>
      </c>
      <c r="N674" s="135">
        <v>82.208206051629404</v>
      </c>
      <c r="O674" s="19">
        <v>0.8</v>
      </c>
      <c r="P674" s="2">
        <v>232.4926969489</v>
      </c>
      <c r="Q674" s="2">
        <v>217.11410418951499</v>
      </c>
      <c r="R674" s="266">
        <f t="shared" si="33"/>
        <v>4.1503725808603296</v>
      </c>
      <c r="S674" s="266">
        <f t="shared" si="34"/>
        <v>0.80189245593353298</v>
      </c>
      <c r="T674" s="266">
        <f t="shared" si="35"/>
        <v>1.9820048694190351</v>
      </c>
    </row>
    <row r="675" spans="1:20">
      <c r="A675" s="102">
        <v>0.89532703300937999</v>
      </c>
      <c r="B675" s="102">
        <v>0.24768315384383499</v>
      </c>
      <c r="C675" s="2">
        <v>866.05159129711899</v>
      </c>
      <c r="D675" s="19">
        <v>2.5827891126250702</v>
      </c>
      <c r="E675" s="135">
        <v>0.170387922968773</v>
      </c>
      <c r="F675" s="135">
        <v>89</v>
      </c>
      <c r="G675" s="135">
        <v>41.355787066925203</v>
      </c>
      <c r="H675" s="2">
        <v>5.3944294177752399</v>
      </c>
      <c r="I675" s="2">
        <v>13.439373310532501</v>
      </c>
      <c r="J675" s="2">
        <v>137.36050831863801</v>
      </c>
      <c r="K675" s="19">
        <v>3.3043830522520499</v>
      </c>
      <c r="L675" s="135">
        <v>3.26793261550909E-2</v>
      </c>
      <c r="M675" s="135">
        <v>89.79</v>
      </c>
      <c r="N675" s="135">
        <v>82.599999054422995</v>
      </c>
      <c r="O675" s="19">
        <v>0.8</v>
      </c>
      <c r="P675" s="2">
        <v>87.889920800462093</v>
      </c>
      <c r="Q675" s="2">
        <v>352.01246123333698</v>
      </c>
      <c r="R675" s="266">
        <f t="shared" si="33"/>
        <v>5.8871721648771196</v>
      </c>
      <c r="S675" s="266">
        <f t="shared" si="34"/>
        <v>0.78162521468714441</v>
      </c>
      <c r="T675" s="266">
        <f t="shared" si="35"/>
        <v>1.9973020685292036</v>
      </c>
    </row>
    <row r="676" spans="1:20">
      <c r="A676" s="102">
        <v>1.26253771455958</v>
      </c>
      <c r="B676" s="102">
        <v>0.247867942568572</v>
      </c>
      <c r="C676" s="2">
        <v>942.82065877438697</v>
      </c>
      <c r="D676" s="19">
        <v>2.0915001281669898</v>
      </c>
      <c r="E676" s="135">
        <v>0.18682489929607601</v>
      </c>
      <c r="F676" s="135">
        <v>89</v>
      </c>
      <c r="G676" s="135">
        <v>41.1950710254673</v>
      </c>
      <c r="H676" s="2">
        <v>5.2795181356793899</v>
      </c>
      <c r="I676" s="2">
        <v>359.98999997506598</v>
      </c>
      <c r="J676" s="2">
        <v>165.88986034886099</v>
      </c>
      <c r="K676" s="19">
        <v>2.9555810915761001</v>
      </c>
      <c r="L676" s="135">
        <v>2.4415030890497302E-2</v>
      </c>
      <c r="M676" s="135">
        <v>89.79</v>
      </c>
      <c r="N676" s="135">
        <v>83.007826555048297</v>
      </c>
      <c r="O676" s="19">
        <v>0.8</v>
      </c>
      <c r="P676" s="2">
        <v>193.264094195197</v>
      </c>
      <c r="Q676" s="2">
        <v>258.922234130145</v>
      </c>
      <c r="R676" s="266">
        <f t="shared" si="33"/>
        <v>5.0470812197430899</v>
      </c>
      <c r="S676" s="266">
        <f t="shared" si="34"/>
        <v>0.70764430525290434</v>
      </c>
      <c r="T676" s="266">
        <f t="shared" si="35"/>
        <v>2.0149941361608974</v>
      </c>
    </row>
    <row r="677" spans="1:20">
      <c r="A677" s="102">
        <v>0.65821781242266297</v>
      </c>
      <c r="B677" s="102">
        <v>0.24810776993741801</v>
      </c>
      <c r="C677" s="2">
        <v>998.99916018419901</v>
      </c>
      <c r="D677" s="19">
        <v>2.07611991103275</v>
      </c>
      <c r="E677" s="135">
        <v>0.272526604943026</v>
      </c>
      <c r="F677" s="135">
        <v>89</v>
      </c>
      <c r="G677" s="135">
        <v>41.7487934447513</v>
      </c>
      <c r="H677" s="2">
        <v>-1.5772623299191599</v>
      </c>
      <c r="I677" s="2">
        <v>259.65779879031902</v>
      </c>
      <c r="J677" s="2">
        <v>27.976895454548998</v>
      </c>
      <c r="K677" s="19">
        <v>2.93415982749337</v>
      </c>
      <c r="L677" s="135">
        <v>5.5260968116500601E-2</v>
      </c>
      <c r="M677" s="135">
        <v>89.79</v>
      </c>
      <c r="N677" s="135">
        <v>81.346684237797007</v>
      </c>
      <c r="O677" s="19">
        <v>0.8</v>
      </c>
      <c r="P677" s="2">
        <v>272.288567136795</v>
      </c>
      <c r="Q677" s="2">
        <v>169.03447859022199</v>
      </c>
      <c r="R677" s="266">
        <f t="shared" si="33"/>
        <v>5.01027973852612</v>
      </c>
      <c r="S677" s="266">
        <f t="shared" si="34"/>
        <v>0.70756878735074324</v>
      </c>
      <c r="T677" s="266">
        <f t="shared" si="35"/>
        <v>1.9484798847048834</v>
      </c>
    </row>
    <row r="678" spans="1:20">
      <c r="A678" s="102">
        <v>0.67154220817610599</v>
      </c>
      <c r="B678" s="102">
        <v>0.248619251473642</v>
      </c>
      <c r="C678" s="2">
        <v>965.03379511084199</v>
      </c>
      <c r="D678" s="19">
        <v>1.29509346641608</v>
      </c>
      <c r="E678" s="135">
        <v>0.176131674958771</v>
      </c>
      <c r="F678" s="135">
        <v>89</v>
      </c>
      <c r="G678" s="135">
        <v>42.101939555047501</v>
      </c>
      <c r="H678" s="2">
        <v>-0.407611821766029</v>
      </c>
      <c r="I678" s="2">
        <v>328.39778706182398</v>
      </c>
      <c r="J678" s="2">
        <v>-127.96107061199</v>
      </c>
      <c r="K678" s="19">
        <v>4.6827081299694999</v>
      </c>
      <c r="L678" s="135">
        <v>5.3294499303690995E-7</v>
      </c>
      <c r="M678" s="135">
        <v>89.79</v>
      </c>
      <c r="N678" s="135">
        <v>82.030123011625605</v>
      </c>
      <c r="O678" s="19">
        <v>0.8</v>
      </c>
      <c r="P678" s="2">
        <v>153.511007230345</v>
      </c>
      <c r="Q678" s="2">
        <v>293.284854813918</v>
      </c>
      <c r="R678" s="266">
        <f t="shared" si="33"/>
        <v>5.9778015963855804</v>
      </c>
      <c r="S678" s="266">
        <f t="shared" si="34"/>
        <v>0.27656933348620116</v>
      </c>
      <c r="T678" s="266">
        <f t="shared" si="35"/>
        <v>1.9483692171562013</v>
      </c>
    </row>
    <row r="679" spans="1:20">
      <c r="A679" s="102">
        <v>0.71369327045977105</v>
      </c>
      <c r="B679" s="102">
        <v>0.24902093991198901</v>
      </c>
      <c r="C679" s="2">
        <v>888.14865260691602</v>
      </c>
      <c r="D679" s="19">
        <v>1.8170820223897799</v>
      </c>
      <c r="E679" s="135">
        <v>0.10969155054575699</v>
      </c>
      <c r="F679" s="135">
        <v>89</v>
      </c>
      <c r="G679" s="135">
        <v>41.539412047373503</v>
      </c>
      <c r="H679" s="2">
        <v>-0.167214418630417</v>
      </c>
      <c r="I679" s="2">
        <v>108.277440806835</v>
      </c>
      <c r="J679" s="2">
        <v>-43.452797276802002</v>
      </c>
      <c r="K679" s="19">
        <v>3.9144245669957298</v>
      </c>
      <c r="L679" s="135">
        <v>2.2411402454668002E-2</v>
      </c>
      <c r="M679" s="135">
        <v>89.79</v>
      </c>
      <c r="N679" s="135">
        <v>83.176145588525003</v>
      </c>
      <c r="O679" s="19">
        <v>0.8</v>
      </c>
      <c r="P679" s="2">
        <v>359.95783749900397</v>
      </c>
      <c r="Q679" s="2">
        <v>83.879876104236999</v>
      </c>
      <c r="R679" s="266">
        <f t="shared" si="33"/>
        <v>5.7315065893855097</v>
      </c>
      <c r="S679" s="266">
        <f t="shared" si="34"/>
        <v>0.46420156814628999</v>
      </c>
      <c r="T679" s="266">
        <f t="shared" si="35"/>
        <v>2.0023428712391742</v>
      </c>
    </row>
    <row r="680" spans="1:20">
      <c r="A680" s="102">
        <v>0.61694100126624096</v>
      </c>
      <c r="B680" s="102">
        <v>0.24926967105335099</v>
      </c>
      <c r="C680" s="2">
        <v>889.34659570846304</v>
      </c>
      <c r="D680" s="19">
        <v>1.3392429020446801</v>
      </c>
      <c r="E680" s="135">
        <v>0.29973274331438599</v>
      </c>
      <c r="F680" s="135">
        <v>89</v>
      </c>
      <c r="G680" s="135">
        <v>42.515383672636702</v>
      </c>
      <c r="H680" s="2">
        <v>-1.08695319695929</v>
      </c>
      <c r="I680" s="2">
        <v>251.67476271042699</v>
      </c>
      <c r="J680" s="2">
        <v>11.7163284518282</v>
      </c>
      <c r="K680" s="19">
        <v>4.7925723767491197</v>
      </c>
      <c r="L680" s="135">
        <v>4.2419649916057303E-2</v>
      </c>
      <c r="M680" s="135">
        <v>89.79</v>
      </c>
      <c r="N680" s="135">
        <v>81.224360269599998</v>
      </c>
      <c r="O680" s="19">
        <v>0.8</v>
      </c>
      <c r="P680" s="2">
        <v>351.81652043554698</v>
      </c>
      <c r="Q680" s="2">
        <v>89.106990810440806</v>
      </c>
      <c r="R680" s="266">
        <f t="shared" si="33"/>
        <v>6.1318152787938001</v>
      </c>
      <c r="S680" s="266">
        <f t="shared" si="34"/>
        <v>0.27944135148421284</v>
      </c>
      <c r="T680" s="266">
        <f t="shared" si="35"/>
        <v>1.91046988767684</v>
      </c>
    </row>
    <row r="681" spans="1:20">
      <c r="A681" s="102">
        <v>0.72334998240694404</v>
      </c>
      <c r="B681" s="102">
        <v>0.24952058995361701</v>
      </c>
      <c r="C681" s="2">
        <v>916.25115012553294</v>
      </c>
      <c r="D681" s="19">
        <v>2.3489500938127401</v>
      </c>
      <c r="E681" s="135">
        <v>0.22980270255210999</v>
      </c>
      <c r="F681" s="135">
        <v>89</v>
      </c>
      <c r="G681" s="135">
        <v>41.500003303037801</v>
      </c>
      <c r="H681" s="2">
        <v>5.9993093101197204</v>
      </c>
      <c r="I681" s="2">
        <v>359.98986964669098</v>
      </c>
      <c r="J681" s="2">
        <v>179.99989354111901</v>
      </c>
      <c r="K681" s="19">
        <v>2.0000448582572199</v>
      </c>
      <c r="L681" s="135">
        <v>4.0467776563884401E-2</v>
      </c>
      <c r="M681" s="135">
        <v>89.79</v>
      </c>
      <c r="N681" s="135">
        <v>81.696642029455504</v>
      </c>
      <c r="O681" s="19">
        <v>0.8</v>
      </c>
      <c r="P681" s="2">
        <v>259.189664902169</v>
      </c>
      <c r="Q681" s="2">
        <v>182.96194584268301</v>
      </c>
      <c r="R681" s="266">
        <f t="shared" si="33"/>
        <v>4.34899495206996</v>
      </c>
      <c r="S681" s="266">
        <f t="shared" si="34"/>
        <v>1.1744487050453187</v>
      </c>
      <c r="T681" s="266">
        <f t="shared" si="35"/>
        <v>1.9685936271594298</v>
      </c>
    </row>
    <row r="682" spans="1:20">
      <c r="A682" s="102">
        <v>1.0297881993465099</v>
      </c>
      <c r="B682" s="102">
        <v>0.25075188503765</v>
      </c>
      <c r="C682" s="2">
        <v>915.98959305193705</v>
      </c>
      <c r="D682" s="19">
        <v>1.53696587397169</v>
      </c>
      <c r="E682" s="135">
        <v>0.154239829337666</v>
      </c>
      <c r="F682" s="135">
        <v>89</v>
      </c>
      <c r="G682" s="135">
        <v>41.620118295533999</v>
      </c>
      <c r="H682" s="2">
        <v>-0.18797033094613699</v>
      </c>
      <c r="I682" s="2">
        <v>350.89150809668098</v>
      </c>
      <c r="J682" s="2">
        <v>-114.47224696523899</v>
      </c>
      <c r="K682" s="19">
        <v>2.02241112598769</v>
      </c>
      <c r="L682" s="135">
        <v>9.7447441656510495E-2</v>
      </c>
      <c r="M682" s="135">
        <v>89.79</v>
      </c>
      <c r="N682" s="135">
        <v>81.699692815998404</v>
      </c>
      <c r="O682" s="19">
        <v>0.8</v>
      </c>
      <c r="P682" s="2">
        <v>217.27994689296699</v>
      </c>
      <c r="Q682" s="2">
        <v>240.41732308588601</v>
      </c>
      <c r="R682" s="266">
        <f t="shared" si="33"/>
        <v>3.5593769999593801</v>
      </c>
      <c r="S682" s="266">
        <f t="shared" si="34"/>
        <v>0.75996707801984531</v>
      </c>
      <c r="T682" s="266">
        <f t="shared" si="35"/>
        <v>1.96298559835581</v>
      </c>
    </row>
    <row r="683" spans="1:20">
      <c r="A683" s="102">
        <v>1.23747727274894</v>
      </c>
      <c r="B683" s="102">
        <v>0.251399993266472</v>
      </c>
      <c r="C683" s="2">
        <v>893.15981607113599</v>
      </c>
      <c r="D683" s="19">
        <v>1.58554550514555</v>
      </c>
      <c r="E683" s="135">
        <v>0.299999807189817</v>
      </c>
      <c r="F683" s="135">
        <v>89</v>
      </c>
      <c r="G683" s="135">
        <v>41.799960260525502</v>
      </c>
      <c r="H683" s="2">
        <v>0.73578421123466298</v>
      </c>
      <c r="I683" s="2">
        <v>278.51700378503699</v>
      </c>
      <c r="J683" s="2">
        <v>-33.980858999963601</v>
      </c>
      <c r="K683" s="19">
        <v>3.0075516887729798</v>
      </c>
      <c r="L683" s="135">
        <v>5.5823589334424899E-7</v>
      </c>
      <c r="M683" s="135">
        <v>89.79</v>
      </c>
      <c r="N683" s="135">
        <v>81.495913613816398</v>
      </c>
      <c r="O683" s="19">
        <v>0.8</v>
      </c>
      <c r="P683" s="2">
        <v>20.4206768955199</v>
      </c>
      <c r="Q683" s="2">
        <v>68.916276258490697</v>
      </c>
      <c r="R683" s="266">
        <f t="shared" si="33"/>
        <v>4.5930971939185294</v>
      </c>
      <c r="S683" s="266">
        <f t="shared" si="34"/>
        <v>0.52718811485910666</v>
      </c>
      <c r="T683" s="266">
        <f t="shared" si="35"/>
        <v>1.9496648586716108</v>
      </c>
    </row>
    <row r="684" spans="1:20">
      <c r="A684" s="102">
        <v>0.83808200107887298</v>
      </c>
      <c r="B684" s="102">
        <v>0.25153334901722901</v>
      </c>
      <c r="C684" s="2">
        <v>860.051379278073</v>
      </c>
      <c r="D684" s="19">
        <v>1.0015252987138401</v>
      </c>
      <c r="E684" s="135">
        <v>0.13488875876734399</v>
      </c>
      <c r="F684" s="135">
        <v>89</v>
      </c>
      <c r="G684" s="135">
        <v>41.636895314198803</v>
      </c>
      <c r="H684" s="2">
        <v>0.90760529702001103</v>
      </c>
      <c r="I684" s="2">
        <v>356.96038581536999</v>
      </c>
      <c r="J684" s="2">
        <v>178.14256726484999</v>
      </c>
      <c r="K684" s="19">
        <v>2.70318897205502</v>
      </c>
      <c r="L684" s="135">
        <v>7.8127393836323195E-2</v>
      </c>
      <c r="M684" s="135">
        <v>89.79</v>
      </c>
      <c r="N684" s="135">
        <v>82.371661778027303</v>
      </c>
      <c r="O684" s="19">
        <v>0.8</v>
      </c>
      <c r="P684" s="2">
        <v>252.38961495331401</v>
      </c>
      <c r="Q684" s="2">
        <v>198.00711325437899</v>
      </c>
      <c r="R684" s="266">
        <f t="shared" si="33"/>
        <v>3.7047142707688598</v>
      </c>
      <c r="S684" s="266">
        <f t="shared" si="34"/>
        <v>0.37049770070364707</v>
      </c>
      <c r="T684" s="266">
        <f t="shared" si="35"/>
        <v>1.978333426554437</v>
      </c>
    </row>
    <row r="685" spans="1:20">
      <c r="A685" s="102">
        <v>0.90622364496812202</v>
      </c>
      <c r="B685" s="102">
        <v>0.25159256809445801</v>
      </c>
      <c r="C685" s="2">
        <v>862.66808540981503</v>
      </c>
      <c r="D685" s="19">
        <v>2.1867673571170698</v>
      </c>
      <c r="E685" s="135">
        <v>0.13008918277744</v>
      </c>
      <c r="F685" s="135">
        <v>89</v>
      </c>
      <c r="G685" s="135">
        <v>41.621877366365702</v>
      </c>
      <c r="H685" s="2">
        <v>4.8867410987617099E-2</v>
      </c>
      <c r="I685" s="2">
        <v>89.290659699761093</v>
      </c>
      <c r="J685" s="2">
        <v>-19.193493102474601</v>
      </c>
      <c r="K685" s="19">
        <v>2.3136927713889501</v>
      </c>
      <c r="L685" s="135">
        <v>8.7273342414445607E-2</v>
      </c>
      <c r="M685" s="135">
        <v>89.79</v>
      </c>
      <c r="N685" s="135">
        <v>82.485522481264695</v>
      </c>
      <c r="O685" s="19">
        <v>0.8</v>
      </c>
      <c r="P685" s="2">
        <v>204.133631262135</v>
      </c>
      <c r="Q685" s="2">
        <v>244.130999562574</v>
      </c>
      <c r="R685" s="266">
        <f t="shared" si="33"/>
        <v>4.5004601285060204</v>
      </c>
      <c r="S685" s="266">
        <f t="shared" si="34"/>
        <v>0.94514162993400164</v>
      </c>
      <c r="T685" s="266">
        <f t="shared" si="35"/>
        <v>1.9817828435562248</v>
      </c>
    </row>
    <row r="686" spans="1:20">
      <c r="A686" s="102">
        <v>0.55113409226760202</v>
      </c>
      <c r="B686" s="102">
        <v>0.25171056228196798</v>
      </c>
      <c r="C686" s="2">
        <v>881.97343673026103</v>
      </c>
      <c r="D686" s="19">
        <v>1.4810286735682401</v>
      </c>
      <c r="E686" s="135">
        <v>0.26595546721119001</v>
      </c>
      <c r="F686" s="135">
        <v>89</v>
      </c>
      <c r="G686" s="135">
        <v>41.497771849987103</v>
      </c>
      <c r="H686" s="2">
        <v>5.9999486748917104</v>
      </c>
      <c r="I686" s="2">
        <v>14.9721085952499</v>
      </c>
      <c r="J686" s="2">
        <v>172.54268844256501</v>
      </c>
      <c r="K686" s="19">
        <v>1.5286885196879401</v>
      </c>
      <c r="L686" s="135">
        <v>9.3023942570193405E-2</v>
      </c>
      <c r="M686" s="135">
        <v>89.79</v>
      </c>
      <c r="N686" s="135">
        <v>81.971484788554804</v>
      </c>
      <c r="O686" s="19">
        <v>0.8</v>
      </c>
      <c r="P686" s="2">
        <v>241.77049766245099</v>
      </c>
      <c r="Q686" s="2">
        <v>209.67900444372299</v>
      </c>
      <c r="R686" s="266">
        <f t="shared" si="33"/>
        <v>3.0097171932561801</v>
      </c>
      <c r="S686" s="266">
        <f t="shared" si="34"/>
        <v>0.96882304962332744</v>
      </c>
      <c r="T686" s="266">
        <f t="shared" si="35"/>
        <v>1.9753225567116872</v>
      </c>
    </row>
    <row r="687" spans="1:20">
      <c r="A687" s="102">
        <v>0.766371290665119</v>
      </c>
      <c r="B687" s="102">
        <v>0.25375091350253798</v>
      </c>
      <c r="C687" s="2">
        <v>891.50452104862302</v>
      </c>
      <c r="D687" s="19">
        <v>2.0381365845219399</v>
      </c>
      <c r="E687" s="135">
        <v>0.26412941363683801</v>
      </c>
      <c r="F687" s="135">
        <v>89</v>
      </c>
      <c r="G687" s="135">
        <v>41.567264172756303</v>
      </c>
      <c r="H687" s="2">
        <v>5.9998309442076501</v>
      </c>
      <c r="I687" s="2">
        <v>359.98979740623298</v>
      </c>
      <c r="J687" s="2">
        <v>179.999728840888</v>
      </c>
      <c r="K687" s="19">
        <v>2.02328908076464</v>
      </c>
      <c r="L687" s="135">
        <v>4.4122537392087401E-2</v>
      </c>
      <c r="M687" s="135">
        <v>89.79</v>
      </c>
      <c r="N687" s="135">
        <v>81.6999997671345</v>
      </c>
      <c r="O687" s="19">
        <v>0.8</v>
      </c>
      <c r="P687" s="2">
        <v>253.703580248793</v>
      </c>
      <c r="Q687" s="2">
        <v>189.69679012239899</v>
      </c>
      <c r="R687" s="266">
        <f t="shared" si="33"/>
        <v>4.0614256652865794</v>
      </c>
      <c r="S687" s="266">
        <f t="shared" si="34"/>
        <v>1.007338300739353</v>
      </c>
      <c r="T687" s="266">
        <f t="shared" si="35"/>
        <v>1.9654889825701276</v>
      </c>
    </row>
    <row r="688" spans="1:20">
      <c r="A688" s="102">
        <v>0.79138001753017295</v>
      </c>
      <c r="B688" s="102">
        <v>0.254428451305584</v>
      </c>
      <c r="C688" s="2">
        <v>921.19701586124802</v>
      </c>
      <c r="D688" s="19">
        <v>1.6853111710906299</v>
      </c>
      <c r="E688" s="135">
        <v>0.11438064845234699</v>
      </c>
      <c r="F688" s="135">
        <v>89</v>
      </c>
      <c r="G688" s="135">
        <v>41.5401657421327</v>
      </c>
      <c r="H688" s="2">
        <v>-5.4747712890203401E-2</v>
      </c>
      <c r="I688" s="2">
        <v>336.44565379846802</v>
      </c>
      <c r="J688" s="2">
        <v>-87.7837873723511</v>
      </c>
      <c r="K688" s="19">
        <v>1.58519842287053</v>
      </c>
      <c r="L688" s="135">
        <v>0.164899262224315</v>
      </c>
      <c r="M688" s="135">
        <v>89.79</v>
      </c>
      <c r="N688" s="135">
        <v>81.531188924962095</v>
      </c>
      <c r="O688" s="19">
        <v>0.8</v>
      </c>
      <c r="P688" s="2">
        <v>240.89439538032201</v>
      </c>
      <c r="Q688" s="2">
        <v>209.87313360568999</v>
      </c>
      <c r="R688" s="266">
        <f t="shared" si="33"/>
        <v>3.2705095939611599</v>
      </c>
      <c r="S688" s="266">
        <f t="shared" si="34"/>
        <v>1.06315471096597</v>
      </c>
      <c r="T688" s="266">
        <f t="shared" si="35"/>
        <v>1.9627073572859612</v>
      </c>
    </row>
    <row r="689" spans="1:20">
      <c r="A689" s="102">
        <v>0.63741396088153102</v>
      </c>
      <c r="B689" s="102">
        <v>0.25444290239144701</v>
      </c>
      <c r="C689" s="2">
        <v>998.58006355077703</v>
      </c>
      <c r="D689" s="19">
        <v>3.2995266322916699</v>
      </c>
      <c r="E689" s="135">
        <v>0.19652346703311599</v>
      </c>
      <c r="F689" s="135">
        <v>89</v>
      </c>
      <c r="G689" s="135">
        <v>41.506699414165503</v>
      </c>
      <c r="H689" s="2">
        <v>4.7578774088394296</v>
      </c>
      <c r="I689" s="2">
        <v>353.33200198252302</v>
      </c>
      <c r="J689" s="2">
        <v>-169.00677024925901</v>
      </c>
      <c r="K689" s="19">
        <v>2.9600259686779</v>
      </c>
      <c r="L689" s="135">
        <v>2.9593222482161099E-3</v>
      </c>
      <c r="M689" s="135">
        <v>89.79</v>
      </c>
      <c r="N689" s="135">
        <v>81.629830989409001</v>
      </c>
      <c r="O689" s="19">
        <v>0.8</v>
      </c>
      <c r="P689" s="2">
        <v>207.53695093113001</v>
      </c>
      <c r="Q689" s="2">
        <v>233.99753709260401</v>
      </c>
      <c r="R689" s="266">
        <f t="shared" si="33"/>
        <v>6.2595526009695703</v>
      </c>
      <c r="S689" s="266">
        <f t="shared" si="34"/>
        <v>1.1146951638959466</v>
      </c>
      <c r="T689" s="266">
        <f t="shared" si="35"/>
        <v>1.9666663970286731</v>
      </c>
    </row>
    <row r="690" spans="1:20">
      <c r="A690" s="102">
        <v>1.0181145193055201</v>
      </c>
      <c r="B690" s="102">
        <v>0.25488432674833</v>
      </c>
      <c r="C690" s="2">
        <v>860.00147281441605</v>
      </c>
      <c r="D690" s="19">
        <v>1.45893588221082</v>
      </c>
      <c r="E690" s="135">
        <v>0.27692005011436399</v>
      </c>
      <c r="F690" s="135">
        <v>89</v>
      </c>
      <c r="G690" s="135">
        <v>41.798860616148502</v>
      </c>
      <c r="H690" s="2">
        <v>0.88427706179885401</v>
      </c>
      <c r="I690" s="2">
        <v>285.25226617830202</v>
      </c>
      <c r="J690" s="2">
        <v>-48.956569194763397</v>
      </c>
      <c r="K690" s="19">
        <v>3.1207890461190599</v>
      </c>
      <c r="L690" s="135">
        <v>2.2233460270082399E-7</v>
      </c>
      <c r="M690" s="135">
        <v>89.79</v>
      </c>
      <c r="N690" s="135">
        <v>81.695979597780095</v>
      </c>
      <c r="O690" s="19">
        <v>0.8</v>
      </c>
      <c r="P690" s="2">
        <v>132.56080452952401</v>
      </c>
      <c r="Q690" s="2">
        <v>315.774034046277</v>
      </c>
      <c r="R690" s="266">
        <f t="shared" si="33"/>
        <v>4.5797249283298802</v>
      </c>
      <c r="S690" s="266">
        <f t="shared" si="34"/>
        <v>0.46748942676055549</v>
      </c>
      <c r="T690" s="266">
        <f t="shared" si="35"/>
        <v>1.9545025484789842</v>
      </c>
    </row>
    <row r="691" spans="1:20">
      <c r="A691" s="102">
        <v>0.77970285248011295</v>
      </c>
      <c r="B691" s="102">
        <v>0.25509027282104701</v>
      </c>
      <c r="C691" s="2">
        <v>998.91713317650601</v>
      </c>
      <c r="D691" s="19">
        <v>2.2452170451782498</v>
      </c>
      <c r="E691" s="135">
        <v>0.168915607782708</v>
      </c>
      <c r="F691" s="135">
        <v>89</v>
      </c>
      <c r="G691" s="135">
        <v>41.624824448501997</v>
      </c>
      <c r="H691" s="2">
        <v>5.5560660611731496</v>
      </c>
      <c r="I691" s="2">
        <v>292.16916964647402</v>
      </c>
      <c r="J691" s="2">
        <v>-72.148596306863197</v>
      </c>
      <c r="K691" s="19">
        <v>2.7767113250946398</v>
      </c>
      <c r="L691" s="135">
        <v>7.8431922975335397E-2</v>
      </c>
      <c r="M691" s="135">
        <v>89.79</v>
      </c>
      <c r="N691" s="135">
        <v>81.3439471795934</v>
      </c>
      <c r="O691" s="19">
        <v>0.8</v>
      </c>
      <c r="P691" s="2">
        <v>340.03084509601302</v>
      </c>
      <c r="Q691" s="2">
        <v>91.698473592090707</v>
      </c>
      <c r="R691" s="266">
        <f t="shared" si="33"/>
        <v>5.0219283702728896</v>
      </c>
      <c r="S691" s="266">
        <f t="shared" si="34"/>
        <v>0.808588571986944</v>
      </c>
      <c r="T691" s="266">
        <f t="shared" si="35"/>
        <v>1.9542171830714068</v>
      </c>
    </row>
    <row r="692" spans="1:20">
      <c r="A692" s="102">
        <v>0.72519034426659301</v>
      </c>
      <c r="B692" s="102">
        <v>0.25613446396720702</v>
      </c>
      <c r="C692" s="2">
        <v>918.81576407573903</v>
      </c>
      <c r="D692" s="19">
        <v>1.34968468756321</v>
      </c>
      <c r="E692" s="135">
        <v>0.12901782807926299</v>
      </c>
      <c r="F692" s="135">
        <v>89</v>
      </c>
      <c r="G692" s="135">
        <v>41.979461967283797</v>
      </c>
      <c r="H692" s="2">
        <v>-1.5378177994255501E-2</v>
      </c>
      <c r="I692" s="2">
        <v>63.0660411188938</v>
      </c>
      <c r="J692" s="2">
        <v>45.262857143651999</v>
      </c>
      <c r="K692" s="19">
        <v>4.8152877071086104</v>
      </c>
      <c r="L692" s="135">
        <v>2.1553188675820002E-2</v>
      </c>
      <c r="M692" s="135">
        <v>89.79</v>
      </c>
      <c r="N692" s="135">
        <v>82.856627178295696</v>
      </c>
      <c r="O692" s="19">
        <v>0.8</v>
      </c>
      <c r="P692" s="2">
        <v>73.288732184221203</v>
      </c>
      <c r="Q692" s="2">
        <v>11.919200435324999</v>
      </c>
      <c r="R692" s="266">
        <f t="shared" si="33"/>
        <v>6.1649723946718202</v>
      </c>
      <c r="S692" s="266">
        <f t="shared" si="34"/>
        <v>0.28029159827163103</v>
      </c>
      <c r="T692" s="266">
        <f t="shared" si="35"/>
        <v>1.9737419989534177</v>
      </c>
    </row>
    <row r="693" spans="1:20">
      <c r="A693" s="102">
        <v>0.76910931989550502</v>
      </c>
      <c r="B693" s="102">
        <v>0.25638900743797399</v>
      </c>
      <c r="C693" s="2">
        <v>864.41490634951197</v>
      </c>
      <c r="D693" s="19">
        <v>1.7352042940278301</v>
      </c>
      <c r="E693" s="135">
        <v>0.29996826178910502</v>
      </c>
      <c r="F693" s="135">
        <v>89</v>
      </c>
      <c r="G693" s="135">
        <v>41.760455028692903</v>
      </c>
      <c r="H693" s="2">
        <v>5.9996435166828999</v>
      </c>
      <c r="I693" s="2">
        <v>212.69818972894601</v>
      </c>
      <c r="J693" s="2">
        <v>100.899059281098</v>
      </c>
      <c r="K693" s="19">
        <v>2.1141392775056</v>
      </c>
      <c r="L693" s="135">
        <v>9.9997441549521601E-2</v>
      </c>
      <c r="M693" s="135">
        <v>89.79</v>
      </c>
      <c r="N693" s="135">
        <v>81.682623962003802</v>
      </c>
      <c r="O693" s="19">
        <v>0.8</v>
      </c>
      <c r="P693" s="2">
        <v>290.44779831993998</v>
      </c>
      <c r="Q693" s="2">
        <v>149.66369475393199</v>
      </c>
      <c r="R693" s="266">
        <f t="shared" si="33"/>
        <v>3.8493435715334301</v>
      </c>
      <c r="S693" s="266">
        <f t="shared" si="34"/>
        <v>0.82076158013351785</v>
      </c>
      <c r="T693" s="266">
        <f t="shared" si="35"/>
        <v>1.9559802187471629</v>
      </c>
    </row>
    <row r="694" spans="1:20">
      <c r="A694" s="102">
        <v>1.1060468233190399</v>
      </c>
      <c r="B694" s="102">
        <v>0.25657558517859202</v>
      </c>
      <c r="C694" s="2">
        <v>928.081475785865</v>
      </c>
      <c r="D694" s="19">
        <v>1.60717980606771</v>
      </c>
      <c r="E694" s="135">
        <v>0.29774461068941299</v>
      </c>
      <c r="F694" s="135">
        <v>89</v>
      </c>
      <c r="G694" s="135">
        <v>41.792235819236403</v>
      </c>
      <c r="H694" s="2">
        <v>4.84111230557422</v>
      </c>
      <c r="I694" s="2">
        <v>297.62439364686401</v>
      </c>
      <c r="J694" s="2">
        <v>-59.669839197131303</v>
      </c>
      <c r="K694" s="19">
        <v>3.0101535114664602</v>
      </c>
      <c r="L694" s="135">
        <v>2.27186539592002E-2</v>
      </c>
      <c r="M694" s="135">
        <v>89.79</v>
      </c>
      <c r="N694" s="135">
        <v>81.6459900292935</v>
      </c>
      <c r="O694" s="19">
        <v>0.8</v>
      </c>
      <c r="P694" s="2">
        <v>182.71845145612099</v>
      </c>
      <c r="Q694" s="2">
        <v>268.63285949460197</v>
      </c>
      <c r="R694" s="266">
        <f t="shared" si="33"/>
        <v>4.61733331753417</v>
      </c>
      <c r="S694" s="266">
        <f t="shared" si="34"/>
        <v>0.5339195492673523</v>
      </c>
      <c r="T694" s="266">
        <f t="shared" si="35"/>
        <v>1.9536162262874903</v>
      </c>
    </row>
    <row r="695" spans="1:20">
      <c r="A695" s="102">
        <v>0.59397669741883796</v>
      </c>
      <c r="B695" s="102">
        <v>0.25660337148891599</v>
      </c>
      <c r="C695" s="2">
        <v>880.24116682565398</v>
      </c>
      <c r="D695" s="19">
        <v>1.11920452829317</v>
      </c>
      <c r="E695" s="135">
        <v>0.298788736462894</v>
      </c>
      <c r="F695" s="135">
        <v>89</v>
      </c>
      <c r="G695" s="135">
        <v>41.588353213259701</v>
      </c>
      <c r="H695" s="2">
        <v>5.9992728722526198</v>
      </c>
      <c r="I695" s="2">
        <v>29.5761050855006</v>
      </c>
      <c r="J695" s="2">
        <v>179.99997119694399</v>
      </c>
      <c r="K695" s="19">
        <v>1.1721076742119401</v>
      </c>
      <c r="L695" s="135">
        <v>0.152123112264377</v>
      </c>
      <c r="M695" s="135">
        <v>89.79</v>
      </c>
      <c r="N695" s="135">
        <v>81.749176512065304</v>
      </c>
      <c r="O695" s="19">
        <v>0.8</v>
      </c>
      <c r="P695" s="2">
        <v>233.71632295915299</v>
      </c>
      <c r="Q695" s="2">
        <v>224.03583891255701</v>
      </c>
      <c r="R695" s="266">
        <f t="shared" si="33"/>
        <v>2.29131220250511</v>
      </c>
      <c r="S695" s="266">
        <f t="shared" si="34"/>
        <v>0.95486494365431129</v>
      </c>
      <c r="T695" s="266">
        <f t="shared" si="35"/>
        <v>1.9656747669922416</v>
      </c>
    </row>
    <row r="696" spans="1:20">
      <c r="A696" s="102">
        <v>0.73636713810264998</v>
      </c>
      <c r="B696" s="102">
        <v>0.25680788880323602</v>
      </c>
      <c r="C696" s="2">
        <v>980.74356090327205</v>
      </c>
      <c r="D696" s="19">
        <v>2.4095927018518402</v>
      </c>
      <c r="E696" s="135">
        <v>0.16967386329404299</v>
      </c>
      <c r="F696" s="135">
        <v>89</v>
      </c>
      <c r="G696" s="135">
        <v>41.1933004914099</v>
      </c>
      <c r="H696" s="2">
        <v>3.5837919228099403E-2</v>
      </c>
      <c r="I696" s="2">
        <v>74.126093586428496</v>
      </c>
      <c r="J696" s="2">
        <v>59.095764257675903</v>
      </c>
      <c r="K696" s="19">
        <v>5.0684558782482503</v>
      </c>
      <c r="L696" s="135">
        <v>5.4759950960066701E-2</v>
      </c>
      <c r="M696" s="135">
        <v>89.79</v>
      </c>
      <c r="N696" s="135">
        <v>83.358314358548299</v>
      </c>
      <c r="O696" s="19">
        <v>0.8</v>
      </c>
      <c r="P696" s="2">
        <v>51.905141102938302</v>
      </c>
      <c r="Q696" s="2">
        <v>26.1483618768372</v>
      </c>
      <c r="R696" s="266">
        <f t="shared" si="33"/>
        <v>7.47804858010009</v>
      </c>
      <c r="S696" s="266">
        <f t="shared" si="34"/>
        <v>0.47540962370666601</v>
      </c>
      <c r="T696" s="266">
        <f t="shared" si="35"/>
        <v>2.0235891119220013</v>
      </c>
    </row>
    <row r="697" spans="1:20">
      <c r="A697" s="102">
        <v>0.771087947767227</v>
      </c>
      <c r="B697" s="102">
        <v>0.25730197424726398</v>
      </c>
      <c r="C697" s="2">
        <v>998.417251986579</v>
      </c>
      <c r="D697" s="19">
        <v>1.6656634959849901</v>
      </c>
      <c r="E697" s="135">
        <v>0.25463640834625101</v>
      </c>
      <c r="F697" s="135">
        <v>89</v>
      </c>
      <c r="G697" s="135">
        <v>41.799997741418601</v>
      </c>
      <c r="H697" s="2">
        <v>1.16359555410892</v>
      </c>
      <c r="I697" s="2">
        <v>242.26874419893099</v>
      </c>
      <c r="J697" s="2">
        <v>48.182866430951201</v>
      </c>
      <c r="K697" s="19">
        <v>3.1664812216315799</v>
      </c>
      <c r="L697" s="135">
        <v>8.7792241081491598E-2</v>
      </c>
      <c r="M697" s="135">
        <v>89.79</v>
      </c>
      <c r="N697" s="135">
        <v>81.699651633931694</v>
      </c>
      <c r="O697" s="19">
        <v>0.8</v>
      </c>
      <c r="P697" s="2">
        <v>294.42433544126402</v>
      </c>
      <c r="Q697" s="2">
        <v>142.41507820842901</v>
      </c>
      <c r="R697" s="266">
        <f t="shared" si="33"/>
        <v>4.8321447176165702</v>
      </c>
      <c r="S697" s="266">
        <f t="shared" si="34"/>
        <v>0.52602980387381881</v>
      </c>
      <c r="T697" s="266">
        <f t="shared" si="35"/>
        <v>1.9545372260385914</v>
      </c>
    </row>
    <row r="698" spans="1:20">
      <c r="A698" s="102">
        <v>0.55417653732001704</v>
      </c>
      <c r="B698" s="102">
        <v>0.2575546593734</v>
      </c>
      <c r="C698" s="2">
        <v>957.58399719197905</v>
      </c>
      <c r="D698" s="19">
        <v>2.7363382309331001</v>
      </c>
      <c r="E698" s="135">
        <v>0.15206761959321699</v>
      </c>
      <c r="F698" s="135">
        <v>89</v>
      </c>
      <c r="G698" s="135">
        <v>41.500000341038501</v>
      </c>
      <c r="H698" s="2">
        <v>3.75192387417257</v>
      </c>
      <c r="I698" s="2">
        <v>359.98999764511001</v>
      </c>
      <c r="J698" s="2">
        <v>179.90045240166</v>
      </c>
      <c r="K698" s="19">
        <v>2.5901346835654899</v>
      </c>
      <c r="L698" s="135">
        <v>5.2892285853195498E-2</v>
      </c>
      <c r="M698" s="135">
        <v>89.79</v>
      </c>
      <c r="N698" s="135">
        <v>81.699967281801506</v>
      </c>
      <c r="O698" s="19">
        <v>0.8</v>
      </c>
      <c r="P698" s="2">
        <v>279.74327614060297</v>
      </c>
      <c r="Q698" s="2">
        <v>160.612119551212</v>
      </c>
      <c r="R698" s="266">
        <f t="shared" si="33"/>
        <v>5.3264729144985896</v>
      </c>
      <c r="S698" s="266">
        <f t="shared" si="34"/>
        <v>1.0564463108020126</v>
      </c>
      <c r="T698" s="266">
        <f t="shared" si="35"/>
        <v>1.9686738942266966</v>
      </c>
    </row>
    <row r="699" spans="1:20">
      <c r="A699" s="102">
        <v>0.679032414685934</v>
      </c>
      <c r="B699" s="102">
        <v>0.25762437618173201</v>
      </c>
      <c r="C699" s="2">
        <v>978.23294900272197</v>
      </c>
      <c r="D699" s="19">
        <v>3.9537628798990299</v>
      </c>
      <c r="E699" s="135">
        <v>0.116039501345434</v>
      </c>
      <c r="F699" s="135">
        <v>89</v>
      </c>
      <c r="G699" s="135">
        <v>41.260890326472698</v>
      </c>
      <c r="H699" s="2">
        <v>0.44764893082025697</v>
      </c>
      <c r="I699" s="2">
        <v>116.527913621971</v>
      </c>
      <c r="J699" s="2">
        <v>-58.683054634156399</v>
      </c>
      <c r="K699" s="19">
        <v>3.1183833250660302</v>
      </c>
      <c r="L699" s="135">
        <v>3.7305524103657103E-2</v>
      </c>
      <c r="M699" s="135">
        <v>89.79</v>
      </c>
      <c r="N699" s="135">
        <v>83.610020922876203</v>
      </c>
      <c r="O699" s="19">
        <v>0.8</v>
      </c>
      <c r="P699" s="2">
        <v>209.646871888248</v>
      </c>
      <c r="Q699" s="2">
        <v>236.16083457045701</v>
      </c>
      <c r="R699" s="266">
        <f t="shared" si="33"/>
        <v>7.0721462049650601</v>
      </c>
      <c r="S699" s="266">
        <f t="shared" si="34"/>
        <v>1.2678886678613543</v>
      </c>
      <c r="T699" s="266">
        <f t="shared" si="35"/>
        <v>2.0263746191931444</v>
      </c>
    </row>
    <row r="700" spans="1:20">
      <c r="A700" s="102">
        <v>0.74823381798341804</v>
      </c>
      <c r="B700" s="102">
        <v>0.25878952859955601</v>
      </c>
      <c r="C700" s="2">
        <v>952.935855973137</v>
      </c>
      <c r="D700" s="19">
        <v>2.4205687849608002</v>
      </c>
      <c r="E700" s="135">
        <v>0.29745540971836398</v>
      </c>
      <c r="F700" s="135">
        <v>89</v>
      </c>
      <c r="G700" s="135">
        <v>41.471054174055602</v>
      </c>
      <c r="H700" s="2">
        <v>5.9996186541012202</v>
      </c>
      <c r="I700" s="2">
        <v>1.21555657699538</v>
      </c>
      <c r="J700" s="2">
        <v>166.538363200199</v>
      </c>
      <c r="K700" s="19">
        <v>1.9003574189803001</v>
      </c>
      <c r="L700" s="135">
        <v>1.94651249063299E-2</v>
      </c>
      <c r="M700" s="135">
        <v>89.79</v>
      </c>
      <c r="N700" s="135">
        <v>81.888474443510404</v>
      </c>
      <c r="O700" s="19">
        <v>0.8</v>
      </c>
      <c r="P700" s="2">
        <v>258.37288851545901</v>
      </c>
      <c r="Q700" s="2">
        <v>184.17708958173199</v>
      </c>
      <c r="R700" s="266">
        <f t="shared" si="33"/>
        <v>4.3209262039411005</v>
      </c>
      <c r="S700" s="266">
        <f t="shared" si="34"/>
        <v>1.273743960364907</v>
      </c>
      <c r="T700" s="266">
        <f t="shared" si="35"/>
        <v>1.9745935104475845</v>
      </c>
    </row>
    <row r="701" spans="1:20">
      <c r="A701" s="102">
        <v>0.60331064322963301</v>
      </c>
      <c r="B701" s="102">
        <v>0.25945965288316503</v>
      </c>
      <c r="C701" s="2">
        <v>959.41079093219696</v>
      </c>
      <c r="D701" s="19">
        <v>2.62382054989257</v>
      </c>
      <c r="E701" s="135">
        <v>0.225398802572571</v>
      </c>
      <c r="F701" s="135">
        <v>89</v>
      </c>
      <c r="G701" s="135">
        <v>41.569636264621302</v>
      </c>
      <c r="H701" s="2">
        <v>5.9955305317825403</v>
      </c>
      <c r="I701" s="2">
        <v>0.71321505786154904</v>
      </c>
      <c r="J701" s="2">
        <v>179.24508326771101</v>
      </c>
      <c r="K701" s="19">
        <v>2.7734319170406398</v>
      </c>
      <c r="L701" s="135">
        <v>2.7566073820215201E-2</v>
      </c>
      <c r="M701" s="135">
        <v>89.79</v>
      </c>
      <c r="N701" s="135">
        <v>81.699998469264898</v>
      </c>
      <c r="O701" s="19">
        <v>0.8</v>
      </c>
      <c r="P701" s="2">
        <v>219.21336935531701</v>
      </c>
      <c r="Q701" s="2">
        <v>224.63604827016599</v>
      </c>
      <c r="R701" s="266">
        <f t="shared" si="33"/>
        <v>5.3972524669332103</v>
      </c>
      <c r="S701" s="266">
        <f t="shared" si="34"/>
        <v>0.94605551114169373</v>
      </c>
      <c r="T701" s="266">
        <f t="shared" si="35"/>
        <v>1.9653767944752831</v>
      </c>
    </row>
    <row r="702" spans="1:20">
      <c r="A702" s="102">
        <v>0.68301877239719</v>
      </c>
      <c r="B702" s="102">
        <v>0.26071769686634899</v>
      </c>
      <c r="C702" s="2">
        <v>998.99963843847502</v>
      </c>
      <c r="D702" s="19">
        <v>2.2477637283326</v>
      </c>
      <c r="E702" s="135">
        <v>0.13817680140000099</v>
      </c>
      <c r="F702" s="135">
        <v>89</v>
      </c>
      <c r="G702" s="135">
        <v>41.789837685774003</v>
      </c>
      <c r="H702" s="2">
        <v>5.9416812201171103</v>
      </c>
      <c r="I702" s="2">
        <v>84.475421586098804</v>
      </c>
      <c r="J702" s="2">
        <v>-10.668404412093</v>
      </c>
      <c r="K702" s="19">
        <v>3.2620798076435098</v>
      </c>
      <c r="L702" s="135">
        <v>8.3632054534679395E-2</v>
      </c>
      <c r="M702" s="135">
        <v>89.79</v>
      </c>
      <c r="N702" s="135">
        <v>82.595411749153001</v>
      </c>
      <c r="O702" s="19">
        <v>0.8</v>
      </c>
      <c r="P702" s="2">
        <v>192.98063318732301</v>
      </c>
      <c r="Q702" s="2">
        <v>256.99958421035598</v>
      </c>
      <c r="R702" s="266">
        <f t="shared" si="33"/>
        <v>5.5098435359761098</v>
      </c>
      <c r="S702" s="266">
        <f t="shared" si="34"/>
        <v>0.68905847216422322</v>
      </c>
      <c r="T702" s="266">
        <f t="shared" si="35"/>
        <v>1.9764472973119476</v>
      </c>
    </row>
    <row r="703" spans="1:20">
      <c r="A703" s="102">
        <v>1.1521057607606</v>
      </c>
      <c r="B703" s="102">
        <v>0.26143238178509098</v>
      </c>
      <c r="C703" s="2">
        <v>879.98170831530103</v>
      </c>
      <c r="D703" s="19">
        <v>1.8756294560642099</v>
      </c>
      <c r="E703" s="135">
        <v>0.256035119394595</v>
      </c>
      <c r="F703" s="135">
        <v>89</v>
      </c>
      <c r="G703" s="135">
        <v>41.496258858601799</v>
      </c>
      <c r="H703" s="2">
        <v>0.12645450436099201</v>
      </c>
      <c r="I703" s="2">
        <v>307.96545797178402</v>
      </c>
      <c r="J703" s="2">
        <v>-94.526095176772301</v>
      </c>
      <c r="K703" s="19">
        <v>2.49106590758042</v>
      </c>
      <c r="L703" s="135">
        <v>7.4541877452261002E-7</v>
      </c>
      <c r="M703" s="135">
        <v>89.79</v>
      </c>
      <c r="N703" s="135">
        <v>82.062507881082595</v>
      </c>
      <c r="O703" s="19">
        <v>0.8</v>
      </c>
      <c r="P703" s="2">
        <v>243.17363715169401</v>
      </c>
      <c r="Q703" s="2">
        <v>205.84948456424701</v>
      </c>
      <c r="R703" s="266">
        <f t="shared" si="33"/>
        <v>4.36669536364463</v>
      </c>
      <c r="S703" s="266">
        <f t="shared" si="34"/>
        <v>0.75294252567007136</v>
      </c>
      <c r="T703" s="266">
        <f t="shared" si="35"/>
        <v>1.9775881040435475</v>
      </c>
    </row>
    <row r="704" spans="1:20">
      <c r="A704" s="102">
        <v>0.64848654856905297</v>
      </c>
      <c r="B704" s="102">
        <v>0.26190482923651398</v>
      </c>
      <c r="C704" s="2">
        <v>989.92703951469502</v>
      </c>
      <c r="D704" s="19">
        <v>1.6248834966210799</v>
      </c>
      <c r="E704" s="135">
        <v>0.24019223990101701</v>
      </c>
      <c r="F704" s="135">
        <v>89</v>
      </c>
      <c r="G704" s="135">
        <v>41.630802969562197</v>
      </c>
      <c r="H704" s="2">
        <v>4.6871334612036799</v>
      </c>
      <c r="I704" s="2">
        <v>13.8823075391308</v>
      </c>
      <c r="J704" s="2">
        <v>179.99937873379</v>
      </c>
      <c r="K704" s="19">
        <v>2.0001633007484698</v>
      </c>
      <c r="L704" s="135">
        <v>9.9983700675668405E-2</v>
      </c>
      <c r="M704" s="135">
        <v>89.79</v>
      </c>
      <c r="N704" s="135">
        <v>81.699765605782403</v>
      </c>
      <c r="O704" s="19">
        <v>0.8</v>
      </c>
      <c r="P704" s="2">
        <v>242.113351835136</v>
      </c>
      <c r="Q704" s="2">
        <v>206.72714209344699</v>
      </c>
      <c r="R704" s="266">
        <f t="shared" si="33"/>
        <v>3.6250467973695497</v>
      </c>
      <c r="S704" s="266">
        <f t="shared" si="34"/>
        <v>0.81237541755367748</v>
      </c>
      <c r="T704" s="266">
        <f t="shared" si="35"/>
        <v>1.9624835405052381</v>
      </c>
    </row>
    <row r="705" spans="1:20">
      <c r="A705" s="102">
        <v>0.67513279523700398</v>
      </c>
      <c r="B705" s="102">
        <v>0.26230498252655599</v>
      </c>
      <c r="C705" s="2">
        <v>914.44004120561601</v>
      </c>
      <c r="D705" s="19">
        <v>1.0132530103403701</v>
      </c>
      <c r="E705" s="135">
        <v>0.15483869090937899</v>
      </c>
      <c r="F705" s="135">
        <v>89</v>
      </c>
      <c r="G705" s="135">
        <v>42.439158905137504</v>
      </c>
      <c r="H705" s="2">
        <v>-0.44138581279913502</v>
      </c>
      <c r="I705" s="2">
        <v>331.53604647607301</v>
      </c>
      <c r="J705" s="2">
        <v>-128.045127776654</v>
      </c>
      <c r="K705" s="19">
        <v>4.7463767773518004</v>
      </c>
      <c r="L705" s="135">
        <v>3.9830756547369296E-3</v>
      </c>
      <c r="M705" s="135">
        <v>89.79</v>
      </c>
      <c r="N705" s="135">
        <v>81.984454378616903</v>
      </c>
      <c r="O705" s="19">
        <v>0.8</v>
      </c>
      <c r="P705" s="2">
        <v>239.622236580372</v>
      </c>
      <c r="Q705" s="2">
        <v>207.07747813328001</v>
      </c>
      <c r="R705" s="266">
        <f t="shared" si="33"/>
        <v>5.7596297876921705</v>
      </c>
      <c r="S705" s="266">
        <f t="shared" si="34"/>
        <v>0.21347926173398013</v>
      </c>
      <c r="T705" s="266">
        <f t="shared" si="35"/>
        <v>1.9318114800972697</v>
      </c>
    </row>
    <row r="706" spans="1:20">
      <c r="A706" s="102">
        <v>0.82385691301897102</v>
      </c>
      <c r="B706" s="102">
        <v>0.26301082607139498</v>
      </c>
      <c r="C706" s="2">
        <v>917.74851796748203</v>
      </c>
      <c r="D706" s="19">
        <v>2.2277264044298799</v>
      </c>
      <c r="E706" s="135">
        <v>0.24766768075463999</v>
      </c>
      <c r="F706" s="135">
        <v>89</v>
      </c>
      <c r="G706" s="135">
        <v>41.632882056630102</v>
      </c>
      <c r="H706" s="2">
        <v>-1.21622621510452</v>
      </c>
      <c r="I706" s="2">
        <v>277.47674028776498</v>
      </c>
      <c r="J706" s="2">
        <v>-1.470805572228</v>
      </c>
      <c r="K706" s="19">
        <v>2.2079375228279301</v>
      </c>
      <c r="L706" s="135">
        <v>6.1038164830499099E-2</v>
      </c>
      <c r="M706" s="135">
        <v>89.79</v>
      </c>
      <c r="N706" s="135">
        <v>81.000001674131596</v>
      </c>
      <c r="O706" s="19">
        <v>0.8</v>
      </c>
      <c r="P706" s="2">
        <v>253.91983016284399</v>
      </c>
      <c r="Q706" s="2">
        <v>190.345535819449</v>
      </c>
      <c r="R706" s="266">
        <f t="shared" si="33"/>
        <v>4.43566392725781</v>
      </c>
      <c r="S706" s="266">
        <f t="shared" si="34"/>
        <v>1.0089626094023729</v>
      </c>
      <c r="T706" s="266">
        <f t="shared" si="35"/>
        <v>1.9455775740904351</v>
      </c>
    </row>
    <row r="707" spans="1:20">
      <c r="A707" s="102">
        <v>0.71865793503820896</v>
      </c>
      <c r="B707" s="102">
        <v>0.26391170883332099</v>
      </c>
      <c r="C707" s="2">
        <v>897.51176978853698</v>
      </c>
      <c r="D707" s="19">
        <v>2.0693513456196402</v>
      </c>
      <c r="E707" s="135">
        <v>0.22007504754486601</v>
      </c>
      <c r="F707" s="135">
        <v>89</v>
      </c>
      <c r="G707" s="135">
        <v>41.503824639383801</v>
      </c>
      <c r="H707" s="2">
        <v>5.9995080336607396</v>
      </c>
      <c r="I707" s="2">
        <v>359.98996644631097</v>
      </c>
      <c r="J707" s="2">
        <v>135.46676575506501</v>
      </c>
      <c r="K707" s="19">
        <v>3.2861635896095098</v>
      </c>
      <c r="L707" s="135">
        <v>9.9966733056983698E-2</v>
      </c>
      <c r="M707" s="135">
        <v>89.79</v>
      </c>
      <c r="N707" s="135">
        <v>82.599992842755896</v>
      </c>
      <c r="O707" s="19">
        <v>0.8</v>
      </c>
      <c r="P707" s="2">
        <v>127.19068416816501</v>
      </c>
      <c r="Q707" s="2">
        <v>320.53582243263298</v>
      </c>
      <c r="R707" s="266">
        <f t="shared" si="33"/>
        <v>5.3555149352291505</v>
      </c>
      <c r="S707" s="266">
        <f t="shared" si="34"/>
        <v>0.62971647308207757</v>
      </c>
      <c r="T707" s="266">
        <f t="shared" si="35"/>
        <v>1.9901778585575249</v>
      </c>
    </row>
    <row r="708" spans="1:20">
      <c r="A708" s="102">
        <v>0.86182702565565705</v>
      </c>
      <c r="B708" s="102">
        <v>0.26454004034509498</v>
      </c>
      <c r="C708" s="2">
        <v>962.38570573436004</v>
      </c>
      <c r="D708" s="19">
        <v>2.6120136646517298</v>
      </c>
      <c r="E708" s="135">
        <v>0.232722860386811</v>
      </c>
      <c r="F708" s="135">
        <v>89</v>
      </c>
      <c r="G708" s="135">
        <v>41.525105613868398</v>
      </c>
      <c r="H708" s="2">
        <v>5.9997258947879297</v>
      </c>
      <c r="I708" s="2">
        <v>1.1739893491261399</v>
      </c>
      <c r="J708" s="2">
        <v>175.84478390670799</v>
      </c>
      <c r="K708" s="19">
        <v>2.3993810545052598</v>
      </c>
      <c r="L708" s="135">
        <v>2.7927940269215999E-2</v>
      </c>
      <c r="M708" s="135">
        <v>89.79</v>
      </c>
      <c r="N708" s="135">
        <v>81.692478043242701</v>
      </c>
      <c r="O708" s="19">
        <v>0.8</v>
      </c>
      <c r="P708" s="2">
        <v>256.40899430130298</v>
      </c>
      <c r="Q708" s="2">
        <v>184.69121015529899</v>
      </c>
      <c r="R708" s="266">
        <f t="shared" si="33"/>
        <v>5.0113947191569892</v>
      </c>
      <c r="S708" s="266">
        <f t="shared" si="34"/>
        <v>1.0886197753988325</v>
      </c>
      <c r="T708" s="266">
        <f t="shared" si="35"/>
        <v>1.9673033177297774</v>
      </c>
    </row>
    <row r="709" spans="1:20">
      <c r="A709" s="102">
        <v>0.50899909343570404</v>
      </c>
      <c r="B709" s="102">
        <v>0.26460751959615703</v>
      </c>
      <c r="C709" s="2">
        <v>988.78298825410297</v>
      </c>
      <c r="D709" s="19">
        <v>1.8013920644222401</v>
      </c>
      <c r="E709" s="135">
        <v>0.13266814832913501</v>
      </c>
      <c r="F709" s="135">
        <v>89</v>
      </c>
      <c r="G709" s="135">
        <v>41.661143202082897</v>
      </c>
      <c r="H709" s="2">
        <v>4.1989244327120403</v>
      </c>
      <c r="I709" s="2">
        <v>8.3487161799562308</v>
      </c>
      <c r="J709" s="2">
        <v>178.45190719724101</v>
      </c>
      <c r="K709" s="19">
        <v>2.5595576755825</v>
      </c>
      <c r="L709" s="135">
        <v>9.6958757921558794E-2</v>
      </c>
      <c r="M709" s="135">
        <v>89.79</v>
      </c>
      <c r="N709" s="135">
        <v>81.695192644214501</v>
      </c>
      <c r="O709" s="19">
        <v>0.8</v>
      </c>
      <c r="P709" s="2">
        <v>260.69805424818099</v>
      </c>
      <c r="Q709" s="2">
        <v>183.27857744405</v>
      </c>
      <c r="R709" s="266">
        <f t="shared" si="33"/>
        <v>4.3609497400047399</v>
      </c>
      <c r="S709" s="266">
        <f t="shared" si="34"/>
        <v>0.70379037816066492</v>
      </c>
      <c r="T709" s="266">
        <f t="shared" si="35"/>
        <v>1.960944572450668</v>
      </c>
    </row>
    <row r="710" spans="1:20">
      <c r="A710" s="102">
        <v>1.1193452817387799</v>
      </c>
      <c r="B710" s="102">
        <v>0.26498421497971603</v>
      </c>
      <c r="C710" s="2">
        <v>860.031009568233</v>
      </c>
      <c r="D710" s="19">
        <v>1.49130043605082</v>
      </c>
      <c r="E710" s="135">
        <v>0.23771358192704101</v>
      </c>
      <c r="F710" s="135">
        <v>89</v>
      </c>
      <c r="G710" s="135">
        <v>41.621502527975501</v>
      </c>
      <c r="H710" s="2">
        <v>0.62447978062049703</v>
      </c>
      <c r="I710" s="2">
        <v>309.17725203174501</v>
      </c>
      <c r="J710" s="2">
        <v>-95.279117528943004</v>
      </c>
      <c r="K710" s="19">
        <v>3.1393540551476602</v>
      </c>
      <c r="L710" s="135">
        <v>1.05759262429953E-2</v>
      </c>
      <c r="M710" s="135">
        <v>89.79</v>
      </c>
      <c r="N710" s="135">
        <v>82.128588582957704</v>
      </c>
      <c r="O710" s="19">
        <v>0.8</v>
      </c>
      <c r="P710" s="2">
        <v>157.74823417409101</v>
      </c>
      <c r="Q710" s="2">
        <v>292.12373074329599</v>
      </c>
      <c r="R710" s="266">
        <f t="shared" si="33"/>
        <v>4.6306544911984799</v>
      </c>
      <c r="S710" s="266">
        <f t="shared" si="34"/>
        <v>0.47503416621820832</v>
      </c>
      <c r="T710" s="266">
        <f t="shared" si="35"/>
        <v>1.9732249821532932</v>
      </c>
    </row>
    <row r="711" spans="1:20">
      <c r="A711" s="102">
        <v>0.62969341455027406</v>
      </c>
      <c r="B711" s="102">
        <v>0.26514436860623602</v>
      </c>
      <c r="C711" s="2">
        <v>868.43724897241202</v>
      </c>
      <c r="D711" s="19">
        <v>2.56113000404858</v>
      </c>
      <c r="E711" s="135">
        <v>0.18490492248993801</v>
      </c>
      <c r="F711" s="135">
        <v>89</v>
      </c>
      <c r="G711" s="135">
        <v>41.550023699589403</v>
      </c>
      <c r="H711" s="2">
        <v>4.8795301594983496</v>
      </c>
      <c r="I711" s="2">
        <v>1.34019055236886</v>
      </c>
      <c r="J711" s="2">
        <v>179.98007895908901</v>
      </c>
      <c r="K711" s="19">
        <v>2.69857657425062</v>
      </c>
      <c r="L711" s="135">
        <v>2.3972665077043601E-2</v>
      </c>
      <c r="M711" s="135">
        <v>89.79</v>
      </c>
      <c r="N711" s="135">
        <v>81.670104658493699</v>
      </c>
      <c r="O711" s="19">
        <v>0.8</v>
      </c>
      <c r="P711" s="2">
        <v>251.34512234277599</v>
      </c>
      <c r="Q711" s="2">
        <v>190.69829202519199</v>
      </c>
      <c r="R711" s="266">
        <f t="shared" si="33"/>
        <v>5.2597065782992001</v>
      </c>
      <c r="S711" s="266">
        <f t="shared" si="34"/>
        <v>0.94906701128530768</v>
      </c>
      <c r="T711" s="266">
        <f t="shared" si="35"/>
        <v>1.9655850318877379</v>
      </c>
    </row>
    <row r="712" spans="1:20">
      <c r="A712" s="102">
        <v>1.01890924759209</v>
      </c>
      <c r="B712" s="102">
        <v>0.26585555862744897</v>
      </c>
      <c r="C712" s="2">
        <v>879.48949151768397</v>
      </c>
      <c r="D712" s="19">
        <v>1.10134783687895</v>
      </c>
      <c r="E712" s="135">
        <v>0.26863591542110299</v>
      </c>
      <c r="F712" s="135">
        <v>89</v>
      </c>
      <c r="G712" s="135">
        <v>41.888376745042898</v>
      </c>
      <c r="H712" s="2">
        <v>3.2191790557004301</v>
      </c>
      <c r="I712" s="2">
        <v>286.35743545083398</v>
      </c>
      <c r="J712" s="2">
        <v>-1.3649087618678599</v>
      </c>
      <c r="K712" s="19">
        <v>1.9122553359353101</v>
      </c>
      <c r="L712" s="135">
        <v>9.8317816161211102E-2</v>
      </c>
      <c r="M712" s="135">
        <v>89.79</v>
      </c>
      <c r="N712" s="135">
        <v>81.429829453421704</v>
      </c>
      <c r="O712" s="19">
        <v>0.8</v>
      </c>
      <c r="P712" s="2">
        <v>191.77911785789399</v>
      </c>
      <c r="Q712" s="2">
        <v>267.76872303833898</v>
      </c>
      <c r="R712" s="266">
        <f t="shared" ref="R712:R775" si="36">D712+K712</f>
        <v>3.01360317281426</v>
      </c>
      <c r="S712" s="266">
        <f t="shared" ref="S712:S775" si="37">D712/K712</f>
        <v>0.57594182961987439</v>
      </c>
      <c r="T712" s="266">
        <f t="shared" ref="T712:T775" si="38">N712/G712</f>
        <v>1.9439719507168101</v>
      </c>
    </row>
    <row r="713" spans="1:20">
      <c r="A713" s="102">
        <v>0.92839122796431095</v>
      </c>
      <c r="B713" s="102">
        <v>0.26627860903082501</v>
      </c>
      <c r="C713" s="2">
        <v>876.45233231463396</v>
      </c>
      <c r="D713" s="19">
        <v>2.1394589123507699</v>
      </c>
      <c r="E713" s="135">
        <v>0.299809443349629</v>
      </c>
      <c r="F713" s="135">
        <v>89</v>
      </c>
      <c r="G713" s="135">
        <v>41.662905858374302</v>
      </c>
      <c r="H713" s="2">
        <v>-2.9961868560834999</v>
      </c>
      <c r="I713" s="2">
        <v>238.84344730547201</v>
      </c>
      <c r="J713" s="2">
        <v>26.904676516743301</v>
      </c>
      <c r="K713" s="19">
        <v>2.629574045549</v>
      </c>
      <c r="L713" s="135">
        <v>9.9317652945127996E-2</v>
      </c>
      <c r="M713" s="135">
        <v>89.79</v>
      </c>
      <c r="N713" s="135">
        <v>81.002052530560803</v>
      </c>
      <c r="O713" s="19">
        <v>0.8</v>
      </c>
      <c r="P713" s="2">
        <v>323.86709790397498</v>
      </c>
      <c r="Q713" s="2">
        <v>107.167314983298</v>
      </c>
      <c r="R713" s="266">
        <f t="shared" si="36"/>
        <v>4.7690329578997694</v>
      </c>
      <c r="S713" s="266">
        <f t="shared" si="37"/>
        <v>0.81361424903480739</v>
      </c>
      <c r="T713" s="266">
        <f t="shared" si="38"/>
        <v>1.9442247452905228</v>
      </c>
    </row>
    <row r="714" spans="1:20">
      <c r="A714" s="102">
        <v>0.90624130563810401</v>
      </c>
      <c r="B714" s="102">
        <v>0.26773988030960399</v>
      </c>
      <c r="C714" s="2">
        <v>998.34738622238206</v>
      </c>
      <c r="D714" s="19">
        <v>1.8975433588011199</v>
      </c>
      <c r="E714" s="135">
        <v>0.148631060592851</v>
      </c>
      <c r="F714" s="135">
        <v>89</v>
      </c>
      <c r="G714" s="135">
        <v>41.896309160832502</v>
      </c>
      <c r="H714" s="2">
        <v>0.40481743710477203</v>
      </c>
      <c r="I714" s="2">
        <v>78.479618533932495</v>
      </c>
      <c r="J714" s="2">
        <v>8.1779230618338303</v>
      </c>
      <c r="K714" s="19">
        <v>3.0792984156548302</v>
      </c>
      <c r="L714" s="135">
        <v>9.9987603658106203E-2</v>
      </c>
      <c r="M714" s="135">
        <v>89.79</v>
      </c>
      <c r="N714" s="135">
        <v>82.371243718593107</v>
      </c>
      <c r="O714" s="19">
        <v>0.8</v>
      </c>
      <c r="P714" s="2">
        <v>188.49568817505701</v>
      </c>
      <c r="Q714" s="2">
        <v>261.07057997209</v>
      </c>
      <c r="R714" s="266">
        <f t="shared" si="36"/>
        <v>4.9768417744559503</v>
      </c>
      <c r="S714" s="266">
        <f t="shared" si="37"/>
        <v>0.61622587442457943</v>
      </c>
      <c r="T714" s="266">
        <f t="shared" si="38"/>
        <v>1.966073990011495</v>
      </c>
    </row>
    <row r="715" spans="1:20">
      <c r="A715" s="102">
        <v>0.682055101729929</v>
      </c>
      <c r="B715" s="102">
        <v>0.26792873502435</v>
      </c>
      <c r="C715" s="2">
        <v>879.98167906392496</v>
      </c>
      <c r="D715" s="19">
        <v>1.3156990558083099</v>
      </c>
      <c r="E715" s="135">
        <v>8.61468011238741E-2</v>
      </c>
      <c r="F715" s="135">
        <v>89</v>
      </c>
      <c r="G715" s="135">
        <v>41.4759468964874</v>
      </c>
      <c r="H715" s="2">
        <v>3.7255340672628399</v>
      </c>
      <c r="I715" s="2">
        <v>2.6543197895615802</v>
      </c>
      <c r="J715" s="2">
        <v>107.80225513013799</v>
      </c>
      <c r="K715" s="19">
        <v>1.3287860667121301</v>
      </c>
      <c r="L715" s="135">
        <v>0.13479438209004899</v>
      </c>
      <c r="M715" s="135">
        <v>89.79</v>
      </c>
      <c r="N715" s="135">
        <v>82.165646951994106</v>
      </c>
      <c r="O715" s="19">
        <v>0.8</v>
      </c>
      <c r="P715" s="2">
        <v>312.48061483830003</v>
      </c>
      <c r="Q715" s="2">
        <v>122.158262326448</v>
      </c>
      <c r="R715" s="266">
        <f t="shared" si="36"/>
        <v>2.64448512252044</v>
      </c>
      <c r="S715" s="266">
        <f t="shared" si="37"/>
        <v>0.99015115282161115</v>
      </c>
      <c r="T715" s="266">
        <f t="shared" si="38"/>
        <v>1.9810433058239043</v>
      </c>
    </row>
    <row r="716" spans="1:20">
      <c r="A716" s="102">
        <v>0.85138504579663199</v>
      </c>
      <c r="B716" s="102">
        <v>0.26798892070484498</v>
      </c>
      <c r="C716" s="2">
        <v>870.86818159674306</v>
      </c>
      <c r="D716" s="19">
        <v>1.8607602685787099</v>
      </c>
      <c r="E716" s="135">
        <v>0.14348801095274499</v>
      </c>
      <c r="F716" s="135">
        <v>89</v>
      </c>
      <c r="G716" s="135">
        <v>41.642316021168497</v>
      </c>
      <c r="H716" s="2">
        <v>5.2118283617900802</v>
      </c>
      <c r="I716" s="2">
        <v>95.841921381831199</v>
      </c>
      <c r="J716" s="2">
        <v>-41.641985488906201</v>
      </c>
      <c r="K716" s="19">
        <v>2.0341658952783401</v>
      </c>
      <c r="L716" s="135">
        <v>9.8615335878850602E-2</v>
      </c>
      <c r="M716" s="135">
        <v>89.79</v>
      </c>
      <c r="N716" s="135">
        <v>81.699841880885401</v>
      </c>
      <c r="O716" s="19">
        <v>0.8</v>
      </c>
      <c r="P716" s="2">
        <v>217.34362960649099</v>
      </c>
      <c r="Q716" s="2">
        <v>234.874343436679</v>
      </c>
      <c r="R716" s="266">
        <f t="shared" si="36"/>
        <v>3.89492616385705</v>
      </c>
      <c r="S716" s="266">
        <f t="shared" si="37"/>
        <v>0.91475344901704647</v>
      </c>
      <c r="T716" s="266">
        <f t="shared" si="38"/>
        <v>1.9619427949049237</v>
      </c>
    </row>
    <row r="717" spans="1:20">
      <c r="A717" s="102">
        <v>0.98636069661006298</v>
      </c>
      <c r="B717" s="102">
        <v>0.26830846925868701</v>
      </c>
      <c r="C717" s="2">
        <v>997.57175586154096</v>
      </c>
      <c r="D717" s="19">
        <v>2.1760738906085102</v>
      </c>
      <c r="E717" s="135">
        <v>0.23083960617035401</v>
      </c>
      <c r="F717" s="135">
        <v>89</v>
      </c>
      <c r="G717" s="135">
        <v>41.440356451127698</v>
      </c>
      <c r="H717" s="2">
        <v>3.7112503467771498</v>
      </c>
      <c r="I717" s="2">
        <v>314.15169599677102</v>
      </c>
      <c r="J717" s="2">
        <v>-108.270944850216</v>
      </c>
      <c r="K717" s="19">
        <v>2.9355270743494102</v>
      </c>
      <c r="L717" s="135">
        <v>7.0319527081696901E-6</v>
      </c>
      <c r="M717" s="135">
        <v>89.79</v>
      </c>
      <c r="N717" s="135">
        <v>82.207994763660494</v>
      </c>
      <c r="O717" s="19">
        <v>0.8</v>
      </c>
      <c r="P717" s="2">
        <v>147.93474916698901</v>
      </c>
      <c r="Q717" s="2">
        <v>300.35868435761301</v>
      </c>
      <c r="R717" s="266">
        <f t="shared" si="36"/>
        <v>5.1116009649579208</v>
      </c>
      <c r="S717" s="266">
        <f t="shared" si="37"/>
        <v>0.74128898677958377</v>
      </c>
      <c r="T717" s="266">
        <f t="shared" si="38"/>
        <v>1.9837665938180753</v>
      </c>
    </row>
    <row r="718" spans="1:20">
      <c r="A718" s="102">
        <v>0.90622364496812202</v>
      </c>
      <c r="B718" s="102">
        <v>0.268981230034328</v>
      </c>
      <c r="C718" s="2">
        <v>981.92616686357906</v>
      </c>
      <c r="D718" s="19">
        <v>2.80992661433269</v>
      </c>
      <c r="E718" s="135">
        <v>0.23844373736001401</v>
      </c>
      <c r="F718" s="135">
        <v>89</v>
      </c>
      <c r="G718" s="135">
        <v>41.532944195429003</v>
      </c>
      <c r="H718" s="2">
        <v>5.9987026716172398</v>
      </c>
      <c r="I718" s="2">
        <v>347.30286840975901</v>
      </c>
      <c r="J718" s="2">
        <v>-161.495456829196</v>
      </c>
      <c r="K718" s="19">
        <v>2.5111390676221599</v>
      </c>
      <c r="L718" s="135">
        <v>1.48382783406537E-2</v>
      </c>
      <c r="M718" s="135">
        <v>89.79</v>
      </c>
      <c r="N718" s="135">
        <v>81.558641726066298</v>
      </c>
      <c r="O718" s="19">
        <v>0.8</v>
      </c>
      <c r="P718" s="2">
        <v>274.95721656699902</v>
      </c>
      <c r="Q718" s="2">
        <v>163.92308904071601</v>
      </c>
      <c r="R718" s="266">
        <f t="shared" si="36"/>
        <v>5.3210656819548499</v>
      </c>
      <c r="S718" s="266">
        <f t="shared" si="37"/>
        <v>1.1189848664946529</v>
      </c>
      <c r="T718" s="266">
        <f t="shared" si="38"/>
        <v>1.9637096118758277</v>
      </c>
    </row>
    <row r="719" spans="1:20">
      <c r="A719" s="102">
        <v>0.65824921475723297</v>
      </c>
      <c r="B719" s="102">
        <v>0.26921629423604199</v>
      </c>
      <c r="C719" s="2">
        <v>956.58507147101705</v>
      </c>
      <c r="D719" s="19">
        <v>2.8398860199390201</v>
      </c>
      <c r="E719" s="135">
        <v>0.20125086162369099</v>
      </c>
      <c r="F719" s="135">
        <v>89</v>
      </c>
      <c r="G719" s="135">
        <v>41.511231601906999</v>
      </c>
      <c r="H719" s="2">
        <v>4.3410645843053004</v>
      </c>
      <c r="I719" s="2">
        <v>327.62705019142402</v>
      </c>
      <c r="J719" s="2">
        <v>-125.637777340288</v>
      </c>
      <c r="K719" s="19">
        <v>2.7350128560745999</v>
      </c>
      <c r="L719" s="135">
        <v>1.51232345410461E-2</v>
      </c>
      <c r="M719" s="135">
        <v>89.79</v>
      </c>
      <c r="N719" s="135">
        <v>81.623825843757402</v>
      </c>
      <c r="O719" s="19">
        <v>0.8</v>
      </c>
      <c r="P719" s="2">
        <v>19.106837316751601</v>
      </c>
      <c r="Q719" s="2">
        <v>62.4399178404826</v>
      </c>
      <c r="R719" s="266">
        <f t="shared" si="36"/>
        <v>5.57489887601362</v>
      </c>
      <c r="S719" s="266">
        <f t="shared" si="37"/>
        <v>1.0383446694341827</v>
      </c>
      <c r="T719" s="266">
        <f t="shared" si="38"/>
        <v>1.9663070136422465</v>
      </c>
    </row>
    <row r="720" spans="1:20">
      <c r="A720" s="102">
        <v>0.56343355914577797</v>
      </c>
      <c r="B720" s="102">
        <v>0.269385295153102</v>
      </c>
      <c r="C720" s="2">
        <v>998.76303617203303</v>
      </c>
      <c r="D720" s="19">
        <v>2.31756197011534</v>
      </c>
      <c r="E720" s="135">
        <v>0.24662887141942</v>
      </c>
      <c r="F720" s="135">
        <v>89</v>
      </c>
      <c r="G720" s="135">
        <v>41.6735856702253</v>
      </c>
      <c r="H720" s="2">
        <v>-0.82956894785244195</v>
      </c>
      <c r="I720" s="2">
        <v>268.85714582002203</v>
      </c>
      <c r="J720" s="2">
        <v>28.1237352697601</v>
      </c>
      <c r="K720" s="19">
        <v>2.0025209291730102</v>
      </c>
      <c r="L720" s="135">
        <v>7.0944966156439804E-2</v>
      </c>
      <c r="M720" s="135">
        <v>89.79</v>
      </c>
      <c r="N720" s="135">
        <v>81.1300348101651</v>
      </c>
      <c r="O720" s="19">
        <v>0.8</v>
      </c>
      <c r="P720" s="2">
        <v>223.829255868357</v>
      </c>
      <c r="Q720" s="2">
        <v>226.18494127533</v>
      </c>
      <c r="R720" s="266">
        <f t="shared" si="36"/>
        <v>4.3200828992883498</v>
      </c>
      <c r="S720" s="266">
        <f t="shared" si="37"/>
        <v>1.1573222213824421</v>
      </c>
      <c r="T720" s="266">
        <f t="shared" si="38"/>
        <v>1.9467975578624235</v>
      </c>
    </row>
    <row r="721" spans="1:20">
      <c r="A721" s="102">
        <v>0.62747102323919501</v>
      </c>
      <c r="B721" s="102">
        <v>0.27109720914022001</v>
      </c>
      <c r="C721" s="2">
        <v>905.76394769822298</v>
      </c>
      <c r="D721" s="19">
        <v>2.8349191152811701</v>
      </c>
      <c r="E721" s="135">
        <v>0.222002774448014</v>
      </c>
      <c r="F721" s="135">
        <v>89</v>
      </c>
      <c r="G721" s="135">
        <v>41.501974550729201</v>
      </c>
      <c r="H721" s="2">
        <v>5.5239906096838904</v>
      </c>
      <c r="I721" s="2">
        <v>357.10437389077299</v>
      </c>
      <c r="J721" s="2">
        <v>179.41514301268001</v>
      </c>
      <c r="K721" s="19">
        <v>2.3739194598207298</v>
      </c>
      <c r="L721" s="135">
        <v>1.1245093126854301E-2</v>
      </c>
      <c r="M721" s="135">
        <v>89.79</v>
      </c>
      <c r="N721" s="135">
        <v>81.672772473958901</v>
      </c>
      <c r="O721" s="19">
        <v>0.8</v>
      </c>
      <c r="P721" s="2">
        <v>200.27884524300401</v>
      </c>
      <c r="Q721" s="2">
        <v>241.325392144445</v>
      </c>
      <c r="R721" s="266">
        <f t="shared" si="36"/>
        <v>5.2088385751019004</v>
      </c>
      <c r="S721" s="266">
        <f t="shared" si="37"/>
        <v>1.1941934691816602</v>
      </c>
      <c r="T721" s="266">
        <f t="shared" si="38"/>
        <v>1.9679249808735639</v>
      </c>
    </row>
    <row r="722" spans="1:20">
      <c r="A722" s="102">
        <v>0.61829051747918096</v>
      </c>
      <c r="B722" s="102">
        <v>0.27197664562503199</v>
      </c>
      <c r="C722" s="2">
        <v>981.47092735170804</v>
      </c>
      <c r="D722" s="19">
        <v>1.70607662526735</v>
      </c>
      <c r="E722" s="135">
        <v>0.133192560327138</v>
      </c>
      <c r="F722" s="135">
        <v>89</v>
      </c>
      <c r="G722" s="135">
        <v>41.660238999729998</v>
      </c>
      <c r="H722" s="2">
        <v>5.9894274719373799</v>
      </c>
      <c r="I722" s="2">
        <v>47.722084113778202</v>
      </c>
      <c r="J722" s="2">
        <v>76.307112917534496</v>
      </c>
      <c r="K722" s="19">
        <v>4.7704848534009603</v>
      </c>
      <c r="L722" s="135">
        <v>6.1487870263841997E-3</v>
      </c>
      <c r="M722" s="135">
        <v>89.79</v>
      </c>
      <c r="N722" s="135">
        <v>82.857168607300693</v>
      </c>
      <c r="O722" s="19">
        <v>0.8</v>
      </c>
      <c r="P722" s="2">
        <v>105.32059831455101</v>
      </c>
      <c r="Q722" s="2">
        <v>341.175707923321</v>
      </c>
      <c r="R722" s="266">
        <f t="shared" si="36"/>
        <v>6.4765614786683106</v>
      </c>
      <c r="S722" s="266">
        <f t="shared" si="37"/>
        <v>0.35763170363093361</v>
      </c>
      <c r="T722" s="266">
        <f t="shared" si="38"/>
        <v>1.9888788589964088</v>
      </c>
    </row>
    <row r="723" spans="1:20">
      <c r="A723" s="102">
        <v>0.70232469588518098</v>
      </c>
      <c r="B723" s="102">
        <v>0.27456272809820997</v>
      </c>
      <c r="C723" s="2">
        <v>881.92716750150305</v>
      </c>
      <c r="D723" s="19">
        <v>1.1716121298086699</v>
      </c>
      <c r="E723" s="135">
        <v>0.13073553100417701</v>
      </c>
      <c r="F723" s="135">
        <v>89</v>
      </c>
      <c r="G723" s="135">
        <v>41.812727926209803</v>
      </c>
      <c r="H723" s="2">
        <v>3.4205129132801901</v>
      </c>
      <c r="I723" s="2">
        <v>35.456515830709897</v>
      </c>
      <c r="J723" s="2">
        <v>92.607177998310107</v>
      </c>
      <c r="K723" s="19">
        <v>4.4526310712514299</v>
      </c>
      <c r="L723" s="135">
        <v>2.5403455339865702E-4</v>
      </c>
      <c r="M723" s="135">
        <v>89.79</v>
      </c>
      <c r="N723" s="135">
        <v>82.716811629108193</v>
      </c>
      <c r="O723" s="19">
        <v>0.8</v>
      </c>
      <c r="P723" s="2">
        <v>236.74133424466899</v>
      </c>
      <c r="Q723" s="2">
        <v>210.224032650216</v>
      </c>
      <c r="R723" s="266">
        <f t="shared" si="36"/>
        <v>5.6242432010601</v>
      </c>
      <c r="S723" s="266">
        <f t="shared" si="37"/>
        <v>0.26312804969924974</v>
      </c>
      <c r="T723" s="266">
        <f t="shared" si="38"/>
        <v>1.9782687170061</v>
      </c>
    </row>
    <row r="724" spans="1:20">
      <c r="A724" s="102">
        <v>0.78175370395183497</v>
      </c>
      <c r="B724" s="102">
        <v>0.27495708308347</v>
      </c>
      <c r="C724" s="2">
        <v>860.12813025150797</v>
      </c>
      <c r="D724" s="19">
        <v>2.2005994779068501</v>
      </c>
      <c r="E724" s="135">
        <v>0.269848214299719</v>
      </c>
      <c r="F724" s="135">
        <v>89</v>
      </c>
      <c r="G724" s="135">
        <v>41.539978247105097</v>
      </c>
      <c r="H724" s="2">
        <v>5.9998074862059498</v>
      </c>
      <c r="I724" s="2">
        <v>356.46627618776301</v>
      </c>
      <c r="J724" s="2">
        <v>179.99997952114401</v>
      </c>
      <c r="K724" s="19">
        <v>2.0000795146866301</v>
      </c>
      <c r="L724" s="135">
        <v>2.2893857180256501E-2</v>
      </c>
      <c r="M724" s="135">
        <v>89.79</v>
      </c>
      <c r="N724" s="135">
        <v>81.699999946226797</v>
      </c>
      <c r="O724" s="19">
        <v>0.8</v>
      </c>
      <c r="P724" s="2">
        <v>263.05884862033901</v>
      </c>
      <c r="Q724" s="2">
        <v>178.05813570039501</v>
      </c>
      <c r="R724" s="266">
        <f t="shared" si="36"/>
        <v>4.2006789925934802</v>
      </c>
      <c r="S724" s="266">
        <f t="shared" si="37"/>
        <v>1.1002559956980695</v>
      </c>
      <c r="T724" s="266">
        <f t="shared" si="38"/>
        <v>1.9667800368171939</v>
      </c>
    </row>
    <row r="725" spans="1:20">
      <c r="A725" s="102">
        <v>0.69740275293588605</v>
      </c>
      <c r="B725" s="102">
        <v>0.27565851996598001</v>
      </c>
      <c r="C725" s="2">
        <v>984.74051106675495</v>
      </c>
      <c r="D725" s="19">
        <v>2.8962223998167498</v>
      </c>
      <c r="E725" s="135">
        <v>0.18731357585537001</v>
      </c>
      <c r="F725" s="135">
        <v>89</v>
      </c>
      <c r="G725" s="135">
        <v>41.548273956944897</v>
      </c>
      <c r="H725" s="2">
        <v>5.0343126435095398</v>
      </c>
      <c r="I725" s="2">
        <v>357.78921521214698</v>
      </c>
      <c r="J725" s="2">
        <v>179.92423096330501</v>
      </c>
      <c r="K725" s="19">
        <v>3.4565737999458901</v>
      </c>
      <c r="L725" s="135">
        <v>7.3606143364654498E-4</v>
      </c>
      <c r="M725" s="135">
        <v>89.79</v>
      </c>
      <c r="N725" s="135">
        <v>81.850425502597403</v>
      </c>
      <c r="O725" s="19">
        <v>0.8</v>
      </c>
      <c r="P725" s="2">
        <v>81.929139343215098</v>
      </c>
      <c r="Q725" s="2">
        <v>2.7069611196550701E-5</v>
      </c>
      <c r="R725" s="266">
        <f t="shared" si="36"/>
        <v>6.3527961997626399</v>
      </c>
      <c r="S725" s="266">
        <f t="shared" si="37"/>
        <v>0.83788820011946163</v>
      </c>
      <c r="T725" s="266">
        <f t="shared" si="38"/>
        <v>1.9700078416594704</v>
      </c>
    </row>
    <row r="726" spans="1:20">
      <c r="A726" s="102">
        <v>0.78343146434053701</v>
      </c>
      <c r="B726" s="102">
        <v>0.27646500348825598</v>
      </c>
      <c r="C726" s="2">
        <v>981.98934162787498</v>
      </c>
      <c r="D726" s="19">
        <v>2.7697092092978601</v>
      </c>
      <c r="E726" s="135">
        <v>0.225618065403389</v>
      </c>
      <c r="F726" s="135">
        <v>89</v>
      </c>
      <c r="G726" s="135">
        <v>41.5786555015573</v>
      </c>
      <c r="H726" s="2">
        <v>5.5654219887565404</v>
      </c>
      <c r="I726" s="2">
        <v>0.80423069309024198</v>
      </c>
      <c r="J726" s="2">
        <v>179.40176523147801</v>
      </c>
      <c r="K726" s="19">
        <v>2.6325241281646101</v>
      </c>
      <c r="L726" s="135">
        <v>2.8482395340386098E-2</v>
      </c>
      <c r="M726" s="135">
        <v>89.79</v>
      </c>
      <c r="N726" s="135">
        <v>81.536159192261294</v>
      </c>
      <c r="O726" s="19">
        <v>0.8</v>
      </c>
      <c r="P726" s="2">
        <v>235.015372528136</v>
      </c>
      <c r="Q726" s="2">
        <v>207.12369229035099</v>
      </c>
      <c r="R726" s="266">
        <f t="shared" si="36"/>
        <v>5.4022333374624703</v>
      </c>
      <c r="S726" s="266">
        <f t="shared" si="37"/>
        <v>1.0521116139698576</v>
      </c>
      <c r="T726" s="266">
        <f t="shared" si="38"/>
        <v>1.9610099992099892</v>
      </c>
    </row>
    <row r="727" spans="1:20">
      <c r="A727" s="102">
        <v>0.93118602223694302</v>
      </c>
      <c r="B727" s="102">
        <v>0.27656831496449902</v>
      </c>
      <c r="C727" s="2">
        <v>961.62853862771897</v>
      </c>
      <c r="D727" s="19">
        <v>2.66216151679264</v>
      </c>
      <c r="E727" s="135">
        <v>9.8729680032374104E-2</v>
      </c>
      <c r="F727" s="135">
        <v>89</v>
      </c>
      <c r="G727" s="135">
        <v>41.091739589393903</v>
      </c>
      <c r="H727" s="2">
        <v>3.1765488446055801</v>
      </c>
      <c r="I727" s="2">
        <v>103.413535458555</v>
      </c>
      <c r="J727" s="2">
        <v>-42.477636324937102</v>
      </c>
      <c r="K727" s="19">
        <v>2.79024969317256</v>
      </c>
      <c r="L727" s="135">
        <v>4.5012569275490098E-2</v>
      </c>
      <c r="M727" s="135">
        <v>89.79</v>
      </c>
      <c r="N727" s="135">
        <v>83.897191808693293</v>
      </c>
      <c r="O727" s="19">
        <v>0.8</v>
      </c>
      <c r="P727" s="2">
        <v>335.85857109398802</v>
      </c>
      <c r="Q727" s="2">
        <v>105.089093752805</v>
      </c>
      <c r="R727" s="266">
        <f t="shared" si="36"/>
        <v>5.4524112099652005</v>
      </c>
      <c r="S727" s="266">
        <f t="shared" si="37"/>
        <v>0.95409436772152045</v>
      </c>
      <c r="T727" s="266">
        <f t="shared" si="38"/>
        <v>2.0417045529595397</v>
      </c>
    </row>
    <row r="728" spans="1:20">
      <c r="A728" s="102">
        <v>1.01598797971382</v>
      </c>
      <c r="B728" s="102">
        <v>0.27727578511899797</v>
      </c>
      <c r="C728" s="2">
        <v>953.80957079643997</v>
      </c>
      <c r="D728" s="19">
        <v>2.5697426395090401</v>
      </c>
      <c r="E728" s="135">
        <v>0.29999967247372999</v>
      </c>
      <c r="F728" s="135">
        <v>89</v>
      </c>
      <c r="G728" s="135">
        <v>41.561769193464301</v>
      </c>
      <c r="H728" s="2">
        <v>-2.7106148238426702</v>
      </c>
      <c r="I728" s="2">
        <v>241.331301839969</v>
      </c>
      <c r="J728" s="2">
        <v>25.626190171764701</v>
      </c>
      <c r="K728" s="19">
        <v>2.5336002250336702</v>
      </c>
      <c r="L728" s="135">
        <v>9.88426152965345E-2</v>
      </c>
      <c r="M728" s="135">
        <v>89.79</v>
      </c>
      <c r="N728" s="135">
        <v>81.000000851067199</v>
      </c>
      <c r="O728" s="19">
        <v>0.8</v>
      </c>
      <c r="P728" s="2">
        <v>323.670889004196</v>
      </c>
      <c r="Q728" s="2">
        <v>107.310791403243</v>
      </c>
      <c r="R728" s="266">
        <f t="shared" si="36"/>
        <v>5.1033428645427108</v>
      </c>
      <c r="S728" s="266">
        <f t="shared" si="37"/>
        <v>1.0142652396847216</v>
      </c>
      <c r="T728" s="266">
        <f t="shared" si="38"/>
        <v>1.9489064691645674</v>
      </c>
    </row>
    <row r="729" spans="1:20">
      <c r="A729" s="102">
        <v>0.74230111157521605</v>
      </c>
      <c r="B729" s="102">
        <v>0.27772861250730901</v>
      </c>
      <c r="C729" s="2">
        <v>998.99993408568105</v>
      </c>
      <c r="D729" s="19">
        <v>2.87960075858672</v>
      </c>
      <c r="E729" s="135">
        <v>0.29136818885260501</v>
      </c>
      <c r="F729" s="135">
        <v>89</v>
      </c>
      <c r="G729" s="135">
        <v>41.569339128448597</v>
      </c>
      <c r="H729" s="2">
        <v>-0.50488359627184798</v>
      </c>
      <c r="I729" s="2">
        <v>268.83226354155602</v>
      </c>
      <c r="J729" s="2">
        <v>-34.088992347186803</v>
      </c>
      <c r="K729" s="19">
        <v>3.0897684413356199</v>
      </c>
      <c r="L729" s="135">
        <v>8.2632406987805801E-2</v>
      </c>
      <c r="M729" s="135">
        <v>89.79</v>
      </c>
      <c r="N729" s="135">
        <v>81.000000480869801</v>
      </c>
      <c r="O729" s="19">
        <v>0.8</v>
      </c>
      <c r="P729" s="2">
        <v>7.3409514254577903</v>
      </c>
      <c r="Q729" s="2">
        <v>64.986805365893403</v>
      </c>
      <c r="R729" s="266">
        <f t="shared" si="36"/>
        <v>5.9693691999223404</v>
      </c>
      <c r="S729" s="266">
        <f t="shared" si="37"/>
        <v>0.93197947136192183</v>
      </c>
      <c r="T729" s="266">
        <f t="shared" si="38"/>
        <v>1.9485515569680116</v>
      </c>
    </row>
    <row r="730" spans="1:20">
      <c r="A730" s="102">
        <v>0.77279610978439395</v>
      </c>
      <c r="B730" s="102">
        <v>0.27879370231290901</v>
      </c>
      <c r="C730" s="2">
        <v>984.740144602079</v>
      </c>
      <c r="D730" s="19">
        <v>1.8187189246759401</v>
      </c>
      <c r="E730" s="135">
        <v>9.57482882615866E-2</v>
      </c>
      <c r="F730" s="135">
        <v>89</v>
      </c>
      <c r="G730" s="135">
        <v>41.055080499354602</v>
      </c>
      <c r="H730" s="2">
        <v>4.9565669345664899E-2</v>
      </c>
      <c r="I730" s="2">
        <v>205.888435254857</v>
      </c>
      <c r="J730" s="2">
        <v>165.18987996718599</v>
      </c>
      <c r="K730" s="19">
        <v>5.0235882659829203</v>
      </c>
      <c r="L730" s="135">
        <v>5.0678732219993299E-2</v>
      </c>
      <c r="M730" s="135">
        <v>89.79</v>
      </c>
      <c r="N730" s="135">
        <v>82.990429667027996</v>
      </c>
      <c r="O730" s="19">
        <v>0.8</v>
      </c>
      <c r="P730" s="2">
        <v>118.82404439165801</v>
      </c>
      <c r="Q730" s="2">
        <v>327.74377476691097</v>
      </c>
      <c r="R730" s="266">
        <f t="shared" si="36"/>
        <v>6.8423071906588602</v>
      </c>
      <c r="S730" s="266">
        <f t="shared" si="37"/>
        <v>0.36203582546590085</v>
      </c>
      <c r="T730" s="266">
        <f t="shared" si="38"/>
        <v>2.021441162886835</v>
      </c>
    </row>
    <row r="731" spans="1:20">
      <c r="A731" s="102">
        <v>1.1198643525131</v>
      </c>
      <c r="B731" s="102">
        <v>0.27899493950912102</v>
      </c>
      <c r="C731" s="2">
        <v>998.89277113512196</v>
      </c>
      <c r="D731" s="19">
        <v>2.8671992712106902</v>
      </c>
      <c r="E731" s="135">
        <v>0.171219404415305</v>
      </c>
      <c r="F731" s="135">
        <v>89</v>
      </c>
      <c r="G731" s="135">
        <v>41.500144528373802</v>
      </c>
      <c r="H731" s="2">
        <v>0.330664389956558</v>
      </c>
      <c r="I731" s="2">
        <v>279.05633822064402</v>
      </c>
      <c r="J731" s="2">
        <v>-57.7327968824072</v>
      </c>
      <c r="K731" s="19">
        <v>2.2080349201551899</v>
      </c>
      <c r="L731" s="135">
        <v>8.4213800943321995E-2</v>
      </c>
      <c r="M731" s="135">
        <v>89.79</v>
      </c>
      <c r="N731" s="135">
        <v>81.000579992979098</v>
      </c>
      <c r="O731" s="19">
        <v>0.8</v>
      </c>
      <c r="P731" s="2">
        <v>1.1520879173565399</v>
      </c>
      <c r="Q731" s="2">
        <v>68.046588681002504</v>
      </c>
      <c r="R731" s="266">
        <f t="shared" si="36"/>
        <v>5.0752341913658796</v>
      </c>
      <c r="S731" s="266">
        <f t="shared" si="37"/>
        <v>1.298529857946799</v>
      </c>
      <c r="T731" s="266">
        <f t="shared" si="38"/>
        <v>1.9518144072389605</v>
      </c>
    </row>
    <row r="732" spans="1:20">
      <c r="A732" s="102">
        <v>0.635458044707775</v>
      </c>
      <c r="B732" s="102">
        <v>0.279417531373088</v>
      </c>
      <c r="C732" s="2">
        <v>893.02739858528298</v>
      </c>
      <c r="D732" s="19">
        <v>1.69814294867827</v>
      </c>
      <c r="E732" s="135">
        <v>0.13033265266838601</v>
      </c>
      <c r="F732" s="135">
        <v>89</v>
      </c>
      <c r="G732" s="135">
        <v>41.885279518736802</v>
      </c>
      <c r="H732" s="2">
        <v>5.99497413154148</v>
      </c>
      <c r="I732" s="2">
        <v>96.844272594477403</v>
      </c>
      <c r="J732" s="2">
        <v>-29.078923958004498</v>
      </c>
      <c r="K732" s="19">
        <v>2.8675389619725302</v>
      </c>
      <c r="L732" s="135">
        <v>8.05071519645017E-2</v>
      </c>
      <c r="M732" s="135">
        <v>89.79</v>
      </c>
      <c r="N732" s="135">
        <v>82.217292550714205</v>
      </c>
      <c r="O732" s="19">
        <v>0.8</v>
      </c>
      <c r="P732" s="2">
        <v>195.14289865670801</v>
      </c>
      <c r="Q732" s="2">
        <v>258.71751898487298</v>
      </c>
      <c r="R732" s="266">
        <f t="shared" si="36"/>
        <v>4.5656819106508006</v>
      </c>
      <c r="S732" s="266">
        <f t="shared" si="37"/>
        <v>0.59219524867768392</v>
      </c>
      <c r="T732" s="266">
        <f t="shared" si="38"/>
        <v>1.9629161723496542</v>
      </c>
    </row>
    <row r="733" spans="1:20">
      <c r="A733" s="102">
        <v>0.87120117060840097</v>
      </c>
      <c r="B733" s="102">
        <v>0.280018689549144</v>
      </c>
      <c r="C733" s="2">
        <v>886.26051885654704</v>
      </c>
      <c r="D733" s="19">
        <v>1.0589345703394899</v>
      </c>
      <c r="E733" s="135">
        <v>0.14168131401357101</v>
      </c>
      <c r="F733" s="135">
        <v>89</v>
      </c>
      <c r="G733" s="135">
        <v>42.021941660421199</v>
      </c>
      <c r="H733" s="2">
        <v>-0.33880379809069699</v>
      </c>
      <c r="I733" s="2">
        <v>39.618093366893</v>
      </c>
      <c r="J733" s="2">
        <v>112.24832216962299</v>
      </c>
      <c r="K733" s="19">
        <v>5.3913135484328798</v>
      </c>
      <c r="L733" s="135">
        <v>5.8150419064410402E-2</v>
      </c>
      <c r="M733" s="135">
        <v>89.79</v>
      </c>
      <c r="N733" s="135">
        <v>82.484195841158694</v>
      </c>
      <c r="O733" s="19">
        <v>0.8</v>
      </c>
      <c r="P733" s="2">
        <v>56.359045663720401</v>
      </c>
      <c r="Q733" s="2">
        <v>25.034769459983899</v>
      </c>
      <c r="R733" s="266">
        <f t="shared" si="36"/>
        <v>6.4502481187723699</v>
      </c>
      <c r="S733" s="266">
        <f t="shared" si="37"/>
        <v>0.1964149480134198</v>
      </c>
      <c r="T733" s="266">
        <f t="shared" si="38"/>
        <v>1.9628839739894097</v>
      </c>
    </row>
    <row r="734" spans="1:20">
      <c r="A734" s="102">
        <v>1.2102798940613799</v>
      </c>
      <c r="B734" s="102">
        <v>0.28012735125444299</v>
      </c>
      <c r="C734" s="2">
        <v>981.53513944865495</v>
      </c>
      <c r="D734" s="19">
        <v>2.2246588786073298</v>
      </c>
      <c r="E734" s="135">
        <v>0.27096673832797102</v>
      </c>
      <c r="F734" s="135">
        <v>89</v>
      </c>
      <c r="G734" s="135">
        <v>41.7183386135289</v>
      </c>
      <c r="H734" s="2">
        <v>0.495674804717817</v>
      </c>
      <c r="I734" s="2">
        <v>294.94911673290198</v>
      </c>
      <c r="J734" s="2">
        <v>-58.859103360111703</v>
      </c>
      <c r="K734" s="19">
        <v>2.8196907556000301</v>
      </c>
      <c r="L734" s="135">
        <v>1.6524736344152801E-3</v>
      </c>
      <c r="M734" s="135">
        <v>89.79</v>
      </c>
      <c r="N734" s="135">
        <v>81.286534626162606</v>
      </c>
      <c r="O734" s="19">
        <v>0.8</v>
      </c>
      <c r="P734" s="2">
        <v>74.711347621052695</v>
      </c>
      <c r="Q734" s="2">
        <v>14.443418803112399</v>
      </c>
      <c r="R734" s="266">
        <f t="shared" si="36"/>
        <v>5.0443496342073599</v>
      </c>
      <c r="S734" s="266">
        <f t="shared" si="37"/>
        <v>0.78897264680144774</v>
      </c>
      <c r="T734" s="266">
        <f t="shared" si="38"/>
        <v>1.9484604930984015</v>
      </c>
    </row>
    <row r="735" spans="1:20">
      <c r="A735" s="102">
        <v>1.1213204241357699</v>
      </c>
      <c r="B735" s="102">
        <v>0.28036341117694902</v>
      </c>
      <c r="C735" s="2">
        <v>993.64937631698899</v>
      </c>
      <c r="D735" s="19">
        <v>1.5692319977212299</v>
      </c>
      <c r="E735" s="135">
        <v>0.14293605507316301</v>
      </c>
      <c r="F735" s="135">
        <v>89</v>
      </c>
      <c r="G735" s="135">
        <v>41.405676741360097</v>
      </c>
      <c r="H735" s="2">
        <v>5.0739536863538097</v>
      </c>
      <c r="I735" s="2">
        <v>297.85971520015801</v>
      </c>
      <c r="J735" s="2">
        <v>-90.780310890455993</v>
      </c>
      <c r="K735" s="19">
        <v>2.14285961488013</v>
      </c>
      <c r="L735" s="135">
        <v>9.9857463422862794E-2</v>
      </c>
      <c r="M735" s="135">
        <v>89.79</v>
      </c>
      <c r="N735" s="135">
        <v>82.195643214529596</v>
      </c>
      <c r="O735" s="19">
        <v>0.8</v>
      </c>
      <c r="P735" s="2">
        <v>322.39917010040602</v>
      </c>
      <c r="Q735" s="2">
        <v>113.636399598181</v>
      </c>
      <c r="R735" s="266">
        <f t="shared" si="36"/>
        <v>3.7120916126013599</v>
      </c>
      <c r="S735" s="266">
        <f t="shared" si="37"/>
        <v>0.73230742080554423</v>
      </c>
      <c r="T735" s="266">
        <f t="shared" si="38"/>
        <v>1.9851298102905883</v>
      </c>
    </row>
    <row r="736" spans="1:20">
      <c r="A736" s="102">
        <v>0.92436333559453399</v>
      </c>
      <c r="B736" s="102">
        <v>0.28079685629071499</v>
      </c>
      <c r="C736" s="2">
        <v>974.07608281029604</v>
      </c>
      <c r="D736" s="19">
        <v>2.2748442451350201</v>
      </c>
      <c r="E736" s="135">
        <v>0.26901660842430097</v>
      </c>
      <c r="F736" s="135">
        <v>89</v>
      </c>
      <c r="G736" s="135">
        <v>41.656589471250101</v>
      </c>
      <c r="H736" s="2">
        <v>5.99990023137393</v>
      </c>
      <c r="I736" s="2">
        <v>359.98988140686703</v>
      </c>
      <c r="J736" s="2">
        <v>178.39203368269401</v>
      </c>
      <c r="K736" s="19">
        <v>2.7267884323938598</v>
      </c>
      <c r="L736" s="135">
        <v>3.3815181969995799E-2</v>
      </c>
      <c r="M736" s="135">
        <v>89.79</v>
      </c>
      <c r="N736" s="135">
        <v>81.665773905358805</v>
      </c>
      <c r="O736" s="19">
        <v>0.8</v>
      </c>
      <c r="P736" s="2">
        <v>243.836820100751</v>
      </c>
      <c r="Q736" s="2">
        <v>199.11276329025199</v>
      </c>
      <c r="R736" s="266">
        <f t="shared" si="36"/>
        <v>5.00163267752888</v>
      </c>
      <c r="S736" s="266">
        <f t="shared" si="37"/>
        <v>0.83425769968443209</v>
      </c>
      <c r="T736" s="266">
        <f t="shared" si="38"/>
        <v>1.960452714491224</v>
      </c>
    </row>
    <row r="737" spans="1:20">
      <c r="A737" s="102">
        <v>0.84156652027740997</v>
      </c>
      <c r="B737" s="102">
        <v>0.281391995767241</v>
      </c>
      <c r="C737" s="2">
        <v>889.75495700527404</v>
      </c>
      <c r="D737" s="19">
        <v>1.3026699357824201</v>
      </c>
      <c r="E737" s="135">
        <v>0.13159744308657301</v>
      </c>
      <c r="F737" s="135">
        <v>89</v>
      </c>
      <c r="G737" s="135">
        <v>41.714604715580002</v>
      </c>
      <c r="H737" s="2">
        <v>5.2541170043349101</v>
      </c>
      <c r="I737" s="2">
        <v>351.54202038187299</v>
      </c>
      <c r="J737" s="2">
        <v>170.467697274242</v>
      </c>
      <c r="K737" s="19">
        <v>2.4875664149998</v>
      </c>
      <c r="L737" s="135">
        <v>9.9999210091660601E-2</v>
      </c>
      <c r="M737" s="135">
        <v>89.79</v>
      </c>
      <c r="N737" s="135">
        <v>82.036585221246796</v>
      </c>
      <c r="O737" s="19">
        <v>0.8</v>
      </c>
      <c r="P737" s="2">
        <v>297.91890176312597</v>
      </c>
      <c r="Q737" s="2">
        <v>141.543972165084</v>
      </c>
      <c r="R737" s="266">
        <f t="shared" si="36"/>
        <v>3.7902363507822203</v>
      </c>
      <c r="S737" s="266">
        <f t="shared" si="37"/>
        <v>0.52367242455414997</v>
      </c>
      <c r="T737" s="266">
        <f t="shared" si="38"/>
        <v>1.9666154283515702</v>
      </c>
    </row>
    <row r="738" spans="1:20">
      <c r="A738" s="102">
        <v>0.80792454769834798</v>
      </c>
      <c r="B738" s="102">
        <v>0.28141226772876299</v>
      </c>
      <c r="C738" s="2">
        <v>988.17269282446603</v>
      </c>
      <c r="D738" s="19">
        <v>2.8343646155740498</v>
      </c>
      <c r="E738" s="135">
        <v>0.25945900370185199</v>
      </c>
      <c r="F738" s="135">
        <v>89</v>
      </c>
      <c r="G738" s="135">
        <v>41.500292674602001</v>
      </c>
      <c r="H738" s="2">
        <v>5.9992465651481499</v>
      </c>
      <c r="I738" s="2">
        <v>354.40229587560998</v>
      </c>
      <c r="J738" s="2">
        <v>179.99994782118699</v>
      </c>
      <c r="K738" s="19">
        <v>2.26437613945691</v>
      </c>
      <c r="L738" s="135">
        <v>7.1260613312300203E-3</v>
      </c>
      <c r="M738" s="135">
        <v>89.79</v>
      </c>
      <c r="N738" s="135">
        <v>81.699994417628005</v>
      </c>
      <c r="O738" s="19">
        <v>0.8</v>
      </c>
      <c r="P738" s="2">
        <v>271.56305888361499</v>
      </c>
      <c r="Q738" s="2">
        <v>168.80216550983701</v>
      </c>
      <c r="R738" s="266">
        <f t="shared" si="36"/>
        <v>5.0987407550309598</v>
      </c>
      <c r="S738" s="266">
        <f t="shared" si="37"/>
        <v>1.2517198738253117</v>
      </c>
      <c r="T738" s="266">
        <f t="shared" si="38"/>
        <v>1.9686606804975149</v>
      </c>
    </row>
    <row r="739" spans="1:20">
      <c r="A739" s="102">
        <v>0.57097180141135995</v>
      </c>
      <c r="B739" s="102">
        <v>0.28182985515826697</v>
      </c>
      <c r="C739" s="2">
        <v>860.03192777660797</v>
      </c>
      <c r="D739" s="19">
        <v>2.5914081901335102</v>
      </c>
      <c r="E739" s="135">
        <v>0.16640458513352799</v>
      </c>
      <c r="F739" s="135">
        <v>89</v>
      </c>
      <c r="G739" s="135">
        <v>41.516990176544397</v>
      </c>
      <c r="H739" s="2">
        <v>4.2527818449375401</v>
      </c>
      <c r="I739" s="2">
        <v>359.98999401109802</v>
      </c>
      <c r="J739" s="2">
        <v>179.99999994070899</v>
      </c>
      <c r="K739" s="19">
        <v>2.5333792335887102</v>
      </c>
      <c r="L739" s="135">
        <v>3.2333457357943803E-2</v>
      </c>
      <c r="M739" s="135">
        <v>89.79</v>
      </c>
      <c r="N739" s="135">
        <v>81.685963854475901</v>
      </c>
      <c r="O739" s="19">
        <v>0.8</v>
      </c>
      <c r="P739" s="2">
        <v>278.20731670036798</v>
      </c>
      <c r="Q739" s="2">
        <v>162.59921111649501</v>
      </c>
      <c r="R739" s="266">
        <f t="shared" si="36"/>
        <v>5.1247874237222204</v>
      </c>
      <c r="S739" s="266">
        <f t="shared" si="37"/>
        <v>1.022905752038789</v>
      </c>
      <c r="T739" s="266">
        <f t="shared" si="38"/>
        <v>1.9675309676139656</v>
      </c>
    </row>
    <row r="740" spans="1:20">
      <c r="A740" s="102">
        <v>0.69224960356950704</v>
      </c>
      <c r="B740" s="102">
        <v>0.28244910627493902</v>
      </c>
      <c r="C740" s="2">
        <v>860.00237773907304</v>
      </c>
      <c r="D740" s="19">
        <v>2.0820928450566099</v>
      </c>
      <c r="E740" s="135">
        <v>0.219621431361298</v>
      </c>
      <c r="F740" s="135">
        <v>89</v>
      </c>
      <c r="G740" s="135">
        <v>41.596265975894703</v>
      </c>
      <c r="H740" s="2">
        <v>0.54975914362581801</v>
      </c>
      <c r="I740" s="2">
        <v>358.42281785081201</v>
      </c>
      <c r="J740" s="2">
        <v>179.999857285704</v>
      </c>
      <c r="K740" s="19">
        <v>3.03087829261418</v>
      </c>
      <c r="L740" s="135">
        <v>2.1291343418155799E-2</v>
      </c>
      <c r="M740" s="135">
        <v>89.79</v>
      </c>
      <c r="N740" s="135">
        <v>81.939714202490094</v>
      </c>
      <c r="O740" s="19">
        <v>0.8</v>
      </c>
      <c r="P740" s="2">
        <v>216.533311800397</v>
      </c>
      <c r="Q740" s="2">
        <v>227.62823142229999</v>
      </c>
      <c r="R740" s="266">
        <f t="shared" si="36"/>
        <v>5.1129711376707903</v>
      </c>
      <c r="S740" s="266">
        <f t="shared" si="37"/>
        <v>0.68696022870016737</v>
      </c>
      <c r="T740" s="266">
        <f t="shared" si="38"/>
        <v>1.9698814852750166</v>
      </c>
    </row>
    <row r="741" spans="1:20">
      <c r="A741" s="102">
        <v>0.90622364496812202</v>
      </c>
      <c r="B741" s="102">
        <v>0.28305205127553001</v>
      </c>
      <c r="C741" s="2">
        <v>872.67943203282903</v>
      </c>
      <c r="D741" s="19">
        <v>2.52114753770101</v>
      </c>
      <c r="E741" s="135">
        <v>0.24803251092847201</v>
      </c>
      <c r="F741" s="135">
        <v>89</v>
      </c>
      <c r="G741" s="135">
        <v>41.565491730438303</v>
      </c>
      <c r="H741" s="2">
        <v>2.4533957698346902</v>
      </c>
      <c r="I741" s="2">
        <v>343.36680866812799</v>
      </c>
      <c r="J741" s="2">
        <v>-156.60573235735299</v>
      </c>
      <c r="K741" s="19">
        <v>2.3969745065688</v>
      </c>
      <c r="L741" s="135">
        <v>6.2009554986040003E-4</v>
      </c>
      <c r="M741" s="135">
        <v>89.79</v>
      </c>
      <c r="N741" s="135">
        <v>81.524536280622399</v>
      </c>
      <c r="O741" s="19">
        <v>0.8</v>
      </c>
      <c r="P741" s="2">
        <v>102.05530268510201</v>
      </c>
      <c r="Q741" s="2">
        <v>337.02353939193102</v>
      </c>
      <c r="R741" s="266">
        <f t="shared" si="36"/>
        <v>4.9181220442698095</v>
      </c>
      <c r="S741" s="266">
        <f t="shared" si="37"/>
        <v>1.0518040683336094</v>
      </c>
      <c r="T741" s="266">
        <f t="shared" si="38"/>
        <v>1.9613514212541407</v>
      </c>
    </row>
    <row r="742" spans="1:20">
      <c r="A742" s="102">
        <v>0.79355466412380304</v>
      </c>
      <c r="B742" s="102">
        <v>0.28388952940483297</v>
      </c>
      <c r="C742" s="2">
        <v>984.11999545182198</v>
      </c>
      <c r="D742" s="19">
        <v>0.93830147158010602</v>
      </c>
      <c r="E742" s="135">
        <v>9.4298385941157095E-2</v>
      </c>
      <c r="F742" s="135">
        <v>89</v>
      </c>
      <c r="G742" s="135">
        <v>41.901180858858801</v>
      </c>
      <c r="H742" s="2">
        <v>0.92701407403349201</v>
      </c>
      <c r="I742" s="2">
        <v>150.08518864210399</v>
      </c>
      <c r="J742" s="2">
        <v>-99.563650155211704</v>
      </c>
      <c r="K742" s="19">
        <v>2.3641261487935998</v>
      </c>
      <c r="L742" s="135">
        <v>0.11042118008537299</v>
      </c>
      <c r="M742" s="135">
        <v>89.79</v>
      </c>
      <c r="N742" s="135">
        <v>81.952342514535005</v>
      </c>
      <c r="O742" s="19">
        <v>0.8</v>
      </c>
      <c r="P742" s="2">
        <v>193.94704641996901</v>
      </c>
      <c r="Q742" s="2">
        <v>263.42164819649099</v>
      </c>
      <c r="R742" s="266">
        <f t="shared" si="36"/>
        <v>3.302427620373706</v>
      </c>
      <c r="S742" s="266">
        <f t="shared" si="37"/>
        <v>0.39689145693808087</v>
      </c>
      <c r="T742" s="266">
        <f t="shared" si="38"/>
        <v>1.9558480413854145</v>
      </c>
    </row>
    <row r="743" spans="1:20">
      <c r="A743" s="102">
        <v>0.67781173391267602</v>
      </c>
      <c r="B743" s="102">
        <v>0.28399789100512801</v>
      </c>
      <c r="C743" s="2">
        <v>885.38936361786295</v>
      </c>
      <c r="D743" s="19">
        <v>1.84436231648841</v>
      </c>
      <c r="E743" s="135">
        <v>0.13896230492897199</v>
      </c>
      <c r="F743" s="135">
        <v>89</v>
      </c>
      <c r="G743" s="135">
        <v>41.512712586282298</v>
      </c>
      <c r="H743" s="2">
        <v>5.6542412793074899</v>
      </c>
      <c r="I743" s="2">
        <v>27.8054378972606</v>
      </c>
      <c r="J743" s="2">
        <v>118.590044676245</v>
      </c>
      <c r="K743" s="19">
        <v>3.7166093946813001</v>
      </c>
      <c r="L743" s="135">
        <v>5.2288724699289897E-3</v>
      </c>
      <c r="M743" s="135">
        <v>89.79</v>
      </c>
      <c r="N743" s="135">
        <v>82.657400122155593</v>
      </c>
      <c r="O743" s="19">
        <v>0.8</v>
      </c>
      <c r="P743" s="2">
        <v>298.49831857240002</v>
      </c>
      <c r="Q743" s="2">
        <v>148.056168416991</v>
      </c>
      <c r="R743" s="266">
        <f t="shared" si="36"/>
        <v>5.5609717111697101</v>
      </c>
      <c r="S743" s="266">
        <f t="shared" si="37"/>
        <v>0.49624862895945093</v>
      </c>
      <c r="T743" s="266">
        <f t="shared" si="38"/>
        <v>1.9911346421979994</v>
      </c>
    </row>
    <row r="744" spans="1:20">
      <c r="A744" s="102">
        <v>0.89553896058350801</v>
      </c>
      <c r="B744" s="102">
        <v>0.28403644666404398</v>
      </c>
      <c r="C744" s="2">
        <v>998.16877216692001</v>
      </c>
      <c r="D744" s="19">
        <v>2.8923592407510998</v>
      </c>
      <c r="E744" s="135">
        <v>0.25226295453054298</v>
      </c>
      <c r="F744" s="135">
        <v>89</v>
      </c>
      <c r="G744" s="135">
        <v>41.511154134004997</v>
      </c>
      <c r="H744" s="2">
        <v>5.9989328193596396</v>
      </c>
      <c r="I744" s="2">
        <v>354.95987550760702</v>
      </c>
      <c r="J744" s="2">
        <v>179.93479422815199</v>
      </c>
      <c r="K744" s="19">
        <v>2.4227910991365</v>
      </c>
      <c r="L744" s="135">
        <v>7.2137823689506202E-3</v>
      </c>
      <c r="M744" s="135">
        <v>89.79</v>
      </c>
      <c r="N744" s="135">
        <v>81.685178771560501</v>
      </c>
      <c r="O744" s="19">
        <v>0.8</v>
      </c>
      <c r="P744" s="2">
        <v>270.48322793064801</v>
      </c>
      <c r="Q744" s="2">
        <v>169.43304284030501</v>
      </c>
      <c r="R744" s="266">
        <f t="shared" si="36"/>
        <v>5.3151503398875999</v>
      </c>
      <c r="S744" s="266">
        <f t="shared" si="37"/>
        <v>1.1938128886893951</v>
      </c>
      <c r="T744" s="266">
        <f t="shared" si="38"/>
        <v>1.9677886697119282</v>
      </c>
    </row>
    <row r="745" spans="1:20">
      <c r="A745" s="102">
        <v>0.83417900046333604</v>
      </c>
      <c r="B745" s="102">
        <v>0.28407838894054199</v>
      </c>
      <c r="C745" s="2">
        <v>903.44014640060504</v>
      </c>
      <c r="D745" s="19">
        <v>3.0821729222591601</v>
      </c>
      <c r="E745" s="135">
        <v>0.109527532990546</v>
      </c>
      <c r="F745" s="135">
        <v>89</v>
      </c>
      <c r="G745" s="135">
        <v>41.1212057133203</v>
      </c>
      <c r="H745" s="2">
        <v>0.80827751258861502</v>
      </c>
      <c r="I745" s="2">
        <v>110.935014942298</v>
      </c>
      <c r="J745" s="2">
        <v>-54.587227941924397</v>
      </c>
      <c r="K745" s="19">
        <v>3.04325247630306</v>
      </c>
      <c r="L745" s="135">
        <v>2.6480267978357099E-11</v>
      </c>
      <c r="M745" s="135">
        <v>89.79</v>
      </c>
      <c r="N745" s="135">
        <v>83.899786872656605</v>
      </c>
      <c r="O745" s="19">
        <v>0.8</v>
      </c>
      <c r="P745" s="2">
        <v>299.53979623233499</v>
      </c>
      <c r="Q745" s="2">
        <v>148.040656494491</v>
      </c>
      <c r="R745" s="266">
        <f t="shared" si="36"/>
        <v>6.1254253985622196</v>
      </c>
      <c r="S745" s="266">
        <f t="shared" si="37"/>
        <v>1.0127890953048302</v>
      </c>
      <c r="T745" s="266">
        <f t="shared" si="38"/>
        <v>2.0403046412979844</v>
      </c>
    </row>
    <row r="746" spans="1:20">
      <c r="A746" s="102">
        <v>0.94304606970399596</v>
      </c>
      <c r="B746" s="102">
        <v>0.28419131845893197</v>
      </c>
      <c r="C746" s="2">
        <v>885.18547683240695</v>
      </c>
      <c r="D746" s="19">
        <v>1.9407633946929901</v>
      </c>
      <c r="E746" s="135">
        <v>9.04284225906304E-2</v>
      </c>
      <c r="F746" s="135">
        <v>89</v>
      </c>
      <c r="G746" s="135">
        <v>41.381001423524999</v>
      </c>
      <c r="H746" s="2">
        <v>3.0235419161183401</v>
      </c>
      <c r="I746" s="2">
        <v>2.8361318683504502</v>
      </c>
      <c r="J746" s="2">
        <v>157.08922019395101</v>
      </c>
      <c r="K746" s="19">
        <v>1.62815674570097</v>
      </c>
      <c r="L746" s="135">
        <v>0.13681100719133699</v>
      </c>
      <c r="M746" s="135">
        <v>89.79</v>
      </c>
      <c r="N746" s="135">
        <v>82.022557176262794</v>
      </c>
      <c r="O746" s="19">
        <v>0.8</v>
      </c>
      <c r="P746" s="2">
        <v>289.69248966961902</v>
      </c>
      <c r="Q746" s="2">
        <v>144.19112068062299</v>
      </c>
      <c r="R746" s="266">
        <f t="shared" si="36"/>
        <v>3.5689201403939599</v>
      </c>
      <c r="S746" s="266">
        <f t="shared" si="37"/>
        <v>1.1920003401499488</v>
      </c>
      <c r="T746" s="266">
        <f t="shared" si="38"/>
        <v>1.9821307932299861</v>
      </c>
    </row>
    <row r="747" spans="1:20">
      <c r="A747" s="102">
        <v>0.88197844149544802</v>
      </c>
      <c r="B747" s="102">
        <v>0.28419919216128797</v>
      </c>
      <c r="C747" s="2">
        <v>950.39865859780605</v>
      </c>
      <c r="D747" s="19">
        <v>2.21922871474451</v>
      </c>
      <c r="E747" s="135">
        <v>0.153813336614605</v>
      </c>
      <c r="F747" s="135">
        <v>89</v>
      </c>
      <c r="G747" s="135">
        <v>41.673649893986003</v>
      </c>
      <c r="H747" s="2">
        <v>-0.67611400449342995</v>
      </c>
      <c r="I747" s="2">
        <v>330.589861386287</v>
      </c>
      <c r="J747" s="2">
        <v>-117.207864942016</v>
      </c>
      <c r="K747" s="19">
        <v>2.9063541469477499</v>
      </c>
      <c r="L747" s="135">
        <v>4.87779849731029E-2</v>
      </c>
      <c r="M747" s="135">
        <v>89.79</v>
      </c>
      <c r="N747" s="135">
        <v>81.501920872801705</v>
      </c>
      <c r="O747" s="19">
        <v>0.8</v>
      </c>
      <c r="P747" s="2">
        <v>290.25340539565201</v>
      </c>
      <c r="Q747" s="2">
        <v>153.81156310487501</v>
      </c>
      <c r="R747" s="266">
        <f t="shared" si="36"/>
        <v>5.1255828616922603</v>
      </c>
      <c r="S747" s="266">
        <f t="shared" si="37"/>
        <v>0.76357821605296849</v>
      </c>
      <c r="T747" s="266">
        <f t="shared" si="38"/>
        <v>1.9557183275315511</v>
      </c>
    </row>
    <row r="748" spans="1:20">
      <c r="A748" s="102">
        <v>0.71874055685475402</v>
      </c>
      <c r="B748" s="102">
        <v>0.28422965857145499</v>
      </c>
      <c r="C748" s="2">
        <v>976.21684844985896</v>
      </c>
      <c r="D748" s="19">
        <v>2.6248534276895099</v>
      </c>
      <c r="E748" s="135">
        <v>0.29643077532817602</v>
      </c>
      <c r="F748" s="135">
        <v>89</v>
      </c>
      <c r="G748" s="135">
        <v>41.546288093281397</v>
      </c>
      <c r="H748" s="2">
        <v>5.9997686584162704</v>
      </c>
      <c r="I748" s="2">
        <v>353.32372646603102</v>
      </c>
      <c r="J748" s="2">
        <v>179.999928799201</v>
      </c>
      <c r="K748" s="19">
        <v>2.28172483623365</v>
      </c>
      <c r="L748" s="135">
        <v>3.4079432480133998E-3</v>
      </c>
      <c r="M748" s="135">
        <v>89.79</v>
      </c>
      <c r="N748" s="135">
        <v>81.695058144925596</v>
      </c>
      <c r="O748" s="19">
        <v>0.8</v>
      </c>
      <c r="P748" s="2">
        <v>276.76850552669703</v>
      </c>
      <c r="Q748" s="2">
        <v>163.94034024748501</v>
      </c>
      <c r="R748" s="266">
        <f t="shared" si="36"/>
        <v>4.9065782639231603</v>
      </c>
      <c r="S748" s="266">
        <f t="shared" si="37"/>
        <v>1.1503812317800108</v>
      </c>
      <c r="T748" s="266">
        <f t="shared" si="38"/>
        <v>1.9663623850463021</v>
      </c>
    </row>
    <row r="749" spans="1:20">
      <c r="A749" s="102">
        <v>0.74496438214555305</v>
      </c>
      <c r="B749" s="102">
        <v>0.284334583427099</v>
      </c>
      <c r="C749" s="2">
        <v>996.18344071655395</v>
      </c>
      <c r="D749" s="19">
        <v>2.7295526543805702</v>
      </c>
      <c r="E749" s="135">
        <v>0.28876250972294498</v>
      </c>
      <c r="F749" s="135">
        <v>89</v>
      </c>
      <c r="G749" s="135">
        <v>41.5500787544592</v>
      </c>
      <c r="H749" s="2">
        <v>5.9991871593188302</v>
      </c>
      <c r="I749" s="2">
        <v>353.16992633944</v>
      </c>
      <c r="J749" s="2">
        <v>179.99999982962001</v>
      </c>
      <c r="K749" s="19">
        <v>2.4310846327889801</v>
      </c>
      <c r="L749" s="135">
        <v>8.3961293362300106E-9</v>
      </c>
      <c r="M749" s="135">
        <v>89.79</v>
      </c>
      <c r="N749" s="135">
        <v>81.699999820781997</v>
      </c>
      <c r="O749" s="19">
        <v>0.8</v>
      </c>
      <c r="P749" s="2">
        <v>80.693802478879903</v>
      </c>
      <c r="Q749" s="2">
        <v>359.90433420075601</v>
      </c>
      <c r="R749" s="266">
        <f t="shared" si="36"/>
        <v>5.1606372871695498</v>
      </c>
      <c r="S749" s="266">
        <f t="shared" si="37"/>
        <v>1.1227715471382758</v>
      </c>
      <c r="T749" s="266">
        <f t="shared" si="38"/>
        <v>1.9663019245664815</v>
      </c>
    </row>
    <row r="750" spans="1:20">
      <c r="A750" s="102">
        <v>0.62908604089170606</v>
      </c>
      <c r="B750" s="102">
        <v>0.28464808917659101</v>
      </c>
      <c r="C750" s="2">
        <v>913.01053951438496</v>
      </c>
      <c r="D750" s="19">
        <v>2.7231602477300898</v>
      </c>
      <c r="E750" s="135">
        <v>0.103427352909544</v>
      </c>
      <c r="F750" s="135">
        <v>89</v>
      </c>
      <c r="G750" s="135">
        <v>41.042066867793899</v>
      </c>
      <c r="H750" s="2">
        <v>1.1236462902382001</v>
      </c>
      <c r="I750" s="2">
        <v>144.729372691918</v>
      </c>
      <c r="J750" s="2">
        <v>-107.61067195197801</v>
      </c>
      <c r="K750" s="19">
        <v>3.5908517757942802</v>
      </c>
      <c r="L750" s="135">
        <v>2.4158380948683101E-2</v>
      </c>
      <c r="M750" s="135">
        <v>89.79</v>
      </c>
      <c r="N750" s="135">
        <v>83.476443686324501</v>
      </c>
      <c r="O750" s="19">
        <v>0.8</v>
      </c>
      <c r="P750" s="2">
        <v>96.169513009265799</v>
      </c>
      <c r="Q750" s="2">
        <v>350.802005871147</v>
      </c>
      <c r="R750" s="266">
        <f t="shared" si="36"/>
        <v>6.31401202352437</v>
      </c>
      <c r="S750" s="266">
        <f t="shared" si="37"/>
        <v>0.75836052774073059</v>
      </c>
      <c r="T750" s="266">
        <f t="shared" si="38"/>
        <v>2.033923972572377</v>
      </c>
    </row>
    <row r="751" spans="1:20">
      <c r="A751" s="102">
        <v>1.0083727603778201</v>
      </c>
      <c r="B751" s="102">
        <v>0.28466020823072802</v>
      </c>
      <c r="C751" s="2">
        <v>938.35950922079303</v>
      </c>
      <c r="D751" s="19">
        <v>2.2330313154376</v>
      </c>
      <c r="E751" s="135">
        <v>0.108727231401356</v>
      </c>
      <c r="F751" s="135">
        <v>89</v>
      </c>
      <c r="G751" s="135">
        <v>41.486240686745703</v>
      </c>
      <c r="H751" s="2">
        <v>4.57502633471971</v>
      </c>
      <c r="I751" s="2">
        <v>128.67831180735899</v>
      </c>
      <c r="J751" s="2">
        <v>-75.4770021393105</v>
      </c>
      <c r="K751" s="19">
        <v>2.8718194943356501</v>
      </c>
      <c r="L751" s="135">
        <v>6.7434343197308302E-2</v>
      </c>
      <c r="M751" s="135">
        <v>89.79</v>
      </c>
      <c r="N751" s="135">
        <v>82.486274620753605</v>
      </c>
      <c r="O751" s="19">
        <v>0.8</v>
      </c>
      <c r="P751" s="2">
        <v>210.97927008249101</v>
      </c>
      <c r="Q751" s="2">
        <v>235.71131700578599</v>
      </c>
      <c r="R751" s="266">
        <f t="shared" si="36"/>
        <v>5.1048508097732501</v>
      </c>
      <c r="S751" s="266">
        <f t="shared" si="37"/>
        <v>0.7775667376873826</v>
      </c>
      <c r="T751" s="266">
        <f t="shared" si="38"/>
        <v>1.9882802889659477</v>
      </c>
    </row>
    <row r="752" spans="1:20">
      <c r="A752" s="102">
        <v>0.74088699370622602</v>
      </c>
      <c r="B752" s="102">
        <v>0.284835314405534</v>
      </c>
      <c r="C752" s="2">
        <v>967.32323453442996</v>
      </c>
      <c r="D752" s="19">
        <v>2.5879446064763401</v>
      </c>
      <c r="E752" s="135">
        <v>0.29988030813893202</v>
      </c>
      <c r="F752" s="135">
        <v>89</v>
      </c>
      <c r="G752" s="135">
        <v>41.566428228733997</v>
      </c>
      <c r="H752" s="2">
        <v>5.9999990686327704</v>
      </c>
      <c r="I752" s="2">
        <v>353.02152950626402</v>
      </c>
      <c r="J752" s="2">
        <v>179.95946605719101</v>
      </c>
      <c r="K752" s="19">
        <v>2.3846167889988599</v>
      </c>
      <c r="L752" s="135">
        <v>5.3133333390165099E-5</v>
      </c>
      <c r="M752" s="135">
        <v>89.79</v>
      </c>
      <c r="N752" s="135">
        <v>81.699969418130095</v>
      </c>
      <c r="O752" s="19">
        <v>0.8</v>
      </c>
      <c r="P752" s="2">
        <v>318.50697355319301</v>
      </c>
      <c r="Q752" s="2">
        <v>122.18250258372601</v>
      </c>
      <c r="R752" s="266">
        <f t="shared" si="36"/>
        <v>4.9725613954751999</v>
      </c>
      <c r="S752" s="266">
        <f t="shared" si="37"/>
        <v>1.08526645388706</v>
      </c>
      <c r="T752" s="266">
        <f t="shared" si="38"/>
        <v>1.9655277804613633</v>
      </c>
    </row>
    <row r="753" spans="1:20">
      <c r="A753" s="102">
        <v>0.73421127349138204</v>
      </c>
      <c r="B753" s="102">
        <v>0.28485310800811797</v>
      </c>
      <c r="C753" s="2">
        <v>952.08775339332499</v>
      </c>
      <c r="D753" s="19">
        <v>2.5881937522804801</v>
      </c>
      <c r="E753" s="135">
        <v>0.29279359047297498</v>
      </c>
      <c r="F753" s="135">
        <v>89</v>
      </c>
      <c r="G753" s="135">
        <v>41.5552751788438</v>
      </c>
      <c r="H753" s="2">
        <v>5.9994501264320199</v>
      </c>
      <c r="I753" s="2">
        <v>353.10580210880602</v>
      </c>
      <c r="J753" s="2">
        <v>179.99992028051599</v>
      </c>
      <c r="K753" s="19">
        <v>2.3244005749822998</v>
      </c>
      <c r="L753" s="135">
        <v>2.04268337244961E-8</v>
      </c>
      <c r="M753" s="135">
        <v>89.79</v>
      </c>
      <c r="N753" s="135">
        <v>81.698590625564293</v>
      </c>
      <c r="O753" s="19">
        <v>0.8</v>
      </c>
      <c r="P753" s="2">
        <v>359.94910630633501</v>
      </c>
      <c r="Q753" s="2">
        <v>80.710338424656499</v>
      </c>
      <c r="R753" s="266">
        <f t="shared" si="36"/>
        <v>4.9125943272627799</v>
      </c>
      <c r="S753" s="266">
        <f t="shared" si="37"/>
        <v>1.1134886904337429</v>
      </c>
      <c r="T753" s="266">
        <f t="shared" si="38"/>
        <v>1.966022130137592</v>
      </c>
    </row>
    <row r="754" spans="1:20">
      <c r="A754" s="102">
        <v>0.97289254376664702</v>
      </c>
      <c r="B754" s="102">
        <v>0.28487164414871202</v>
      </c>
      <c r="C754" s="2">
        <v>929.36889498948096</v>
      </c>
      <c r="D754" s="19">
        <v>2.7636572472074401</v>
      </c>
      <c r="E754" s="135">
        <v>0.21215690658182099</v>
      </c>
      <c r="F754" s="135">
        <v>89</v>
      </c>
      <c r="G754" s="135">
        <v>41.5078045559491</v>
      </c>
      <c r="H754" s="2">
        <v>5.7966084060696899</v>
      </c>
      <c r="I754" s="2">
        <v>355.44676794748301</v>
      </c>
      <c r="J754" s="2">
        <v>179.867980106419</v>
      </c>
      <c r="K754" s="19">
        <v>2.9722059433079999</v>
      </c>
      <c r="L754" s="135">
        <v>2.0541528156226E-8</v>
      </c>
      <c r="M754" s="135">
        <v>89.79</v>
      </c>
      <c r="N754" s="135">
        <v>81.853256609989501</v>
      </c>
      <c r="O754" s="19">
        <v>0.8</v>
      </c>
      <c r="P754" s="2">
        <v>300.47580255598899</v>
      </c>
      <c r="Q754" s="2">
        <v>139.34381318851399</v>
      </c>
      <c r="R754" s="266">
        <f t="shared" si="36"/>
        <v>5.73586319051544</v>
      </c>
      <c r="S754" s="266">
        <f t="shared" si="37"/>
        <v>0.92983369925286885</v>
      </c>
      <c r="T754" s="266">
        <f t="shared" si="38"/>
        <v>1.9719967723096039</v>
      </c>
    </row>
    <row r="755" spans="1:20">
      <c r="A755" s="102">
        <v>0.87311217142269004</v>
      </c>
      <c r="B755" s="102">
        <v>0.28496849838205901</v>
      </c>
      <c r="C755" s="2">
        <v>985.92836097458701</v>
      </c>
      <c r="D755" s="19">
        <v>2.50367099342153</v>
      </c>
      <c r="E755" s="135">
        <v>0.23860393609372299</v>
      </c>
      <c r="F755" s="135">
        <v>89</v>
      </c>
      <c r="G755" s="135">
        <v>41.550003404229997</v>
      </c>
      <c r="H755" s="2">
        <v>5.9992133204850298</v>
      </c>
      <c r="I755" s="2">
        <v>1.2964293589934099</v>
      </c>
      <c r="J755" s="2">
        <v>177.74804350407601</v>
      </c>
      <c r="K755" s="19">
        <v>2.4169953974384302</v>
      </c>
      <c r="L755" s="135">
        <v>3.6663656275935499E-2</v>
      </c>
      <c r="M755" s="135">
        <v>89.79</v>
      </c>
      <c r="N755" s="135">
        <v>81.661923194459305</v>
      </c>
      <c r="O755" s="19">
        <v>0.8</v>
      </c>
      <c r="P755" s="2">
        <v>256.844865776353</v>
      </c>
      <c r="Q755" s="2">
        <v>184.55557121727099</v>
      </c>
      <c r="R755" s="266">
        <f t="shared" si="36"/>
        <v>4.9206663908599602</v>
      </c>
      <c r="S755" s="266">
        <f t="shared" si="37"/>
        <v>1.0358608858233491</v>
      </c>
      <c r="T755" s="266">
        <f t="shared" si="38"/>
        <v>1.9653890855312353</v>
      </c>
    </row>
    <row r="756" spans="1:20">
      <c r="A756" s="102">
        <v>0.815024123061448</v>
      </c>
      <c r="B756" s="102">
        <v>0.28499989827875699</v>
      </c>
      <c r="C756" s="2">
        <v>998.45455687821095</v>
      </c>
      <c r="D756" s="19">
        <v>2.7230426757252899</v>
      </c>
      <c r="E756" s="135">
        <v>0.25291835478569602</v>
      </c>
      <c r="F756" s="135">
        <v>89</v>
      </c>
      <c r="G756" s="135">
        <v>41.510750114030301</v>
      </c>
      <c r="H756" s="2">
        <v>5.9998477408469801</v>
      </c>
      <c r="I756" s="2">
        <v>352.443956867986</v>
      </c>
      <c r="J756" s="2">
        <v>179.98506366118301</v>
      </c>
      <c r="K756" s="19">
        <v>2.8081957435287999</v>
      </c>
      <c r="L756" s="135">
        <v>4.3224465218205603E-8</v>
      </c>
      <c r="M756" s="135">
        <v>89.79</v>
      </c>
      <c r="N756" s="135">
        <v>81.888471132149505</v>
      </c>
      <c r="O756" s="19">
        <v>0.8</v>
      </c>
      <c r="P756" s="2">
        <v>352.02666977868302</v>
      </c>
      <c r="Q756" s="2">
        <v>87.804733475214505</v>
      </c>
      <c r="R756" s="266">
        <f t="shared" si="36"/>
        <v>5.5312384192540893</v>
      </c>
      <c r="S756" s="266">
        <f t="shared" si="37"/>
        <v>0.96967694720008868</v>
      </c>
      <c r="T756" s="266">
        <f t="shared" si="38"/>
        <v>1.9727051644983851</v>
      </c>
    </row>
    <row r="757" spans="1:20">
      <c r="A757" s="102">
        <v>0.842980909161269</v>
      </c>
      <c r="B757" s="102">
        <v>0.28529693857383198</v>
      </c>
      <c r="C757" s="2">
        <v>992.62274783340104</v>
      </c>
      <c r="D757" s="19">
        <v>2.5176588008070002</v>
      </c>
      <c r="E757" s="135">
        <v>0.133628201244645</v>
      </c>
      <c r="F757" s="135">
        <v>89</v>
      </c>
      <c r="G757" s="135">
        <v>41.531648106789703</v>
      </c>
      <c r="H757" s="2">
        <v>3.4242335825221302</v>
      </c>
      <c r="I757" s="2">
        <v>8.1014127564813805</v>
      </c>
      <c r="J757" s="2">
        <v>165.655977037518</v>
      </c>
      <c r="K757" s="19">
        <v>2.6046250479278399</v>
      </c>
      <c r="L757" s="135">
        <v>8.4159694008840699E-2</v>
      </c>
      <c r="M757" s="135">
        <v>89.79</v>
      </c>
      <c r="N757" s="135">
        <v>81.699895608732703</v>
      </c>
      <c r="O757" s="19">
        <v>0.8</v>
      </c>
      <c r="P757" s="2">
        <v>286.94158836423202</v>
      </c>
      <c r="Q757" s="2">
        <v>150.201639363227</v>
      </c>
      <c r="R757" s="266">
        <f t="shared" si="36"/>
        <v>5.1222838487348401</v>
      </c>
      <c r="S757" s="266">
        <f t="shared" si="37"/>
        <v>0.96661083821257598</v>
      </c>
      <c r="T757" s="266">
        <f t="shared" si="38"/>
        <v>1.9671720081673376</v>
      </c>
    </row>
    <row r="758" spans="1:20">
      <c r="A758" s="102">
        <v>0.71406074194237501</v>
      </c>
      <c r="B758" s="102">
        <v>0.28606929438298201</v>
      </c>
      <c r="C758" s="2">
        <v>989.88769716187505</v>
      </c>
      <c r="D758" s="19">
        <v>2.58346044628439</v>
      </c>
      <c r="E758" s="135">
        <v>0.28468577289089098</v>
      </c>
      <c r="F758" s="135">
        <v>89</v>
      </c>
      <c r="G758" s="135">
        <v>41.691340874921302</v>
      </c>
      <c r="H758" s="2">
        <v>-1.6540354843274101</v>
      </c>
      <c r="I758" s="2">
        <v>256.76396443275303</v>
      </c>
      <c r="J758" s="2">
        <v>19.701998405200001</v>
      </c>
      <c r="K758" s="19">
        <v>3.1872358001494701</v>
      </c>
      <c r="L758" s="135">
        <v>6.5374067576963901E-2</v>
      </c>
      <c r="M758" s="135">
        <v>89.79</v>
      </c>
      <c r="N758" s="135">
        <v>81.000000006563795</v>
      </c>
      <c r="O758" s="19">
        <v>0.8</v>
      </c>
      <c r="P758" s="2">
        <v>319.247346231385</v>
      </c>
      <c r="Q758" s="2">
        <v>116.584572719224</v>
      </c>
      <c r="R758" s="266">
        <f t="shared" si="36"/>
        <v>5.77069624643386</v>
      </c>
      <c r="S758" s="266">
        <f t="shared" si="37"/>
        <v>0.81056457955298911</v>
      </c>
      <c r="T758" s="266">
        <f t="shared" si="38"/>
        <v>1.9428494816123301</v>
      </c>
    </row>
    <row r="759" spans="1:20">
      <c r="A759" s="102">
        <v>0.90756870200857498</v>
      </c>
      <c r="B759" s="102">
        <v>0.286233305492821</v>
      </c>
      <c r="C759" s="2">
        <v>976.99180167758004</v>
      </c>
      <c r="D759" s="19">
        <v>2.7387050440638401</v>
      </c>
      <c r="E759" s="135">
        <v>0.23852327252514699</v>
      </c>
      <c r="F759" s="135">
        <v>89</v>
      </c>
      <c r="G759" s="135">
        <v>41.6996252696444</v>
      </c>
      <c r="H759" s="2">
        <v>0.77378615623116798</v>
      </c>
      <c r="I759" s="2">
        <v>317.65819463027299</v>
      </c>
      <c r="J759" s="2">
        <v>-96.057575414810302</v>
      </c>
      <c r="K759" s="19">
        <v>2.8048766865319399</v>
      </c>
      <c r="L759" s="135">
        <v>1.50841807036727E-6</v>
      </c>
      <c r="M759" s="135">
        <v>89.79</v>
      </c>
      <c r="N759" s="135">
        <v>81.056911610831193</v>
      </c>
      <c r="O759" s="19">
        <v>0.8</v>
      </c>
      <c r="P759" s="2">
        <v>59.098080704878797</v>
      </c>
      <c r="Q759" s="2">
        <v>25.7414821566257</v>
      </c>
      <c r="R759" s="266">
        <f t="shared" si="36"/>
        <v>5.54358173059578</v>
      </c>
      <c r="S759" s="266">
        <f t="shared" si="37"/>
        <v>0.9764083594883749</v>
      </c>
      <c r="T759" s="266">
        <f t="shared" si="38"/>
        <v>1.9438282978968942</v>
      </c>
    </row>
    <row r="760" spans="1:20">
      <c r="A760" s="102">
        <v>0.67748531233519305</v>
      </c>
      <c r="B760" s="102">
        <v>0.28639166098197499</v>
      </c>
      <c r="C760" s="2">
        <v>993.21457987449105</v>
      </c>
      <c r="D760" s="19">
        <v>2.73774621594929</v>
      </c>
      <c r="E760" s="135">
        <v>0.29214970351730901</v>
      </c>
      <c r="F760" s="135">
        <v>89</v>
      </c>
      <c r="G760" s="135">
        <v>41.520862035127699</v>
      </c>
      <c r="H760" s="2">
        <v>5.9998895618622496</v>
      </c>
      <c r="I760" s="2">
        <v>353.07987864241602</v>
      </c>
      <c r="J760" s="2">
        <v>179.923339314526</v>
      </c>
      <c r="K760" s="19">
        <v>2.1964002700604599</v>
      </c>
      <c r="L760" s="135">
        <v>2.51348942827856E-3</v>
      </c>
      <c r="M760" s="135">
        <v>89.79</v>
      </c>
      <c r="N760" s="135">
        <v>81.699996958798707</v>
      </c>
      <c r="O760" s="19">
        <v>0.8</v>
      </c>
      <c r="P760" s="2">
        <v>291.631958411543</v>
      </c>
      <c r="Q760" s="2">
        <v>149.240904368261</v>
      </c>
      <c r="R760" s="266">
        <f t="shared" si="36"/>
        <v>4.9341464860097499</v>
      </c>
      <c r="S760" s="266">
        <f t="shared" si="37"/>
        <v>1.2464696227131353</v>
      </c>
      <c r="T760" s="266">
        <f t="shared" si="38"/>
        <v>1.9676854707322415</v>
      </c>
    </row>
    <row r="761" spans="1:20">
      <c r="A761" s="102">
        <v>0.84689465817064002</v>
      </c>
      <c r="B761" s="102">
        <v>0.28678508343942</v>
      </c>
      <c r="C761" s="2">
        <v>982.12583690403801</v>
      </c>
      <c r="D761" s="19">
        <v>0.90528904303966395</v>
      </c>
      <c r="E761" s="135">
        <v>0.132436134635426</v>
      </c>
      <c r="F761" s="135">
        <v>89</v>
      </c>
      <c r="G761" s="135">
        <v>42.127284383709799</v>
      </c>
      <c r="H761" s="2">
        <v>5.7615492677779896</v>
      </c>
      <c r="I761" s="2">
        <v>349.21706258608799</v>
      </c>
      <c r="J761" s="2">
        <v>174.02933662701699</v>
      </c>
      <c r="K761" s="19">
        <v>4.8231758566909804</v>
      </c>
      <c r="L761" s="135">
        <v>2.36196016329395E-2</v>
      </c>
      <c r="M761" s="135">
        <v>89.79</v>
      </c>
      <c r="N761" s="135">
        <v>82.417222143094406</v>
      </c>
      <c r="O761" s="19">
        <v>0.8</v>
      </c>
      <c r="P761" s="2">
        <v>262.30814622455802</v>
      </c>
      <c r="Q761" s="2">
        <v>185.63181691280599</v>
      </c>
      <c r="R761" s="266">
        <f t="shared" si="36"/>
        <v>5.7284648997306444</v>
      </c>
      <c r="S761" s="266">
        <f t="shared" si="37"/>
        <v>0.18769563249156593</v>
      </c>
      <c r="T761" s="266">
        <f t="shared" si="38"/>
        <v>1.9563858280635893</v>
      </c>
    </row>
    <row r="762" spans="1:20">
      <c r="A762" s="102">
        <v>0.64664984261616998</v>
      </c>
      <c r="B762" s="102">
        <v>0.287185777033514</v>
      </c>
      <c r="C762" s="2">
        <v>969.56967534333705</v>
      </c>
      <c r="D762" s="19">
        <v>2.5445694647318402</v>
      </c>
      <c r="E762" s="135">
        <v>0.19937660816647501</v>
      </c>
      <c r="F762" s="135">
        <v>89</v>
      </c>
      <c r="G762" s="135">
        <v>41.613167981175202</v>
      </c>
      <c r="H762" s="2">
        <v>5.4647506848954297</v>
      </c>
      <c r="I762" s="2">
        <v>2.7044651813959</v>
      </c>
      <c r="J762" s="2">
        <v>179.957530231476</v>
      </c>
      <c r="K762" s="19">
        <v>3.1762966362982499</v>
      </c>
      <c r="L762" s="135">
        <v>3.2177207970533903E-2</v>
      </c>
      <c r="M762" s="135">
        <v>89.79</v>
      </c>
      <c r="N762" s="135">
        <v>81.699573173869396</v>
      </c>
      <c r="O762" s="19">
        <v>0.8</v>
      </c>
      <c r="P762" s="2">
        <v>232.081758330133</v>
      </c>
      <c r="Q762" s="2">
        <v>211.74176549688099</v>
      </c>
      <c r="R762" s="266">
        <f t="shared" si="36"/>
        <v>5.7208661010300901</v>
      </c>
      <c r="S762" s="266">
        <f t="shared" si="37"/>
        <v>0.80111203583849044</v>
      </c>
      <c r="T762" s="266">
        <f t="shared" si="38"/>
        <v>1.9633105850251131</v>
      </c>
    </row>
    <row r="763" spans="1:20">
      <c r="A763" s="102">
        <v>0.85825735889375199</v>
      </c>
      <c r="B763" s="102">
        <v>0.28773197200258799</v>
      </c>
      <c r="C763" s="2">
        <v>861.28591525568595</v>
      </c>
      <c r="D763" s="19">
        <v>2.3576100709543502</v>
      </c>
      <c r="E763" s="135">
        <v>0.25975296720428498</v>
      </c>
      <c r="F763" s="135">
        <v>89</v>
      </c>
      <c r="G763" s="135">
        <v>41.513940228870602</v>
      </c>
      <c r="H763" s="2">
        <v>5.9995861989473802</v>
      </c>
      <c r="I763" s="2">
        <v>355.38875209471797</v>
      </c>
      <c r="J763" s="2">
        <v>179.99990471526601</v>
      </c>
      <c r="K763" s="19">
        <v>2.0062786480967798</v>
      </c>
      <c r="L763" s="135">
        <v>1.54875009606478E-2</v>
      </c>
      <c r="M763" s="135">
        <v>89.79</v>
      </c>
      <c r="N763" s="135">
        <v>81.699963358768699</v>
      </c>
      <c r="O763" s="19">
        <v>0.8</v>
      </c>
      <c r="P763" s="2">
        <v>271.76909003257498</v>
      </c>
      <c r="Q763" s="2">
        <v>168.34588609456799</v>
      </c>
      <c r="R763" s="266">
        <f t="shared" si="36"/>
        <v>4.36388871905113</v>
      </c>
      <c r="S763" s="266">
        <f t="shared" si="37"/>
        <v>1.1751159656665113</v>
      </c>
      <c r="T763" s="266">
        <f t="shared" si="38"/>
        <v>1.968012742426964</v>
      </c>
    </row>
    <row r="764" spans="1:20">
      <c r="A764" s="102">
        <v>1.0082314754836199</v>
      </c>
      <c r="B764" s="102">
        <v>0.28786255512386499</v>
      </c>
      <c r="C764" s="2">
        <v>878.25043110176796</v>
      </c>
      <c r="D764" s="19">
        <v>2.7724988338291001</v>
      </c>
      <c r="E764" s="135">
        <v>0.23422675490865899</v>
      </c>
      <c r="F764" s="135">
        <v>89</v>
      </c>
      <c r="G764" s="135">
        <v>41.500001313242699</v>
      </c>
      <c r="H764" s="2">
        <v>5.9716809998695899</v>
      </c>
      <c r="I764" s="2">
        <v>353.71507525398101</v>
      </c>
      <c r="J764" s="2">
        <v>179.99978575372501</v>
      </c>
      <c r="K764" s="19">
        <v>2.3881802729762098</v>
      </c>
      <c r="L764" s="135">
        <v>8.2236985317066004E-3</v>
      </c>
      <c r="M764" s="135">
        <v>89.79</v>
      </c>
      <c r="N764" s="135">
        <v>81.699932855988493</v>
      </c>
      <c r="O764" s="19">
        <v>0.8</v>
      </c>
      <c r="P764" s="2">
        <v>109.60952472396301</v>
      </c>
      <c r="Q764" s="2">
        <v>329.27274271159399</v>
      </c>
      <c r="R764" s="266">
        <f t="shared" si="36"/>
        <v>5.1606791068053095</v>
      </c>
      <c r="S764" s="266">
        <f t="shared" si="37"/>
        <v>1.1609252723513803</v>
      </c>
      <c r="T764" s="266">
        <f t="shared" si="38"/>
        <v>1.9686730185697114</v>
      </c>
    </row>
    <row r="765" spans="1:20">
      <c r="A765" s="102">
        <v>1.39430371578782</v>
      </c>
      <c r="B765" s="102">
        <v>0.28798627609606098</v>
      </c>
      <c r="C765" s="2">
        <v>923.55077847011</v>
      </c>
      <c r="D765" s="19">
        <v>1.4495779792311101</v>
      </c>
      <c r="E765" s="135">
        <v>0.28292897744108197</v>
      </c>
      <c r="F765" s="135">
        <v>89</v>
      </c>
      <c r="G765" s="135">
        <v>41.7999985206392</v>
      </c>
      <c r="H765" s="2">
        <v>0.94091646975816101</v>
      </c>
      <c r="I765" s="2">
        <v>281.12006627214402</v>
      </c>
      <c r="J765" s="2">
        <v>-29.4200035368691</v>
      </c>
      <c r="K765" s="19">
        <v>2.9605578371588299</v>
      </c>
      <c r="L765" s="135">
        <v>2.46124217131569E-2</v>
      </c>
      <c r="M765" s="135">
        <v>89.79</v>
      </c>
      <c r="N765" s="135">
        <v>81.590015609761807</v>
      </c>
      <c r="O765" s="19">
        <v>0.8</v>
      </c>
      <c r="P765" s="2">
        <v>177.61352034858101</v>
      </c>
      <c r="Q765" s="2">
        <v>275.19902567899902</v>
      </c>
      <c r="R765" s="266">
        <f t="shared" si="36"/>
        <v>4.41013581638994</v>
      </c>
      <c r="S765" s="266">
        <f t="shared" si="37"/>
        <v>0.48963001534272754</v>
      </c>
      <c r="T765" s="266">
        <f t="shared" si="38"/>
        <v>1.9519143181183574</v>
      </c>
    </row>
    <row r="766" spans="1:20">
      <c r="A766" s="102">
        <v>0.83181938761845198</v>
      </c>
      <c r="B766" s="102">
        <v>0.28849002707968702</v>
      </c>
      <c r="C766" s="2">
        <v>991.45172356113005</v>
      </c>
      <c r="D766" s="19">
        <v>2.8938943672157702</v>
      </c>
      <c r="E766" s="135">
        <v>0.26373191039114002</v>
      </c>
      <c r="F766" s="135">
        <v>89</v>
      </c>
      <c r="G766" s="135">
        <v>41.507876701030703</v>
      </c>
      <c r="H766" s="2">
        <v>5.9994733524569401</v>
      </c>
      <c r="I766" s="2">
        <v>353.629493113433</v>
      </c>
      <c r="J766" s="2">
        <v>179.999870115172</v>
      </c>
      <c r="K766" s="19">
        <v>2.3434147920715298</v>
      </c>
      <c r="L766" s="135">
        <v>1.2109155164308201E-6</v>
      </c>
      <c r="M766" s="135">
        <v>89.79</v>
      </c>
      <c r="N766" s="135">
        <v>81.699892398636706</v>
      </c>
      <c r="O766" s="19">
        <v>0.8</v>
      </c>
      <c r="P766" s="2">
        <v>345.57077026708299</v>
      </c>
      <c r="Q766" s="2">
        <v>94.713372765083804</v>
      </c>
      <c r="R766" s="266">
        <f t="shared" si="36"/>
        <v>5.2373091592872996</v>
      </c>
      <c r="S766" s="266">
        <f t="shared" si="37"/>
        <v>1.2349048819725286</v>
      </c>
      <c r="T766" s="266">
        <f t="shared" si="38"/>
        <v>1.9682985228827177</v>
      </c>
    </row>
    <row r="767" spans="1:20">
      <c r="A767" s="102">
        <v>0.99982501287013203</v>
      </c>
      <c r="B767" s="102">
        <v>0.289283527499612</v>
      </c>
      <c r="C767" s="2">
        <v>881.484364157973</v>
      </c>
      <c r="D767" s="19">
        <v>2.6867841586644898</v>
      </c>
      <c r="E767" s="135">
        <v>0.23985433699752401</v>
      </c>
      <c r="F767" s="135">
        <v>89</v>
      </c>
      <c r="G767" s="135">
        <v>41.501915244623198</v>
      </c>
      <c r="H767" s="2">
        <v>5.9970191995032902</v>
      </c>
      <c r="I767" s="2">
        <v>354.45783668983597</v>
      </c>
      <c r="J767" s="2">
        <v>179.76056958816901</v>
      </c>
      <c r="K767" s="19">
        <v>2.2919592887307401</v>
      </c>
      <c r="L767" s="135">
        <v>7.4871178732394098E-7</v>
      </c>
      <c r="M767" s="135">
        <v>89.79</v>
      </c>
      <c r="N767" s="135">
        <v>81.699452248280593</v>
      </c>
      <c r="O767" s="19">
        <v>0.8</v>
      </c>
      <c r="P767" s="2">
        <v>314.86715712158298</v>
      </c>
      <c r="Q767" s="2">
        <v>124.163434659411</v>
      </c>
      <c r="R767" s="266">
        <f t="shared" si="36"/>
        <v>4.9787434473952299</v>
      </c>
      <c r="S767" s="266">
        <f t="shared" si="37"/>
        <v>1.172265219489304</v>
      </c>
      <c r="T767" s="266">
        <f t="shared" si="38"/>
        <v>1.9685706494922595</v>
      </c>
    </row>
    <row r="768" spans="1:20">
      <c r="A768" s="102">
        <v>1.00132616702467</v>
      </c>
      <c r="B768" s="102">
        <v>0.28936248091871197</v>
      </c>
      <c r="C768" s="2">
        <v>960.75673368529397</v>
      </c>
      <c r="D768" s="19">
        <v>2.9170663878112602</v>
      </c>
      <c r="E768" s="135">
        <v>0.24239574783399301</v>
      </c>
      <c r="F768" s="135">
        <v>89</v>
      </c>
      <c r="G768" s="135">
        <v>41.502138321842402</v>
      </c>
      <c r="H768" s="2">
        <v>5.9999401095093603</v>
      </c>
      <c r="I768" s="2">
        <v>354.30589732739099</v>
      </c>
      <c r="J768" s="2">
        <v>179.88392523227799</v>
      </c>
      <c r="K768" s="19">
        <v>2.4725437121020901</v>
      </c>
      <c r="L768" s="135">
        <v>7.6491140255097099E-8</v>
      </c>
      <c r="M768" s="135">
        <v>89.79</v>
      </c>
      <c r="N768" s="135">
        <v>81.699995107092803</v>
      </c>
      <c r="O768" s="19">
        <v>0.8</v>
      </c>
      <c r="P768" s="2">
        <v>2.28434012459013</v>
      </c>
      <c r="Q768" s="2">
        <v>76.866041463910506</v>
      </c>
      <c r="R768" s="266">
        <f t="shared" si="36"/>
        <v>5.3896100999133498</v>
      </c>
      <c r="S768" s="266">
        <f t="shared" si="37"/>
        <v>1.1797835458007935</v>
      </c>
      <c r="T768" s="266">
        <f t="shared" si="38"/>
        <v>1.9685731485332754</v>
      </c>
    </row>
    <row r="769" spans="1:20">
      <c r="A769" s="102">
        <v>1.0514647113159299</v>
      </c>
      <c r="B769" s="102">
        <v>0.28943935663932302</v>
      </c>
      <c r="C769" s="2">
        <v>863.63023003566298</v>
      </c>
      <c r="D769" s="19">
        <v>2.65378795340667</v>
      </c>
      <c r="E769" s="135">
        <v>0.23423234411461999</v>
      </c>
      <c r="F769" s="135">
        <v>89</v>
      </c>
      <c r="G769" s="135">
        <v>41.500007013995798</v>
      </c>
      <c r="H769" s="2">
        <v>5.9998481038023996</v>
      </c>
      <c r="I769" s="2">
        <v>354.23988646211802</v>
      </c>
      <c r="J769" s="2">
        <v>179.999694751834</v>
      </c>
      <c r="K769" s="19">
        <v>2.3120666525328901</v>
      </c>
      <c r="L769" s="135">
        <v>5.1030907444182798E-9</v>
      </c>
      <c r="M769" s="135">
        <v>89.79</v>
      </c>
      <c r="N769" s="135">
        <v>81.699999501048694</v>
      </c>
      <c r="O769" s="19">
        <v>0.8</v>
      </c>
      <c r="P769" s="2">
        <v>334.44104122464501</v>
      </c>
      <c r="Q769" s="2">
        <v>103.979817262911</v>
      </c>
      <c r="R769" s="266">
        <f t="shared" si="36"/>
        <v>4.9658546059395601</v>
      </c>
      <c r="S769" s="266">
        <f t="shared" si="37"/>
        <v>1.147799069935731</v>
      </c>
      <c r="T769" s="266">
        <f t="shared" si="38"/>
        <v>1.9686743540427722</v>
      </c>
    </row>
    <row r="770" spans="1:20">
      <c r="A770" s="102">
        <v>0.90629428764805198</v>
      </c>
      <c r="B770" s="102">
        <v>0.289702169268446</v>
      </c>
      <c r="C770" s="2">
        <v>960.07957151596497</v>
      </c>
      <c r="D770" s="19">
        <v>2.9486777268068698</v>
      </c>
      <c r="E770" s="135">
        <v>0.24504469930723</v>
      </c>
      <c r="F770" s="135">
        <v>89</v>
      </c>
      <c r="G770" s="135">
        <v>41.513220597757098</v>
      </c>
      <c r="H770" s="2">
        <v>5.9999864424395399</v>
      </c>
      <c r="I770" s="2">
        <v>355.27340192412299</v>
      </c>
      <c r="J770" s="2">
        <v>178.643458786552</v>
      </c>
      <c r="K770" s="19">
        <v>2.5326657735965199</v>
      </c>
      <c r="L770" s="135">
        <v>6.3949813850118897E-3</v>
      </c>
      <c r="M770" s="135">
        <v>89.79</v>
      </c>
      <c r="N770" s="135">
        <v>81.699997334842394</v>
      </c>
      <c r="O770" s="19">
        <v>0.8</v>
      </c>
      <c r="P770" s="2">
        <v>124.448426800124</v>
      </c>
      <c r="Q770" s="2">
        <v>315.57104874901501</v>
      </c>
      <c r="R770" s="266">
        <f t="shared" si="36"/>
        <v>5.4813435004033897</v>
      </c>
      <c r="S770" s="266">
        <f t="shared" si="37"/>
        <v>1.1642585285225342</v>
      </c>
      <c r="T770" s="266">
        <f t="shared" si="38"/>
        <v>1.9680476763408843</v>
      </c>
    </row>
    <row r="771" spans="1:20">
      <c r="A771" s="102">
        <v>0.83147136354818896</v>
      </c>
      <c r="B771" s="102">
        <v>0.29006044079056498</v>
      </c>
      <c r="C771" s="2">
        <v>980.52772697483704</v>
      </c>
      <c r="D771" s="19">
        <v>1.7115733365477099</v>
      </c>
      <c r="E771" s="135">
        <v>2.78172557708677E-5</v>
      </c>
      <c r="F771" s="135">
        <v>89</v>
      </c>
      <c r="G771" s="135">
        <v>40.7084034468078</v>
      </c>
      <c r="H771" s="2">
        <v>-0.37090393570053598</v>
      </c>
      <c r="I771" s="2">
        <v>132.263234258978</v>
      </c>
      <c r="J771" s="2">
        <v>-151.55800132367099</v>
      </c>
      <c r="K771" s="19">
        <v>4.1625533522005203</v>
      </c>
      <c r="L771" s="135">
        <v>0.15934951684134499</v>
      </c>
      <c r="M771" s="135">
        <v>89.79</v>
      </c>
      <c r="N771" s="135">
        <v>82.871337956808105</v>
      </c>
      <c r="O771" s="19">
        <v>0.8</v>
      </c>
      <c r="P771" s="2">
        <v>158.539575461955</v>
      </c>
      <c r="Q771" s="2">
        <v>302.23479830675302</v>
      </c>
      <c r="R771" s="266">
        <f t="shared" si="36"/>
        <v>5.8741266887482304</v>
      </c>
      <c r="S771" s="266">
        <f t="shared" si="37"/>
        <v>0.41118351927979307</v>
      </c>
      <c r="T771" s="266">
        <f t="shared" si="38"/>
        <v>2.0357304865835157</v>
      </c>
    </row>
    <row r="772" spans="1:20">
      <c r="A772" s="102">
        <v>1.39870121423155</v>
      </c>
      <c r="B772" s="102">
        <v>0.29022559890633098</v>
      </c>
      <c r="C772" s="2">
        <v>993.58622079916302</v>
      </c>
      <c r="D772" s="19">
        <v>1.9145504531970401</v>
      </c>
      <c r="E772" s="135">
        <v>0.26999993277727402</v>
      </c>
      <c r="F772" s="135">
        <v>89</v>
      </c>
      <c r="G772" s="135">
        <v>41.760472551474898</v>
      </c>
      <c r="H772" s="2">
        <v>2.0104972010340001</v>
      </c>
      <c r="I772" s="2">
        <v>281.34209743432598</v>
      </c>
      <c r="J772" s="2">
        <v>-46.564724128089601</v>
      </c>
      <c r="K772" s="19">
        <v>3.4485408741808099</v>
      </c>
      <c r="L772" s="135">
        <v>1.3370486411247299E-2</v>
      </c>
      <c r="M772" s="135">
        <v>89.79</v>
      </c>
      <c r="N772" s="135">
        <v>81.585118493371098</v>
      </c>
      <c r="O772" s="19">
        <v>0.8</v>
      </c>
      <c r="P772" s="2">
        <v>23.533151854517602</v>
      </c>
      <c r="Q772" s="2">
        <v>65.064871611265303</v>
      </c>
      <c r="R772" s="266">
        <f t="shared" si="36"/>
        <v>5.36309132737785</v>
      </c>
      <c r="S772" s="266">
        <f t="shared" si="37"/>
        <v>0.55517696412742545</v>
      </c>
      <c r="T772" s="266">
        <f t="shared" si="38"/>
        <v>1.9536445233661435</v>
      </c>
    </row>
    <row r="773" spans="1:20">
      <c r="A773" s="102">
        <v>0.73088675923645496</v>
      </c>
      <c r="B773" s="102">
        <v>0.29042272844954398</v>
      </c>
      <c r="C773" s="2">
        <v>950.86727442022504</v>
      </c>
      <c r="D773" s="19">
        <v>1.03908835486845</v>
      </c>
      <c r="E773" s="135">
        <v>0.29999863025567097</v>
      </c>
      <c r="F773" s="135">
        <v>89</v>
      </c>
      <c r="G773" s="135">
        <v>41.606870264809501</v>
      </c>
      <c r="H773" s="2">
        <v>2.12805395110954</v>
      </c>
      <c r="I773" s="2">
        <v>138.032355128652</v>
      </c>
      <c r="J773" s="2">
        <v>-114.325552722437</v>
      </c>
      <c r="K773" s="19">
        <v>3.13939503341224</v>
      </c>
      <c r="L773" s="135">
        <v>0.236476236977785</v>
      </c>
      <c r="M773" s="135">
        <v>89.79</v>
      </c>
      <c r="N773" s="135">
        <v>82.914165682503594</v>
      </c>
      <c r="O773" s="19">
        <v>0.8</v>
      </c>
      <c r="P773" s="2">
        <v>275.33542965336898</v>
      </c>
      <c r="Q773" s="2">
        <v>165.179620258874</v>
      </c>
      <c r="R773" s="266">
        <f t="shared" si="36"/>
        <v>4.1784833882806902</v>
      </c>
      <c r="S773" s="266">
        <f t="shared" si="37"/>
        <v>0.33098362703945999</v>
      </c>
      <c r="T773" s="266">
        <f t="shared" si="38"/>
        <v>1.9927998706653793</v>
      </c>
    </row>
    <row r="774" spans="1:20">
      <c r="A774" s="102">
        <v>0.94988073594868105</v>
      </c>
      <c r="B774" s="102">
        <v>0.29044724107884301</v>
      </c>
      <c r="C774" s="2">
        <v>871.36675398867101</v>
      </c>
      <c r="D774" s="19">
        <v>2.6139308507264198</v>
      </c>
      <c r="E774" s="135">
        <v>0.248845033161676</v>
      </c>
      <c r="F774" s="135">
        <v>89</v>
      </c>
      <c r="G774" s="135">
        <v>41.502948143998204</v>
      </c>
      <c r="H774" s="2">
        <v>5.9999575645619396</v>
      </c>
      <c r="I774" s="2">
        <v>354.07484964517499</v>
      </c>
      <c r="J774" s="2">
        <v>179.998240545854</v>
      </c>
      <c r="K774" s="19">
        <v>2.1705396198478502</v>
      </c>
      <c r="L774" s="135">
        <v>1.3257502617935999E-7</v>
      </c>
      <c r="M774" s="135">
        <v>89.79</v>
      </c>
      <c r="N774" s="135">
        <v>81.699701327938399</v>
      </c>
      <c r="O774" s="19">
        <v>0.8</v>
      </c>
      <c r="P774" s="2">
        <v>351.04027409539799</v>
      </c>
      <c r="Q774" s="2">
        <v>88.564667070071096</v>
      </c>
      <c r="R774" s="266">
        <f t="shared" si="36"/>
        <v>4.78447047057427</v>
      </c>
      <c r="S774" s="266">
        <f t="shared" si="37"/>
        <v>1.2042769580541683</v>
      </c>
      <c r="T774" s="266">
        <f t="shared" si="38"/>
        <v>1.9685276584322142</v>
      </c>
    </row>
    <row r="775" spans="1:20">
      <c r="A775" s="102">
        <v>1.40145627316087</v>
      </c>
      <c r="B775" s="102">
        <v>0.29045884697424101</v>
      </c>
      <c r="C775" s="2">
        <v>989.16583003902895</v>
      </c>
      <c r="D775" s="19">
        <v>1.59983694571625</v>
      </c>
      <c r="E775" s="135">
        <v>0.299999880782297</v>
      </c>
      <c r="F775" s="135">
        <v>89</v>
      </c>
      <c r="G775" s="135">
        <v>41.798020051844198</v>
      </c>
      <c r="H775" s="2">
        <v>4.5313642082709</v>
      </c>
      <c r="I775" s="2">
        <v>285.14809109735899</v>
      </c>
      <c r="J775" s="2">
        <v>-36.953361364133002</v>
      </c>
      <c r="K775" s="19">
        <v>3.19283692416428</v>
      </c>
      <c r="L775" s="135">
        <v>2.5013035552567599E-2</v>
      </c>
      <c r="M775" s="135">
        <v>89.79</v>
      </c>
      <c r="N775" s="135">
        <v>81.607382925077999</v>
      </c>
      <c r="O775" s="19">
        <v>0.8</v>
      </c>
      <c r="P775" s="2">
        <v>169.49536184721299</v>
      </c>
      <c r="Q775" s="2">
        <v>283.31007972015101</v>
      </c>
      <c r="R775" s="266">
        <f t="shared" si="36"/>
        <v>4.79267386988053</v>
      </c>
      <c r="S775" s="266">
        <f t="shared" si="37"/>
        <v>0.50107067279516782</v>
      </c>
      <c r="T775" s="266">
        <f t="shared" si="38"/>
        <v>1.9524222157857294</v>
      </c>
    </row>
    <row r="776" spans="1:20">
      <c r="A776" s="102">
        <v>0.74260007543489304</v>
      </c>
      <c r="B776" s="102">
        <v>0.29066609413198602</v>
      </c>
      <c r="C776" s="2">
        <v>969.45223924655602</v>
      </c>
      <c r="D776" s="19">
        <v>2.7242348011458501</v>
      </c>
      <c r="E776" s="135">
        <v>0.25065946119121701</v>
      </c>
      <c r="F776" s="135">
        <v>89</v>
      </c>
      <c r="G776" s="135">
        <v>41.598050893039598</v>
      </c>
      <c r="H776" s="2">
        <v>5.9950596903634201</v>
      </c>
      <c r="I776" s="2">
        <v>356.998400229477</v>
      </c>
      <c r="J776" s="2">
        <v>177.06015948524899</v>
      </c>
      <c r="K776" s="19">
        <v>2.9744868014050998</v>
      </c>
      <c r="L776" s="135">
        <v>1.20881419090124E-2</v>
      </c>
      <c r="M776" s="135">
        <v>89.79</v>
      </c>
      <c r="N776" s="135">
        <v>81.699999955101404</v>
      </c>
      <c r="O776" s="19">
        <v>0.8</v>
      </c>
      <c r="P776" s="2">
        <v>177.35579608670801</v>
      </c>
      <c r="Q776" s="2">
        <v>263.82754745682399</v>
      </c>
      <c r="R776" s="266">
        <f t="shared" ref="R776:R839" si="39">D776+K776</f>
        <v>5.6987216025509504</v>
      </c>
      <c r="S776" s="266">
        <f t="shared" ref="S776:S839" si="40">D776/K776</f>
        <v>0.91586716735773221</v>
      </c>
      <c r="T776" s="266">
        <f t="shared" ref="T776:T839" si="41">N776/G776</f>
        <v>1.9640343285596555</v>
      </c>
    </row>
    <row r="777" spans="1:20">
      <c r="A777" s="102">
        <v>0.90618832362815704</v>
      </c>
      <c r="B777" s="102">
        <v>0.291161787970101</v>
      </c>
      <c r="C777" s="2">
        <v>865.32055000900903</v>
      </c>
      <c r="D777" s="19">
        <v>2.5613625642145799</v>
      </c>
      <c r="E777" s="135">
        <v>0.25476616141650299</v>
      </c>
      <c r="F777" s="135">
        <v>89</v>
      </c>
      <c r="G777" s="135">
        <v>41.507245110979397</v>
      </c>
      <c r="H777" s="2">
        <v>5.9999294292977501</v>
      </c>
      <c r="I777" s="2">
        <v>354.06992826554199</v>
      </c>
      <c r="J777" s="2">
        <v>179.769026045445</v>
      </c>
      <c r="K777" s="19">
        <v>2.10965162419089</v>
      </c>
      <c r="L777" s="135">
        <v>9.3554206013042303E-4</v>
      </c>
      <c r="M777" s="135">
        <v>89.79</v>
      </c>
      <c r="N777" s="135">
        <v>81.693974857460304</v>
      </c>
      <c r="O777" s="19">
        <v>0.8</v>
      </c>
      <c r="P777" s="2">
        <v>287.858588954455</v>
      </c>
      <c r="Q777" s="2">
        <v>151.99000564625899</v>
      </c>
      <c r="R777" s="266">
        <f t="shared" si="39"/>
        <v>4.6710141884054703</v>
      </c>
      <c r="S777" s="266">
        <f t="shared" si="40"/>
        <v>1.2141163663441037</v>
      </c>
      <c r="T777" s="266">
        <f t="shared" si="41"/>
        <v>1.968185906798493</v>
      </c>
    </row>
    <row r="778" spans="1:20">
      <c r="A778" s="102">
        <v>1.0361882615834399</v>
      </c>
      <c r="B778" s="102">
        <v>0.29136021046296601</v>
      </c>
      <c r="C778" s="2">
        <v>981.86631583887197</v>
      </c>
      <c r="D778" s="19">
        <v>3.0102666913663398</v>
      </c>
      <c r="E778" s="135">
        <v>0.23666919789957899</v>
      </c>
      <c r="F778" s="135">
        <v>89</v>
      </c>
      <c r="G778" s="135">
        <v>41.500050974512902</v>
      </c>
      <c r="H778" s="2">
        <v>5.7981513323308498</v>
      </c>
      <c r="I778" s="2">
        <v>354.42242604908199</v>
      </c>
      <c r="J778" s="2">
        <v>179.59064625527799</v>
      </c>
      <c r="K778" s="19">
        <v>2.58918298281798</v>
      </c>
      <c r="L778" s="135">
        <v>1.2343923038171599E-7</v>
      </c>
      <c r="M778" s="135">
        <v>89.79</v>
      </c>
      <c r="N778" s="135">
        <v>81.699998957091594</v>
      </c>
      <c r="O778" s="19">
        <v>0.8</v>
      </c>
      <c r="P778" s="2">
        <v>1.2593619412280299</v>
      </c>
      <c r="Q778" s="2">
        <v>77.397140991483397</v>
      </c>
      <c r="R778" s="266">
        <f t="shared" si="39"/>
        <v>5.5994496741843198</v>
      </c>
      <c r="S778" s="266">
        <f t="shared" si="40"/>
        <v>1.1626318847847774</v>
      </c>
      <c r="T778" s="266">
        <f t="shared" si="41"/>
        <v>1.9686722555417422</v>
      </c>
    </row>
    <row r="779" spans="1:20">
      <c r="A779" s="102">
        <v>0.70773798087611794</v>
      </c>
      <c r="B779" s="102">
        <v>0.29142182553187002</v>
      </c>
      <c r="C779" s="2">
        <v>927.096185206379</v>
      </c>
      <c r="D779" s="19">
        <v>2.5394841651652702</v>
      </c>
      <c r="E779" s="135">
        <v>0.29529094865239802</v>
      </c>
      <c r="F779" s="135">
        <v>89</v>
      </c>
      <c r="G779" s="135">
        <v>41.538165912923198</v>
      </c>
      <c r="H779" s="2">
        <v>0.72520333164155304</v>
      </c>
      <c r="I779" s="2">
        <v>353.30093477541101</v>
      </c>
      <c r="J779" s="2">
        <v>179.43480623519099</v>
      </c>
      <c r="K779" s="19">
        <v>2.14844814696177</v>
      </c>
      <c r="L779" s="135">
        <v>1.1199329617572699E-7</v>
      </c>
      <c r="M779" s="135">
        <v>89.79</v>
      </c>
      <c r="N779" s="135">
        <v>81.699999969447205</v>
      </c>
      <c r="O779" s="19">
        <v>0.8</v>
      </c>
      <c r="P779" s="2">
        <v>306.13004782036597</v>
      </c>
      <c r="Q779" s="2">
        <v>134.69504617274899</v>
      </c>
      <c r="R779" s="266">
        <f t="shared" si="39"/>
        <v>4.6879323121270406</v>
      </c>
      <c r="S779" s="266">
        <f t="shared" si="40"/>
        <v>1.1820085901335269</v>
      </c>
      <c r="T779" s="266">
        <f t="shared" si="41"/>
        <v>1.9668658491257316</v>
      </c>
    </row>
    <row r="780" spans="1:20">
      <c r="A780" s="102">
        <v>1.2774079693481299</v>
      </c>
      <c r="B780" s="102">
        <v>0.29144568133222698</v>
      </c>
      <c r="C780" s="2">
        <v>899.25166253640396</v>
      </c>
      <c r="D780" s="19">
        <v>1.48175511556388</v>
      </c>
      <c r="E780" s="135">
        <v>0.29999968039750802</v>
      </c>
      <c r="F780" s="135">
        <v>89</v>
      </c>
      <c r="G780" s="135">
        <v>41.757759232567601</v>
      </c>
      <c r="H780" s="2">
        <v>2.1152370546308101</v>
      </c>
      <c r="I780" s="2">
        <v>275.41736402935697</v>
      </c>
      <c r="J780" s="2">
        <v>-33.261001014604098</v>
      </c>
      <c r="K780" s="19">
        <v>3.12565782400829</v>
      </c>
      <c r="L780" s="135">
        <v>1.41522699229273E-4</v>
      </c>
      <c r="M780" s="135">
        <v>89.79</v>
      </c>
      <c r="N780" s="135">
        <v>81.691307832997794</v>
      </c>
      <c r="O780" s="19">
        <v>0.8</v>
      </c>
      <c r="P780" s="2">
        <v>83.849539187077994</v>
      </c>
      <c r="Q780" s="2">
        <v>5.6618456881372401</v>
      </c>
      <c r="R780" s="266">
        <f t="shared" si="39"/>
        <v>4.6074129395721695</v>
      </c>
      <c r="S780" s="266">
        <f t="shared" si="40"/>
        <v>0.47406184521621841</v>
      </c>
      <c r="T780" s="266">
        <f t="shared" si="41"/>
        <v>1.956314451118472</v>
      </c>
    </row>
    <row r="781" spans="1:20">
      <c r="A781" s="102">
        <v>0.67998114321380798</v>
      </c>
      <c r="B781" s="102">
        <v>0.29149603608119101</v>
      </c>
      <c r="C781" s="2">
        <v>862.47280200190301</v>
      </c>
      <c r="D781" s="19">
        <v>2.5747947225391501</v>
      </c>
      <c r="E781" s="135">
        <v>0.21654709423667501</v>
      </c>
      <c r="F781" s="135">
        <v>89</v>
      </c>
      <c r="G781" s="135">
        <v>41.301487462657498</v>
      </c>
      <c r="H781" s="2">
        <v>5.9790514312809</v>
      </c>
      <c r="I781" s="2">
        <v>1.0252914818227799E-5</v>
      </c>
      <c r="J781" s="2">
        <v>159.43182444839499</v>
      </c>
      <c r="K781" s="19">
        <v>1.85574642415464</v>
      </c>
      <c r="L781" s="135">
        <v>6.1250873928386797E-9</v>
      </c>
      <c r="M781" s="135">
        <v>89.79</v>
      </c>
      <c r="N781" s="135">
        <v>82.483276246361598</v>
      </c>
      <c r="O781" s="19">
        <v>0.8</v>
      </c>
      <c r="P781" s="2">
        <v>329.838116322433</v>
      </c>
      <c r="Q781" s="2">
        <v>112.50876588397099</v>
      </c>
      <c r="R781" s="266">
        <f t="shared" si="39"/>
        <v>4.4305411466937903</v>
      </c>
      <c r="S781" s="266">
        <f t="shared" si="40"/>
        <v>1.3874712024365412</v>
      </c>
      <c r="T781" s="266">
        <f t="shared" si="41"/>
        <v>1.9971018312824296</v>
      </c>
    </row>
    <row r="782" spans="1:20">
      <c r="A782" s="102">
        <v>0.95719572436064404</v>
      </c>
      <c r="B782" s="102">
        <v>0.29151945577605598</v>
      </c>
      <c r="C782" s="2">
        <v>992.287189077986</v>
      </c>
      <c r="D782" s="19">
        <v>1.86878369151229</v>
      </c>
      <c r="E782" s="135">
        <v>0.21634138848304699</v>
      </c>
      <c r="F782" s="135">
        <v>89</v>
      </c>
      <c r="G782" s="135">
        <v>41.7144706982888</v>
      </c>
      <c r="H782" s="2">
        <v>-1.6869156021848</v>
      </c>
      <c r="I782" s="2">
        <v>260.37668696110302</v>
      </c>
      <c r="J782" s="2">
        <v>13.4291141906925</v>
      </c>
      <c r="K782" s="19">
        <v>2.8333978785487002</v>
      </c>
      <c r="L782" s="135">
        <v>8.9833872611260496E-2</v>
      </c>
      <c r="M782" s="135">
        <v>89.79</v>
      </c>
      <c r="N782" s="135">
        <v>81.373612745074297</v>
      </c>
      <c r="O782" s="19">
        <v>0.8</v>
      </c>
      <c r="P782" s="2">
        <v>301.82547237486699</v>
      </c>
      <c r="Q782" s="2">
        <v>132.38119349211499</v>
      </c>
      <c r="R782" s="266">
        <f t="shared" si="39"/>
        <v>4.7021815700609899</v>
      </c>
      <c r="S782" s="266">
        <f t="shared" si="40"/>
        <v>0.65955568953468091</v>
      </c>
      <c r="T782" s="266">
        <f t="shared" si="41"/>
        <v>1.9507286412341409</v>
      </c>
    </row>
    <row r="783" spans="1:20">
      <c r="A783" s="102">
        <v>0.99809427093714398</v>
      </c>
      <c r="B783" s="102">
        <v>0.29190019118216098</v>
      </c>
      <c r="C783" s="2">
        <v>956.71694917032596</v>
      </c>
      <c r="D783" s="19">
        <v>2.7910886637379302</v>
      </c>
      <c r="E783" s="135">
        <v>0.246916885655726</v>
      </c>
      <c r="F783" s="135">
        <v>89</v>
      </c>
      <c r="G783" s="135">
        <v>41.534299258218802</v>
      </c>
      <c r="H783" s="2">
        <v>5.9984515409036501</v>
      </c>
      <c r="I783" s="2">
        <v>354.62281738144299</v>
      </c>
      <c r="J783" s="2">
        <v>179.99971267516401</v>
      </c>
      <c r="K783" s="19">
        <v>2.6302848856897301</v>
      </c>
      <c r="L783" s="135">
        <v>1.6935380204109499E-3</v>
      </c>
      <c r="M783" s="135">
        <v>89.79</v>
      </c>
      <c r="N783" s="135">
        <v>81.699756712090704</v>
      </c>
      <c r="O783" s="19">
        <v>0.8</v>
      </c>
      <c r="P783" s="2">
        <v>272.06526535821598</v>
      </c>
      <c r="Q783" s="2">
        <v>166.91721349011701</v>
      </c>
      <c r="R783" s="266">
        <f t="shared" si="39"/>
        <v>5.4213735494276598</v>
      </c>
      <c r="S783" s="266">
        <f t="shared" si="40"/>
        <v>1.0611354986385946</v>
      </c>
      <c r="T783" s="266">
        <f t="shared" si="41"/>
        <v>1.9670430986246619</v>
      </c>
    </row>
    <row r="784" spans="1:20">
      <c r="A784" s="102">
        <v>0.89073526766151101</v>
      </c>
      <c r="B784" s="102">
        <v>0.29223719839116202</v>
      </c>
      <c r="C784" s="2">
        <v>898.85232037400897</v>
      </c>
      <c r="D784" s="19">
        <v>2.6637492928531401</v>
      </c>
      <c r="E784" s="135">
        <v>0.25667145232761102</v>
      </c>
      <c r="F784" s="135">
        <v>89</v>
      </c>
      <c r="G784" s="135">
        <v>41.501333006638703</v>
      </c>
      <c r="H784" s="2">
        <v>5.9988886732032896</v>
      </c>
      <c r="I784" s="2">
        <v>353.83866748871299</v>
      </c>
      <c r="J784" s="2">
        <v>179.97568985172799</v>
      </c>
      <c r="K784" s="19">
        <v>2.1481875092487899</v>
      </c>
      <c r="L784" s="135">
        <v>6.9862907392526097E-7</v>
      </c>
      <c r="M784" s="135">
        <v>89.79</v>
      </c>
      <c r="N784" s="135">
        <v>81.699999249859701</v>
      </c>
      <c r="O784" s="19">
        <v>0.8</v>
      </c>
      <c r="P784" s="2">
        <v>359.88777919921102</v>
      </c>
      <c r="Q784" s="2">
        <v>80.094091205456195</v>
      </c>
      <c r="R784" s="266">
        <f t="shared" si="39"/>
        <v>4.81193680210193</v>
      </c>
      <c r="S784" s="266">
        <f t="shared" si="40"/>
        <v>1.2399985017065105</v>
      </c>
      <c r="T784" s="266">
        <f t="shared" si="41"/>
        <v>1.9686114476561674</v>
      </c>
    </row>
    <row r="785" spans="1:20">
      <c r="A785" s="102">
        <v>0.90622364496812202</v>
      </c>
      <c r="B785" s="102">
        <v>0.29229841636055498</v>
      </c>
      <c r="C785" s="2">
        <v>907.42078649232701</v>
      </c>
      <c r="D785" s="19">
        <v>2.1545940908006398</v>
      </c>
      <c r="E785" s="135">
        <v>0.29999999231280799</v>
      </c>
      <c r="F785" s="135">
        <v>89</v>
      </c>
      <c r="G785" s="135">
        <v>41.725473690448801</v>
      </c>
      <c r="H785" s="2">
        <v>5.9998072944954401</v>
      </c>
      <c r="I785" s="2">
        <v>321.42604582891698</v>
      </c>
      <c r="J785" s="2">
        <v>-105.99871380551301</v>
      </c>
      <c r="K785" s="19">
        <v>2.1731213338012498</v>
      </c>
      <c r="L785" s="135">
        <v>4.1471168431597198E-2</v>
      </c>
      <c r="M785" s="135">
        <v>89.79</v>
      </c>
      <c r="N785" s="135">
        <v>81.085871735616607</v>
      </c>
      <c r="O785" s="19">
        <v>0.8</v>
      </c>
      <c r="P785" s="2">
        <v>277.236358374166</v>
      </c>
      <c r="Q785" s="2">
        <v>161.18940867866399</v>
      </c>
      <c r="R785" s="266">
        <f t="shared" si="39"/>
        <v>4.3277154246018892</v>
      </c>
      <c r="S785" s="266">
        <f t="shared" si="40"/>
        <v>0.99147436329834282</v>
      </c>
      <c r="T785" s="266">
        <f t="shared" si="41"/>
        <v>1.9433181834476723</v>
      </c>
    </row>
    <row r="786" spans="1:20">
      <c r="A786" s="102">
        <v>1.2013350822962801</v>
      </c>
      <c r="B786" s="102">
        <v>0.29263490367242501</v>
      </c>
      <c r="C786" s="2">
        <v>995.10910749686605</v>
      </c>
      <c r="D786" s="19">
        <v>2.6595619843306801</v>
      </c>
      <c r="E786" s="135">
        <v>0.23621691754706001</v>
      </c>
      <c r="F786" s="135">
        <v>89</v>
      </c>
      <c r="G786" s="135">
        <v>41.615977203597403</v>
      </c>
      <c r="H786" s="2">
        <v>5.9748706001636904</v>
      </c>
      <c r="I786" s="2">
        <v>359.81465132937399</v>
      </c>
      <c r="J786" s="2">
        <v>179.88215827817999</v>
      </c>
      <c r="K786" s="19">
        <v>2.7939543237973798</v>
      </c>
      <c r="L786" s="135">
        <v>2.83292646839477E-2</v>
      </c>
      <c r="M786" s="135">
        <v>89.79</v>
      </c>
      <c r="N786" s="135">
        <v>81.548400490146705</v>
      </c>
      <c r="O786" s="19">
        <v>0.8</v>
      </c>
      <c r="P786" s="2">
        <v>255.832823102921</v>
      </c>
      <c r="Q786" s="2">
        <v>184.81422697794201</v>
      </c>
      <c r="R786" s="266">
        <f t="shared" si="39"/>
        <v>5.4535163081280604</v>
      </c>
      <c r="S786" s="266">
        <f t="shared" si="40"/>
        <v>0.95189887740038592</v>
      </c>
      <c r="T786" s="266">
        <f t="shared" si="41"/>
        <v>1.9595454911748997</v>
      </c>
    </row>
    <row r="787" spans="1:20">
      <c r="A787" s="102">
        <v>1.1146226292476</v>
      </c>
      <c r="B787" s="102">
        <v>0.29291858148815803</v>
      </c>
      <c r="C787" s="2">
        <v>984.31131947768597</v>
      </c>
      <c r="D787" s="19">
        <v>2.4696791913931699</v>
      </c>
      <c r="E787" s="135">
        <v>0.26511509955405799</v>
      </c>
      <c r="F787" s="135">
        <v>89</v>
      </c>
      <c r="G787" s="135">
        <v>41.566204568183998</v>
      </c>
      <c r="H787" s="2">
        <v>-2.1432243746624602</v>
      </c>
      <c r="I787" s="2">
        <v>242.10326146082701</v>
      </c>
      <c r="J787" s="2">
        <v>22.2123435457694</v>
      </c>
      <c r="K787" s="19">
        <v>2.3761241757715501</v>
      </c>
      <c r="L787" s="135">
        <v>9.9999746089117506E-2</v>
      </c>
      <c r="M787" s="135">
        <v>89.79</v>
      </c>
      <c r="N787" s="135">
        <v>81.000005882873793</v>
      </c>
      <c r="O787" s="19">
        <v>0.8</v>
      </c>
      <c r="P787" s="2">
        <v>320.63453331674401</v>
      </c>
      <c r="Q787" s="2">
        <v>109.886657111568</v>
      </c>
      <c r="R787" s="266">
        <f t="shared" si="39"/>
        <v>4.84580336716472</v>
      </c>
      <c r="S787" s="266">
        <f t="shared" si="40"/>
        <v>1.0393729488448311</v>
      </c>
      <c r="T787" s="266">
        <f t="shared" si="41"/>
        <v>1.9486986296765134</v>
      </c>
    </row>
    <row r="788" spans="1:20">
      <c r="A788" s="102">
        <v>0.906258966308087</v>
      </c>
      <c r="B788" s="102">
        <v>0.29355220176169899</v>
      </c>
      <c r="C788" s="2">
        <v>976.839603634583</v>
      </c>
      <c r="D788" s="19">
        <v>2.8533959455223799</v>
      </c>
      <c r="E788" s="135">
        <v>0.25709111315047301</v>
      </c>
      <c r="F788" s="135">
        <v>89</v>
      </c>
      <c r="G788" s="135">
        <v>41.568584224768102</v>
      </c>
      <c r="H788" s="2">
        <v>5.9989456915859396</v>
      </c>
      <c r="I788" s="2">
        <v>353.460473248634</v>
      </c>
      <c r="J788" s="2">
        <v>179.99996549127701</v>
      </c>
      <c r="K788" s="19">
        <v>2.8660940540308601</v>
      </c>
      <c r="L788" s="135">
        <v>1.0979385074892101E-2</v>
      </c>
      <c r="M788" s="135">
        <v>89.79</v>
      </c>
      <c r="N788" s="135">
        <v>81.699395823816602</v>
      </c>
      <c r="O788" s="19">
        <v>0.8</v>
      </c>
      <c r="P788" s="2">
        <v>114.822381319237</v>
      </c>
      <c r="Q788" s="2">
        <v>325.06858952420799</v>
      </c>
      <c r="R788" s="266">
        <f t="shared" si="39"/>
        <v>5.7194899995532396</v>
      </c>
      <c r="S788" s="266">
        <f t="shared" si="40"/>
        <v>0.99556954228678518</v>
      </c>
      <c r="T788" s="266">
        <f t="shared" si="41"/>
        <v>1.9654120376593696</v>
      </c>
    </row>
    <row r="789" spans="1:20">
      <c r="A789" s="102">
        <v>1.0235785678960301</v>
      </c>
      <c r="B789" s="102">
        <v>0.29364362671313898</v>
      </c>
      <c r="C789" s="2">
        <v>876.75041680170796</v>
      </c>
      <c r="D789" s="19">
        <v>2.6234896594929902</v>
      </c>
      <c r="E789" s="135">
        <v>0.243912985000379</v>
      </c>
      <c r="F789" s="135">
        <v>89</v>
      </c>
      <c r="G789" s="135">
        <v>41.514173819546201</v>
      </c>
      <c r="H789" s="2">
        <v>5.9968068777728298</v>
      </c>
      <c r="I789" s="2">
        <v>354.11100145149697</v>
      </c>
      <c r="J789" s="2">
        <v>179.99998273502601</v>
      </c>
      <c r="K789" s="19">
        <v>2.32373282365461</v>
      </c>
      <c r="L789" s="135">
        <v>1.9410076986914299E-6</v>
      </c>
      <c r="M789" s="135">
        <v>89.79</v>
      </c>
      <c r="N789" s="135">
        <v>81.699899196194295</v>
      </c>
      <c r="O789" s="19">
        <v>0.8</v>
      </c>
      <c r="P789" s="2">
        <v>81.130877348718897</v>
      </c>
      <c r="Q789" s="2">
        <v>357.81345257524998</v>
      </c>
      <c r="R789" s="266">
        <f t="shared" si="39"/>
        <v>4.9472224831476002</v>
      </c>
      <c r="S789" s="266">
        <f t="shared" si="40"/>
        <v>1.1289979780751829</v>
      </c>
      <c r="T789" s="266">
        <f t="shared" si="41"/>
        <v>1.9680001233151692</v>
      </c>
    </row>
    <row r="790" spans="1:20">
      <c r="A790" s="102">
        <v>0.90768947778269604</v>
      </c>
      <c r="B790" s="102">
        <v>0.29384799413930801</v>
      </c>
      <c r="C790" s="2">
        <v>880.60356776872197</v>
      </c>
      <c r="D790" s="19">
        <v>2.1390512552389298</v>
      </c>
      <c r="E790" s="135">
        <v>0.13001129191503699</v>
      </c>
      <c r="F790" s="135">
        <v>89</v>
      </c>
      <c r="G790" s="135">
        <v>41.563743829554603</v>
      </c>
      <c r="H790" s="2">
        <v>0.29308318709839698</v>
      </c>
      <c r="I790" s="2">
        <v>114.963294178886</v>
      </c>
      <c r="J790" s="2">
        <v>-62.440836607881501</v>
      </c>
      <c r="K790" s="19">
        <v>2.7632824638860098</v>
      </c>
      <c r="L790" s="135">
        <v>7.6181588979952503E-2</v>
      </c>
      <c r="M790" s="135">
        <v>89.79</v>
      </c>
      <c r="N790" s="135">
        <v>82.313562359530394</v>
      </c>
      <c r="O790" s="19">
        <v>0.8</v>
      </c>
      <c r="P790" s="2">
        <v>217.87276112890601</v>
      </c>
      <c r="Q790" s="2">
        <v>227.90838111954901</v>
      </c>
      <c r="R790" s="266">
        <f t="shared" si="39"/>
        <v>4.9023337191249396</v>
      </c>
      <c r="S790" s="266">
        <f t="shared" si="40"/>
        <v>0.77409793721586373</v>
      </c>
      <c r="T790" s="266">
        <f t="shared" si="41"/>
        <v>1.9804174209398322</v>
      </c>
    </row>
    <row r="791" spans="1:20">
      <c r="A791" s="102">
        <v>0.91298075625672903</v>
      </c>
      <c r="B791" s="102">
        <v>0.29420957582838397</v>
      </c>
      <c r="C791" s="2">
        <v>869.20639635817997</v>
      </c>
      <c r="D791" s="19">
        <v>1.2000000910964199</v>
      </c>
      <c r="E791" s="135">
        <v>0.13641983191527199</v>
      </c>
      <c r="F791" s="135">
        <v>89</v>
      </c>
      <c r="G791" s="135">
        <v>41.727780524442501</v>
      </c>
      <c r="H791" s="2">
        <v>5.9999851231768897</v>
      </c>
      <c r="I791" s="2">
        <v>357.20615340139801</v>
      </c>
      <c r="J791" s="2">
        <v>174.415467314425</v>
      </c>
      <c r="K791" s="19">
        <v>3.1998356379076598</v>
      </c>
      <c r="L791" s="135">
        <v>5.2869156751146701E-2</v>
      </c>
      <c r="M791" s="135">
        <v>89.79</v>
      </c>
      <c r="N791" s="135">
        <v>82.300708014794097</v>
      </c>
      <c r="O791" s="19">
        <v>0.8</v>
      </c>
      <c r="P791" s="2">
        <v>250.44967660309899</v>
      </c>
      <c r="Q791" s="2">
        <v>199.50498915612599</v>
      </c>
      <c r="R791" s="266">
        <f t="shared" si="39"/>
        <v>4.3998357290040797</v>
      </c>
      <c r="S791" s="266">
        <f t="shared" si="40"/>
        <v>0.37501929064115552</v>
      </c>
      <c r="T791" s="266">
        <f t="shared" si="41"/>
        <v>1.9723241202964428</v>
      </c>
    </row>
    <row r="792" spans="1:20">
      <c r="A792" s="102">
        <v>0.83947928808629502</v>
      </c>
      <c r="B792" s="102">
        <v>0.29459511513328701</v>
      </c>
      <c r="C792" s="2">
        <v>914.46629801791096</v>
      </c>
      <c r="D792" s="19">
        <v>2.1942791409443001</v>
      </c>
      <c r="E792" s="135">
        <v>0.26887955587911</v>
      </c>
      <c r="F792" s="135">
        <v>89</v>
      </c>
      <c r="G792" s="135">
        <v>41.5202352255384</v>
      </c>
      <c r="H792" s="2">
        <v>1.08835907298649</v>
      </c>
      <c r="I792" s="2">
        <v>345.82603251223702</v>
      </c>
      <c r="J792" s="2">
        <v>159.68510214084799</v>
      </c>
      <c r="K792" s="19">
        <v>3.1999947819550099</v>
      </c>
      <c r="L792" s="135">
        <v>9.9999999965618397E-2</v>
      </c>
      <c r="M792" s="135">
        <v>89.79</v>
      </c>
      <c r="N792" s="135">
        <v>82.448569386688604</v>
      </c>
      <c r="O792" s="19">
        <v>0.8</v>
      </c>
      <c r="P792" s="2">
        <v>115.65980729042001</v>
      </c>
      <c r="Q792" s="2">
        <v>330.17759489719901</v>
      </c>
      <c r="R792" s="266">
        <f t="shared" si="39"/>
        <v>5.39427392289931</v>
      </c>
      <c r="S792" s="266">
        <f t="shared" si="40"/>
        <v>0.68571334969606534</v>
      </c>
      <c r="T792" s="266">
        <f t="shared" si="41"/>
        <v>1.9857442747813692</v>
      </c>
    </row>
    <row r="793" spans="1:20">
      <c r="A793" s="102">
        <v>0.91455713892355495</v>
      </c>
      <c r="B793" s="102">
        <v>0.29492450636975898</v>
      </c>
      <c r="C793" s="2">
        <v>868.37834756223594</v>
      </c>
      <c r="D793" s="19">
        <v>1.81863180806382</v>
      </c>
      <c r="E793" s="135">
        <v>0.14447731045950499</v>
      </c>
      <c r="F793" s="135">
        <v>89</v>
      </c>
      <c r="G793" s="135">
        <v>41.658879539154903</v>
      </c>
      <c r="H793" s="2">
        <v>5.1879263188051503</v>
      </c>
      <c r="I793" s="2">
        <v>98.6618540459081</v>
      </c>
      <c r="J793" s="2">
        <v>-44.917532663898697</v>
      </c>
      <c r="K793" s="19">
        <v>2.0142578593751601</v>
      </c>
      <c r="L793" s="135">
        <v>9.9155526619217796E-2</v>
      </c>
      <c r="M793" s="135">
        <v>89.79</v>
      </c>
      <c r="N793" s="135">
        <v>81.633808804338301</v>
      </c>
      <c r="O793" s="19">
        <v>0.8</v>
      </c>
      <c r="P793" s="2">
        <v>218.18879479006699</v>
      </c>
      <c r="Q793" s="2">
        <v>233.04188697682301</v>
      </c>
      <c r="R793" s="266">
        <f t="shared" si="39"/>
        <v>3.8328896674389803</v>
      </c>
      <c r="S793" s="266">
        <f t="shared" si="40"/>
        <v>0.90287934069572151</v>
      </c>
      <c r="T793" s="266">
        <f t="shared" si="41"/>
        <v>1.9595776388467487</v>
      </c>
    </row>
    <row r="794" spans="1:20">
      <c r="A794" s="102">
        <v>0.75358562124893003</v>
      </c>
      <c r="B794" s="102">
        <v>0.29493786065894001</v>
      </c>
      <c r="C794" s="2">
        <v>927.61167961991396</v>
      </c>
      <c r="D794" s="19">
        <v>3.0479520922360201</v>
      </c>
      <c r="E794" s="135">
        <v>0.172173232619142</v>
      </c>
      <c r="F794" s="135">
        <v>89</v>
      </c>
      <c r="G794" s="135">
        <v>41.500539788304899</v>
      </c>
      <c r="H794" s="2">
        <v>4.0393103611901298</v>
      </c>
      <c r="I794" s="2">
        <v>7.6309075454645301</v>
      </c>
      <c r="J794" s="2">
        <v>172.10229225758499</v>
      </c>
      <c r="K794" s="19">
        <v>2.6866613219494302</v>
      </c>
      <c r="L794" s="135">
        <v>2.6364471760739E-2</v>
      </c>
      <c r="M794" s="135">
        <v>89.79</v>
      </c>
      <c r="N794" s="135">
        <v>81.648873813954793</v>
      </c>
      <c r="O794" s="19">
        <v>0.8</v>
      </c>
      <c r="P794" s="2">
        <v>248.42641300869599</v>
      </c>
      <c r="Q794" s="2">
        <v>194.32684663902799</v>
      </c>
      <c r="R794" s="266">
        <f t="shared" si="39"/>
        <v>5.7346134141854499</v>
      </c>
      <c r="S794" s="266">
        <f t="shared" si="40"/>
        <v>1.1344757403305448</v>
      </c>
      <c r="T794" s="266">
        <f t="shared" si="41"/>
        <v>1.967417152414098</v>
      </c>
    </row>
    <row r="795" spans="1:20">
      <c r="A795" s="102">
        <v>0.74573453795164801</v>
      </c>
      <c r="B795" s="102">
        <v>0.294984428294222</v>
      </c>
      <c r="C795" s="2">
        <v>974.66194589820498</v>
      </c>
      <c r="D795" s="19">
        <v>1.0413617197280001</v>
      </c>
      <c r="E795" s="135">
        <v>0.115009127222578</v>
      </c>
      <c r="F795" s="135">
        <v>89</v>
      </c>
      <c r="G795" s="135">
        <v>41.852626085314</v>
      </c>
      <c r="H795" s="2">
        <v>5.8900879147873102</v>
      </c>
      <c r="I795" s="2">
        <v>359.64268909737001</v>
      </c>
      <c r="J795" s="2">
        <v>123.822610704415</v>
      </c>
      <c r="K795" s="19">
        <v>2.69590927593483</v>
      </c>
      <c r="L795" s="135">
        <v>0.11947740621860301</v>
      </c>
      <c r="M795" s="135">
        <v>89.79</v>
      </c>
      <c r="N795" s="135">
        <v>82.267844246294899</v>
      </c>
      <c r="O795" s="19">
        <v>0.8</v>
      </c>
      <c r="P795" s="2">
        <v>313.41359297343899</v>
      </c>
      <c r="Q795" s="2">
        <v>123.658434929008</v>
      </c>
      <c r="R795" s="266">
        <f t="shared" si="39"/>
        <v>3.7372709956628301</v>
      </c>
      <c r="S795" s="266">
        <f t="shared" si="40"/>
        <v>0.38627476414869294</v>
      </c>
      <c r="T795" s="266">
        <f t="shared" si="41"/>
        <v>1.9656554902575758</v>
      </c>
    </row>
    <row r="796" spans="1:20">
      <c r="A796" s="102">
        <v>0.79801914934068896</v>
      </c>
      <c r="B796" s="102">
        <v>0.29539546852602599</v>
      </c>
      <c r="C796" s="2">
        <v>962.27356677203397</v>
      </c>
      <c r="D796" s="19">
        <v>2.61535350205981</v>
      </c>
      <c r="E796" s="135">
        <v>0.29896931737111498</v>
      </c>
      <c r="F796" s="135">
        <v>89</v>
      </c>
      <c r="G796" s="135">
        <v>41.556804561949399</v>
      </c>
      <c r="H796" s="2">
        <v>5.9953246319248104</v>
      </c>
      <c r="I796" s="2">
        <v>354.681636220977</v>
      </c>
      <c r="J796" s="2">
        <v>176.56493381348201</v>
      </c>
      <c r="K796" s="19">
        <v>2.3288435025518299</v>
      </c>
      <c r="L796" s="135">
        <v>5.3952087242237202E-10</v>
      </c>
      <c r="M796" s="135">
        <v>89.79</v>
      </c>
      <c r="N796" s="135">
        <v>81.6999945408987</v>
      </c>
      <c r="O796" s="19">
        <v>0.8</v>
      </c>
      <c r="P796" s="2">
        <v>356.68547084815799</v>
      </c>
      <c r="Q796" s="2">
        <v>83.801423009645205</v>
      </c>
      <c r="R796" s="266">
        <f t="shared" si="39"/>
        <v>4.9441970046116399</v>
      </c>
      <c r="S796" s="266">
        <f t="shared" si="40"/>
        <v>1.1230267294449099</v>
      </c>
      <c r="T796" s="266">
        <f t="shared" si="41"/>
        <v>1.9659835591811974</v>
      </c>
    </row>
    <row r="797" spans="1:20">
      <c r="A797" s="102">
        <v>0.78622247558087099</v>
      </c>
      <c r="B797" s="102">
        <v>0.29548849365399998</v>
      </c>
      <c r="C797" s="2">
        <v>926.068385527391</v>
      </c>
      <c r="D797" s="19">
        <v>2.31504076554705</v>
      </c>
      <c r="E797" s="135">
        <v>0.14824827365809601</v>
      </c>
      <c r="F797" s="135">
        <v>89</v>
      </c>
      <c r="G797" s="135">
        <v>41.589846317016402</v>
      </c>
      <c r="H797" s="2">
        <v>4.3783817529488402</v>
      </c>
      <c r="I797" s="2">
        <v>1.4238408825245199E-4</v>
      </c>
      <c r="J797" s="2">
        <v>-169.640775782791</v>
      </c>
      <c r="K797" s="19">
        <v>3.3326563637037898</v>
      </c>
      <c r="L797" s="135">
        <v>3.3675959715715499E-2</v>
      </c>
      <c r="M797" s="135">
        <v>89.79</v>
      </c>
      <c r="N797" s="135">
        <v>81.858732250864904</v>
      </c>
      <c r="O797" s="19">
        <v>0.8</v>
      </c>
      <c r="P797" s="2">
        <v>305.08999582771202</v>
      </c>
      <c r="Q797" s="2">
        <v>137.120198854948</v>
      </c>
      <c r="R797" s="266">
        <f t="shared" si="39"/>
        <v>5.6476971292508402</v>
      </c>
      <c r="S797" s="266">
        <f t="shared" si="40"/>
        <v>0.69465330742177089</v>
      </c>
      <c r="T797" s="266">
        <f t="shared" si="41"/>
        <v>1.9682383922965487</v>
      </c>
    </row>
    <row r="798" spans="1:20">
      <c r="A798" s="102">
        <v>0.86588897136971299</v>
      </c>
      <c r="B798" s="102">
        <v>0.29557371994151699</v>
      </c>
      <c r="C798" s="2">
        <v>954.24909935218705</v>
      </c>
      <c r="D798" s="19">
        <v>2.8218846117438798</v>
      </c>
      <c r="E798" s="135">
        <v>0.24219235207607301</v>
      </c>
      <c r="F798" s="135">
        <v>89</v>
      </c>
      <c r="G798" s="135">
        <v>41.571323189592597</v>
      </c>
      <c r="H798" s="2">
        <v>5.9985577014818503</v>
      </c>
      <c r="I798" s="2">
        <v>359.77898148729702</v>
      </c>
      <c r="J798" s="2">
        <v>172.29817167350399</v>
      </c>
      <c r="K798" s="19">
        <v>2.8449016833010199</v>
      </c>
      <c r="L798" s="135">
        <v>1.1331976316483699E-2</v>
      </c>
      <c r="M798" s="135">
        <v>89.79</v>
      </c>
      <c r="N798" s="135">
        <v>81.699999568924298</v>
      </c>
      <c r="O798" s="19">
        <v>0.8</v>
      </c>
      <c r="P798" s="2">
        <v>176.58624291711899</v>
      </c>
      <c r="Q798" s="2">
        <v>264.50967931143998</v>
      </c>
      <c r="R798" s="266">
        <f t="shared" si="39"/>
        <v>5.6667862950448997</v>
      </c>
      <c r="S798" s="266">
        <f t="shared" si="40"/>
        <v>0.99190936133496443</v>
      </c>
      <c r="T798" s="266">
        <f t="shared" si="41"/>
        <v>1.9652970677964356</v>
      </c>
    </row>
    <row r="799" spans="1:20">
      <c r="A799" s="102">
        <v>1.05476725008338</v>
      </c>
      <c r="B799" s="102">
        <v>0.296135701896513</v>
      </c>
      <c r="C799" s="2">
        <v>942.36798375596095</v>
      </c>
      <c r="D799" s="19">
        <v>2.8785003058669099</v>
      </c>
      <c r="E799" s="135">
        <v>0.23950596407762201</v>
      </c>
      <c r="F799" s="135">
        <v>89</v>
      </c>
      <c r="G799" s="135">
        <v>41.5004535311353</v>
      </c>
      <c r="H799" s="2">
        <v>5.9674439988418602</v>
      </c>
      <c r="I799" s="2">
        <v>354.40996465631599</v>
      </c>
      <c r="J799" s="2">
        <v>179.98588315974601</v>
      </c>
      <c r="K799" s="19">
        <v>2.45662652167097</v>
      </c>
      <c r="L799" s="135">
        <v>2.0783983717742499E-6</v>
      </c>
      <c r="M799" s="135">
        <v>89.79</v>
      </c>
      <c r="N799" s="135">
        <v>81.695164862331296</v>
      </c>
      <c r="O799" s="19">
        <v>0.8</v>
      </c>
      <c r="P799" s="2">
        <v>281.10531117406401</v>
      </c>
      <c r="Q799" s="2">
        <v>157.643417522428</v>
      </c>
      <c r="R799" s="266">
        <f t="shared" si="39"/>
        <v>5.3351268275378798</v>
      </c>
      <c r="S799" s="266">
        <f t="shared" si="40"/>
        <v>1.1717289056657201</v>
      </c>
      <c r="T799" s="266">
        <f t="shared" si="41"/>
        <v>1.9685366763772911</v>
      </c>
    </row>
    <row r="800" spans="1:20">
      <c r="A800" s="102">
        <v>0.95018096687272102</v>
      </c>
      <c r="B800" s="102">
        <v>0.29669753116938902</v>
      </c>
      <c r="C800" s="2">
        <v>989.055000942981</v>
      </c>
      <c r="D800" s="19">
        <v>3.27460342663688</v>
      </c>
      <c r="E800" s="135">
        <v>0.211566777674943</v>
      </c>
      <c r="F800" s="135">
        <v>89</v>
      </c>
      <c r="G800" s="135">
        <v>41.505466689919402</v>
      </c>
      <c r="H800" s="2">
        <v>5.0246923102993497</v>
      </c>
      <c r="I800" s="2">
        <v>357.12422404248798</v>
      </c>
      <c r="J800" s="2">
        <v>179.999986573103</v>
      </c>
      <c r="K800" s="19">
        <v>2.96813221591478</v>
      </c>
      <c r="L800" s="135">
        <v>9.6729093964537799E-3</v>
      </c>
      <c r="M800" s="135">
        <v>89.79</v>
      </c>
      <c r="N800" s="135">
        <v>81.697822512942906</v>
      </c>
      <c r="O800" s="19">
        <v>0.8</v>
      </c>
      <c r="P800" s="2">
        <v>126.221740407525</v>
      </c>
      <c r="Q800" s="2">
        <v>314.230215043908</v>
      </c>
      <c r="R800" s="266">
        <f t="shared" si="39"/>
        <v>6.2427356425516596</v>
      </c>
      <c r="S800" s="266">
        <f t="shared" si="40"/>
        <v>1.1032538945127972</v>
      </c>
      <c r="T800" s="266">
        <f t="shared" si="41"/>
        <v>1.9683629417612398</v>
      </c>
    </row>
    <row r="801" spans="1:20">
      <c r="A801" s="102">
        <v>0.93499282002449002</v>
      </c>
      <c r="B801" s="102">
        <v>0.29672123541069301</v>
      </c>
      <c r="C801" s="2">
        <v>998.68523638756403</v>
      </c>
      <c r="D801" s="19">
        <v>2.8083967209232199</v>
      </c>
      <c r="E801" s="135">
        <v>0.252576795914909</v>
      </c>
      <c r="F801" s="135">
        <v>89</v>
      </c>
      <c r="G801" s="135">
        <v>41.5000011572956</v>
      </c>
      <c r="H801" s="2">
        <v>5.9998851646853799</v>
      </c>
      <c r="I801" s="2">
        <v>355.68144546364999</v>
      </c>
      <c r="J801" s="2">
        <v>179.55094635469499</v>
      </c>
      <c r="K801" s="19">
        <v>2.3210249537700598</v>
      </c>
      <c r="L801" s="135">
        <v>1.40360266795786E-2</v>
      </c>
      <c r="M801" s="135">
        <v>89.79</v>
      </c>
      <c r="N801" s="135">
        <v>81.699988706812803</v>
      </c>
      <c r="O801" s="19">
        <v>0.8</v>
      </c>
      <c r="P801" s="2">
        <v>270.64422085094998</v>
      </c>
      <c r="Q801" s="2">
        <v>169.13759882973</v>
      </c>
      <c r="R801" s="266">
        <f t="shared" si="39"/>
        <v>5.1294216746932797</v>
      </c>
      <c r="S801" s="266">
        <f t="shared" si="40"/>
        <v>1.2099812698530097</v>
      </c>
      <c r="T801" s="266">
        <f t="shared" si="41"/>
        <v>1.9686743717704727</v>
      </c>
    </row>
    <row r="802" spans="1:20">
      <c r="A802" s="102">
        <v>0.89693271648138695</v>
      </c>
      <c r="B802" s="102">
        <v>0.296757793711388</v>
      </c>
      <c r="C802" s="2">
        <v>927.016411409076</v>
      </c>
      <c r="D802" s="19">
        <v>1.65023239147071</v>
      </c>
      <c r="E802" s="135">
        <v>6.5883883518589495E-2</v>
      </c>
      <c r="F802" s="135">
        <v>89</v>
      </c>
      <c r="G802" s="135">
        <v>41.341561901111703</v>
      </c>
      <c r="H802" s="2">
        <v>0.815056824179201</v>
      </c>
      <c r="I802" s="2">
        <v>215.36483469865499</v>
      </c>
      <c r="J802" s="2">
        <v>123.826354364593</v>
      </c>
      <c r="K802" s="19">
        <v>4.2961005735862701</v>
      </c>
      <c r="L802" s="135">
        <v>4.3745539983661097E-2</v>
      </c>
      <c r="M802" s="135">
        <v>89.79</v>
      </c>
      <c r="N802" s="135">
        <v>82.142560521054406</v>
      </c>
      <c r="O802" s="19">
        <v>0.8</v>
      </c>
      <c r="P802" s="2">
        <v>134.33342758010201</v>
      </c>
      <c r="Q802" s="2">
        <v>314.30516521879201</v>
      </c>
      <c r="R802" s="266">
        <f t="shared" si="39"/>
        <v>5.9463329650569801</v>
      </c>
      <c r="S802" s="266">
        <f t="shared" si="40"/>
        <v>0.38412331443468511</v>
      </c>
      <c r="T802" s="266">
        <f t="shared" si="41"/>
        <v>1.9869244591565742</v>
      </c>
    </row>
    <row r="803" spans="1:20">
      <c r="A803" s="102">
        <v>0.90620598429813903</v>
      </c>
      <c r="B803" s="102">
        <v>0.29700444000499199</v>
      </c>
      <c r="C803" s="2">
        <v>998.64254435043699</v>
      </c>
      <c r="D803" s="19">
        <v>2.7729060507938899</v>
      </c>
      <c r="E803" s="135">
        <v>0.27511477641870102</v>
      </c>
      <c r="F803" s="135">
        <v>89</v>
      </c>
      <c r="G803" s="135">
        <v>41.558634789252601</v>
      </c>
      <c r="H803" s="2">
        <v>1.49143057778649</v>
      </c>
      <c r="I803" s="2">
        <v>354.48440486703799</v>
      </c>
      <c r="J803" s="2">
        <v>178.958074346313</v>
      </c>
      <c r="K803" s="19">
        <v>2.6151551819968701</v>
      </c>
      <c r="L803" s="135">
        <v>5.1515774405935798E-5</v>
      </c>
      <c r="M803" s="135">
        <v>89.79</v>
      </c>
      <c r="N803" s="135">
        <v>81.699998116045293</v>
      </c>
      <c r="O803" s="19">
        <v>0.8</v>
      </c>
      <c r="P803" s="2">
        <v>314.836675909012</v>
      </c>
      <c r="Q803" s="2">
        <v>125.11718445208101</v>
      </c>
      <c r="R803" s="266">
        <f t="shared" si="39"/>
        <v>5.3880612327907595</v>
      </c>
      <c r="S803" s="266">
        <f t="shared" si="40"/>
        <v>1.060321800359306</v>
      </c>
      <c r="T803" s="266">
        <f t="shared" si="41"/>
        <v>1.9658970640001288</v>
      </c>
    </row>
    <row r="804" spans="1:20">
      <c r="A804" s="102">
        <v>0.74378111958503701</v>
      </c>
      <c r="B804" s="102">
        <v>0.29719062023522202</v>
      </c>
      <c r="C804" s="2">
        <v>877.38358570453397</v>
      </c>
      <c r="D804" s="19">
        <v>2.4078468169463498</v>
      </c>
      <c r="E804" s="135">
        <v>0.29704248200906502</v>
      </c>
      <c r="F804" s="135">
        <v>89</v>
      </c>
      <c r="G804" s="135">
        <v>41.551526839274501</v>
      </c>
      <c r="H804" s="2">
        <v>5.9963813557800902</v>
      </c>
      <c r="I804" s="2">
        <v>352.83478671078598</v>
      </c>
      <c r="J804" s="2">
        <v>179.92453434072601</v>
      </c>
      <c r="K804" s="19">
        <v>2.1002950401789602</v>
      </c>
      <c r="L804" s="135">
        <v>2.0633797420657901E-3</v>
      </c>
      <c r="M804" s="135">
        <v>89.79</v>
      </c>
      <c r="N804" s="135">
        <v>81.686158056650697</v>
      </c>
      <c r="O804" s="19">
        <v>0.8</v>
      </c>
      <c r="P804" s="2">
        <v>83.773738198757798</v>
      </c>
      <c r="Q804" s="2">
        <v>356.780980312292</v>
      </c>
      <c r="R804" s="266">
        <f t="shared" si="39"/>
        <v>4.5081418571253096</v>
      </c>
      <c r="S804" s="266">
        <f t="shared" si="40"/>
        <v>1.1464326539290328</v>
      </c>
      <c r="T804" s="266">
        <f t="shared" si="41"/>
        <v>1.9659002754007331</v>
      </c>
    </row>
    <row r="805" spans="1:20">
      <c r="A805" s="102">
        <v>1.0855673984624401</v>
      </c>
      <c r="B805" s="102">
        <v>0.29726613480049802</v>
      </c>
      <c r="C805" s="2">
        <v>869.46338750066195</v>
      </c>
      <c r="D805" s="19">
        <v>2.6285288077563602</v>
      </c>
      <c r="E805" s="135">
        <v>0.23959365794529799</v>
      </c>
      <c r="F805" s="135">
        <v>89</v>
      </c>
      <c r="G805" s="135">
        <v>41.512216923267502</v>
      </c>
      <c r="H805" s="2">
        <v>5.99985868352086</v>
      </c>
      <c r="I805" s="2">
        <v>354.17185604476401</v>
      </c>
      <c r="J805" s="2">
        <v>179.97564763999199</v>
      </c>
      <c r="K805" s="19">
        <v>2.3518704524879102</v>
      </c>
      <c r="L805" s="135">
        <v>2.8322747479092E-4</v>
      </c>
      <c r="M805" s="135">
        <v>89.79</v>
      </c>
      <c r="N805" s="135">
        <v>81.694072612968995</v>
      </c>
      <c r="O805" s="19">
        <v>0.8</v>
      </c>
      <c r="P805" s="2">
        <v>77.005578266262006</v>
      </c>
      <c r="Q805" s="2">
        <v>1.36838398839749</v>
      </c>
      <c r="R805" s="266">
        <f t="shared" si="39"/>
        <v>4.9803992602442708</v>
      </c>
      <c r="S805" s="266">
        <f t="shared" si="40"/>
        <v>1.1176333309412467</v>
      </c>
      <c r="T805" s="266">
        <f t="shared" si="41"/>
        <v>1.9679525370561373</v>
      </c>
    </row>
    <row r="806" spans="1:20">
      <c r="A806" s="102">
        <v>0.79824651964008797</v>
      </c>
      <c r="B806" s="102">
        <v>0.29726844363133698</v>
      </c>
      <c r="C806" s="2">
        <v>860.00978897394498</v>
      </c>
      <c r="D806" s="19">
        <v>2.6518717468622102</v>
      </c>
      <c r="E806" s="135">
        <v>0.24698812769154499</v>
      </c>
      <c r="F806" s="135">
        <v>89</v>
      </c>
      <c r="G806" s="135">
        <v>41.532737164850502</v>
      </c>
      <c r="H806" s="2">
        <v>5.9983345974690696</v>
      </c>
      <c r="I806" s="2">
        <v>353.62145735846599</v>
      </c>
      <c r="J806" s="2">
        <v>179.99952261595101</v>
      </c>
      <c r="K806" s="19">
        <v>2.3950919775670498</v>
      </c>
      <c r="L806" s="135">
        <v>1.29144012874536E-2</v>
      </c>
      <c r="M806" s="135">
        <v>89.79</v>
      </c>
      <c r="N806" s="135">
        <v>81.699999036125007</v>
      </c>
      <c r="O806" s="19">
        <v>0.8</v>
      </c>
      <c r="P806" s="2">
        <v>108.837339809417</v>
      </c>
      <c r="Q806" s="2">
        <v>331.43658605753598</v>
      </c>
      <c r="R806" s="266">
        <f t="shared" si="39"/>
        <v>5.0469637244292596</v>
      </c>
      <c r="S806" s="266">
        <f t="shared" si="40"/>
        <v>1.1072108176638791</v>
      </c>
      <c r="T806" s="266">
        <f t="shared" si="41"/>
        <v>1.9671229158782337</v>
      </c>
    </row>
    <row r="807" spans="1:20">
      <c r="A807" s="102">
        <v>0.69325250340625599</v>
      </c>
      <c r="B807" s="102">
        <v>0.29736961243564503</v>
      </c>
      <c r="C807" s="2">
        <v>910.226569824237</v>
      </c>
      <c r="D807" s="19">
        <v>1.1531364938277799</v>
      </c>
      <c r="E807" s="135">
        <v>7.0467022183984304E-2</v>
      </c>
      <c r="F807" s="135">
        <v>89</v>
      </c>
      <c r="G807" s="135">
        <v>41.001466643389499</v>
      </c>
      <c r="H807" s="2">
        <v>2.2364927518772202</v>
      </c>
      <c r="I807" s="2">
        <v>232.57035459669601</v>
      </c>
      <c r="J807" s="2">
        <v>110.73142190735</v>
      </c>
      <c r="K807" s="19">
        <v>1.21920240949119</v>
      </c>
      <c r="L807" s="135">
        <v>0.109463783604226</v>
      </c>
      <c r="M807" s="135">
        <v>89.79</v>
      </c>
      <c r="N807" s="135">
        <v>82.152155752098395</v>
      </c>
      <c r="O807" s="19">
        <v>0.8</v>
      </c>
      <c r="P807" s="2">
        <v>219.65324317492099</v>
      </c>
      <c r="Q807" s="2">
        <v>234.44748362205101</v>
      </c>
      <c r="R807" s="266">
        <f t="shared" si="39"/>
        <v>2.3723389033189699</v>
      </c>
      <c r="S807" s="266">
        <f t="shared" si="40"/>
        <v>0.94581218413849644</v>
      </c>
      <c r="T807" s="266">
        <f t="shared" si="41"/>
        <v>2.0036394421355035</v>
      </c>
    </row>
    <row r="808" spans="1:20">
      <c r="A808" s="102">
        <v>1.11836319835856</v>
      </c>
      <c r="B808" s="102">
        <v>0.29768455239451103</v>
      </c>
      <c r="C808" s="2">
        <v>865.33637629703605</v>
      </c>
      <c r="D808" s="19">
        <v>2.7348639153332601</v>
      </c>
      <c r="E808" s="135">
        <v>0.22204516486453599</v>
      </c>
      <c r="F808" s="135">
        <v>89</v>
      </c>
      <c r="G808" s="135">
        <v>41.500029527434599</v>
      </c>
      <c r="H808" s="2">
        <v>5.6757786998869797</v>
      </c>
      <c r="I808" s="2">
        <v>355.66487714038101</v>
      </c>
      <c r="J808" s="2">
        <v>179.98158084341799</v>
      </c>
      <c r="K808" s="19">
        <v>2.45699152840244</v>
      </c>
      <c r="L808" s="135">
        <v>2.0970252497254301E-7</v>
      </c>
      <c r="M808" s="135">
        <v>89.79</v>
      </c>
      <c r="N808" s="135">
        <v>81.699994431146393</v>
      </c>
      <c r="O808" s="19">
        <v>0.8</v>
      </c>
      <c r="P808" s="2">
        <v>351.11671367586598</v>
      </c>
      <c r="Q808" s="2">
        <v>87.442317328504899</v>
      </c>
      <c r="R808" s="266">
        <f t="shared" si="39"/>
        <v>5.1918554437357001</v>
      </c>
      <c r="S808" s="266">
        <f t="shared" si="40"/>
        <v>1.1130945645187045</v>
      </c>
      <c r="T808" s="266">
        <f t="shared" si="41"/>
        <v>1.968673163886224</v>
      </c>
    </row>
    <row r="809" spans="1:20">
      <c r="A809" s="102">
        <v>0.68628030875697699</v>
      </c>
      <c r="B809" s="102">
        <v>0.29770749333478902</v>
      </c>
      <c r="C809" s="2">
        <v>963.00187493354201</v>
      </c>
      <c r="D809" s="19">
        <v>2.5972141933862098</v>
      </c>
      <c r="E809" s="135">
        <v>0.234595695818344</v>
      </c>
      <c r="F809" s="135">
        <v>89</v>
      </c>
      <c r="G809" s="135">
        <v>41.625302098866598</v>
      </c>
      <c r="H809" s="2">
        <v>1.0537618915819</v>
      </c>
      <c r="I809" s="2">
        <v>2.1991479631067899E-3</v>
      </c>
      <c r="J809" s="2">
        <v>179.99486152368601</v>
      </c>
      <c r="K809" s="19">
        <v>3.06871379730558</v>
      </c>
      <c r="L809" s="135">
        <v>2.47981370693665E-2</v>
      </c>
      <c r="M809" s="135">
        <v>89.79</v>
      </c>
      <c r="N809" s="135">
        <v>81.6966508134946</v>
      </c>
      <c r="O809" s="19">
        <v>0.8</v>
      </c>
      <c r="P809" s="2">
        <v>204.370236716861</v>
      </c>
      <c r="Q809" s="2">
        <v>240.06928947958599</v>
      </c>
      <c r="R809" s="266">
        <f t="shared" si="39"/>
        <v>5.6659279906917899</v>
      </c>
      <c r="S809" s="266">
        <f t="shared" si="40"/>
        <v>0.84635269527794987</v>
      </c>
      <c r="T809" s="266">
        <f t="shared" si="41"/>
        <v>1.9626680575062803</v>
      </c>
    </row>
    <row r="810" spans="1:20">
      <c r="A810" s="102">
        <v>1.17045516101643</v>
      </c>
      <c r="B810" s="102">
        <v>0.29890642202842699</v>
      </c>
      <c r="C810" s="2">
        <v>901.50624232130997</v>
      </c>
      <c r="D810" s="19">
        <v>1.2465593228763301</v>
      </c>
      <c r="E810" s="135">
        <v>0.14459688259386899</v>
      </c>
      <c r="F810" s="135">
        <v>89</v>
      </c>
      <c r="G810" s="135">
        <v>41.528938377207297</v>
      </c>
      <c r="H810" s="2">
        <v>-0.39803595400694203</v>
      </c>
      <c r="I810" s="2">
        <v>359.98655504529</v>
      </c>
      <c r="J810" s="2">
        <v>171.148083785631</v>
      </c>
      <c r="K810" s="19">
        <v>3.0128311995978101</v>
      </c>
      <c r="L810" s="135">
        <v>5.82980039847295E-2</v>
      </c>
      <c r="M810" s="135">
        <v>89.79</v>
      </c>
      <c r="N810" s="135">
        <v>82.505905280929994</v>
      </c>
      <c r="O810" s="19">
        <v>0.8</v>
      </c>
      <c r="P810" s="2">
        <v>242.347055131855</v>
      </c>
      <c r="Q810" s="2">
        <v>209.86029834963901</v>
      </c>
      <c r="R810" s="266">
        <f t="shared" si="39"/>
        <v>4.2593905224741402</v>
      </c>
      <c r="S810" s="266">
        <f t="shared" si="40"/>
        <v>0.41375013742646327</v>
      </c>
      <c r="T810" s="266">
        <f t="shared" si="41"/>
        <v>1.986708750691601</v>
      </c>
    </row>
    <row r="811" spans="1:20">
      <c r="A811" s="102">
        <v>1.0730920773930801</v>
      </c>
      <c r="B811" s="102">
        <v>0.29897789407850101</v>
      </c>
      <c r="C811" s="2">
        <v>883.11787830544802</v>
      </c>
      <c r="D811" s="19">
        <v>1.06576191602223</v>
      </c>
      <c r="E811" s="135">
        <v>0.29246226378672002</v>
      </c>
      <c r="F811" s="135">
        <v>89</v>
      </c>
      <c r="G811" s="135">
        <v>42.4488816384522</v>
      </c>
      <c r="H811" s="2">
        <v>1.89386700387623</v>
      </c>
      <c r="I811" s="2">
        <v>245.90269413053201</v>
      </c>
      <c r="J811" s="2">
        <v>31.9169393777692</v>
      </c>
      <c r="K811" s="19">
        <v>3.9155042504789899</v>
      </c>
      <c r="L811" s="135">
        <v>6.9197611879757103E-4</v>
      </c>
      <c r="M811" s="135">
        <v>89.79</v>
      </c>
      <c r="N811" s="135">
        <v>81.530717804371704</v>
      </c>
      <c r="O811" s="19">
        <v>0.8</v>
      </c>
      <c r="P811" s="2">
        <v>74.688465748841907</v>
      </c>
      <c r="Q811" s="2">
        <v>13.835205044943701</v>
      </c>
      <c r="R811" s="266">
        <f t="shared" si="39"/>
        <v>4.9812661665012197</v>
      </c>
      <c r="S811" s="266">
        <f t="shared" si="40"/>
        <v>0.27219020791303028</v>
      </c>
      <c r="T811" s="266">
        <f t="shared" si="41"/>
        <v>1.9206799957367389</v>
      </c>
    </row>
    <row r="812" spans="1:20">
      <c r="A812" s="102">
        <v>1.1908601070754199</v>
      </c>
      <c r="B812" s="102">
        <v>0.29909102520083602</v>
      </c>
      <c r="C812" s="2">
        <v>868.09968324613305</v>
      </c>
      <c r="D812" s="19">
        <v>2.00256948960353</v>
      </c>
      <c r="E812" s="135">
        <v>0.130530621672693</v>
      </c>
      <c r="F812" s="135">
        <v>89</v>
      </c>
      <c r="G812" s="135">
        <v>41.6888365710305</v>
      </c>
      <c r="H812" s="2">
        <v>0.241124538055358</v>
      </c>
      <c r="I812" s="2">
        <v>102.60729719305699</v>
      </c>
      <c r="J812" s="2">
        <v>-33.307390219422601</v>
      </c>
      <c r="K812" s="19">
        <v>2.7000978678470999</v>
      </c>
      <c r="L812" s="135">
        <v>8.5184801808549898E-2</v>
      </c>
      <c r="M812" s="135">
        <v>89.79</v>
      </c>
      <c r="N812" s="135">
        <v>82.5331645526622</v>
      </c>
      <c r="O812" s="19">
        <v>0.8</v>
      </c>
      <c r="P812" s="2">
        <v>204.728876934672</v>
      </c>
      <c r="Q812" s="2">
        <v>241.589429565763</v>
      </c>
      <c r="R812" s="266">
        <f t="shared" si="39"/>
        <v>4.7026673574506299</v>
      </c>
      <c r="S812" s="266">
        <f t="shared" si="40"/>
        <v>0.74166552014659448</v>
      </c>
      <c r="T812" s="266">
        <f t="shared" si="41"/>
        <v>1.9797425723800206</v>
      </c>
    </row>
    <row r="813" spans="1:20">
      <c r="A813" s="102">
        <v>1.19539197813719</v>
      </c>
      <c r="B813" s="102">
        <v>0.29915067613782198</v>
      </c>
      <c r="C813" s="2">
        <v>992.51354544964295</v>
      </c>
      <c r="D813" s="19">
        <v>1.20130847773444</v>
      </c>
      <c r="E813" s="135">
        <v>0.25589752970762403</v>
      </c>
      <c r="F813" s="135">
        <v>89</v>
      </c>
      <c r="G813" s="135">
        <v>41.799800893494002</v>
      </c>
      <c r="H813" s="2">
        <v>5.9999978376463501</v>
      </c>
      <c r="I813" s="2">
        <v>244.34474222249099</v>
      </c>
      <c r="J813" s="2">
        <v>43.108271749712202</v>
      </c>
      <c r="K813" s="19">
        <v>2.0000032560629402</v>
      </c>
      <c r="L813" s="135">
        <v>9.8886991503330995E-2</v>
      </c>
      <c r="M813" s="135">
        <v>89.79</v>
      </c>
      <c r="N813" s="135">
        <v>81.667995513911904</v>
      </c>
      <c r="O813" s="19">
        <v>0.8</v>
      </c>
      <c r="P813" s="2">
        <v>245.399338695008</v>
      </c>
      <c r="Q813" s="2">
        <v>208.710651196528</v>
      </c>
      <c r="R813" s="266">
        <f t="shared" si="39"/>
        <v>3.2013117337973802</v>
      </c>
      <c r="S813" s="266">
        <f t="shared" si="40"/>
        <v>0.60065326098480853</v>
      </c>
      <c r="T813" s="266">
        <f t="shared" si="41"/>
        <v>1.9537891034936306</v>
      </c>
    </row>
    <row r="814" spans="1:20">
      <c r="A814" s="102">
        <v>0.94989839661866404</v>
      </c>
      <c r="B814" s="102">
        <v>0.29931927220347998</v>
      </c>
      <c r="C814" s="2">
        <v>866.51385067296803</v>
      </c>
      <c r="D814" s="19">
        <v>2.5422839016047298</v>
      </c>
      <c r="E814" s="135">
        <v>0.20269694744230701</v>
      </c>
      <c r="F814" s="135">
        <v>89</v>
      </c>
      <c r="G814" s="135">
        <v>41.481362315608997</v>
      </c>
      <c r="H814" s="2">
        <v>5.8678853469363004</v>
      </c>
      <c r="I814" s="2">
        <v>356.83729986042403</v>
      </c>
      <c r="J814" s="2">
        <v>177.52466500033501</v>
      </c>
      <c r="K814" s="19">
        <v>2.8760197485607302</v>
      </c>
      <c r="L814" s="135">
        <v>1.6947004923539799E-5</v>
      </c>
      <c r="M814" s="135">
        <v>89.79</v>
      </c>
      <c r="N814" s="135">
        <v>81.960453904839397</v>
      </c>
      <c r="O814" s="19">
        <v>0.8</v>
      </c>
      <c r="P814" s="2">
        <v>39.831697545051597</v>
      </c>
      <c r="Q814" s="2">
        <v>39.999848529260802</v>
      </c>
      <c r="R814" s="266">
        <f t="shared" si="39"/>
        <v>5.41830365016546</v>
      </c>
      <c r="S814" s="266">
        <f t="shared" si="40"/>
        <v>0.88395912541177279</v>
      </c>
      <c r="T814" s="266">
        <f t="shared" si="41"/>
        <v>1.9758380470064394</v>
      </c>
    </row>
    <row r="815" spans="1:20">
      <c r="A815" s="102">
        <v>0.90622364496812202</v>
      </c>
      <c r="B815" s="102">
        <v>0.29938099996241502</v>
      </c>
      <c r="C815" s="2">
        <v>863.33946444117498</v>
      </c>
      <c r="D815" s="19">
        <v>2.6498759219729102</v>
      </c>
      <c r="E815" s="135">
        <v>0.22873357757158899</v>
      </c>
      <c r="F815" s="135">
        <v>89</v>
      </c>
      <c r="G815" s="135">
        <v>41.527540678936901</v>
      </c>
      <c r="H815" s="2">
        <v>5.7998452467542796</v>
      </c>
      <c r="I815" s="2">
        <v>0.13837726940716699</v>
      </c>
      <c r="J815" s="2">
        <v>173.29389645036301</v>
      </c>
      <c r="K815" s="19">
        <v>2.4795984351731399</v>
      </c>
      <c r="L815" s="135">
        <v>1.1125364370050499E-2</v>
      </c>
      <c r="M815" s="135">
        <v>89.79</v>
      </c>
      <c r="N815" s="135">
        <v>81.699999808054898</v>
      </c>
      <c r="O815" s="19">
        <v>0.8</v>
      </c>
      <c r="P815" s="2">
        <v>186.98377921306499</v>
      </c>
      <c r="Q815" s="2">
        <v>253.272165598909</v>
      </c>
      <c r="R815" s="266">
        <f t="shared" si="39"/>
        <v>5.1294743571460497</v>
      </c>
      <c r="S815" s="266">
        <f t="shared" si="40"/>
        <v>1.0686713962972316</v>
      </c>
      <c r="T815" s="266">
        <f t="shared" si="41"/>
        <v>1.967369087413688</v>
      </c>
    </row>
    <row r="816" spans="1:20">
      <c r="A816" s="102">
        <v>0.75628769863396805</v>
      </c>
      <c r="B816" s="102">
        <v>0.299733082791242</v>
      </c>
      <c r="C816" s="2">
        <v>893.19926351264598</v>
      </c>
      <c r="D816" s="19">
        <v>2.74331786060212</v>
      </c>
      <c r="E816" s="135">
        <v>0.214864355852044</v>
      </c>
      <c r="F816" s="135">
        <v>89</v>
      </c>
      <c r="G816" s="135">
        <v>41.563816038084397</v>
      </c>
      <c r="H816" s="2">
        <v>5.5556660749390101</v>
      </c>
      <c r="I816" s="2">
        <v>359.01959028001602</v>
      </c>
      <c r="J816" s="2">
        <v>179.64374448003099</v>
      </c>
      <c r="K816" s="19">
        <v>2.8378960235202602</v>
      </c>
      <c r="L816" s="135">
        <v>1.3594666321473299E-2</v>
      </c>
      <c r="M816" s="135">
        <v>89.79</v>
      </c>
      <c r="N816" s="135">
        <v>81.699998589210296</v>
      </c>
      <c r="O816" s="19">
        <v>0.8</v>
      </c>
      <c r="P816" s="2">
        <v>175.34380015274701</v>
      </c>
      <c r="Q816" s="2">
        <v>267.92484870304099</v>
      </c>
      <c r="R816" s="266">
        <f t="shared" si="39"/>
        <v>5.5812138841223806</v>
      </c>
      <c r="S816" s="266">
        <f t="shared" si="40"/>
        <v>0.96667314019460771</v>
      </c>
      <c r="T816" s="266">
        <f t="shared" si="41"/>
        <v>1.965652011219317</v>
      </c>
    </row>
    <row r="817" spans="1:20">
      <c r="A817" s="102">
        <v>0.87668025074526601</v>
      </c>
      <c r="B817" s="102">
        <v>0.30049891254919397</v>
      </c>
      <c r="C817" s="2">
        <v>998.66087078145495</v>
      </c>
      <c r="D817" s="19">
        <v>3.2785313998582599</v>
      </c>
      <c r="E817" s="135">
        <v>0.19486648953722099</v>
      </c>
      <c r="F817" s="135">
        <v>89</v>
      </c>
      <c r="G817" s="135">
        <v>41.515521127880497</v>
      </c>
      <c r="H817" s="2">
        <v>0.77254476190632004</v>
      </c>
      <c r="I817" s="2">
        <v>6.2241213594324898E-2</v>
      </c>
      <c r="J817" s="2">
        <v>-178.57943432818101</v>
      </c>
      <c r="K817" s="19">
        <v>3.07476441943373</v>
      </c>
      <c r="L817" s="135">
        <v>1.2306391291477E-2</v>
      </c>
      <c r="M817" s="135">
        <v>89.79</v>
      </c>
      <c r="N817" s="135">
        <v>81.691449878618101</v>
      </c>
      <c r="O817" s="19">
        <v>0.8</v>
      </c>
      <c r="P817" s="2">
        <v>181.706645115398</v>
      </c>
      <c r="Q817" s="2">
        <v>261.59639686780002</v>
      </c>
      <c r="R817" s="266">
        <f t="shared" si="39"/>
        <v>6.3532958192919899</v>
      </c>
      <c r="S817" s="266">
        <f t="shared" si="40"/>
        <v>1.0662707617977631</v>
      </c>
      <c r="T817" s="266">
        <f t="shared" si="41"/>
        <v>1.967732733668053</v>
      </c>
    </row>
    <row r="818" spans="1:20">
      <c r="A818" s="102">
        <v>0.57023252639919497</v>
      </c>
      <c r="B818" s="102">
        <v>0.30175458453595599</v>
      </c>
      <c r="C818" s="2">
        <v>991.98845880220802</v>
      </c>
      <c r="D818" s="19">
        <v>1.5355776113925099</v>
      </c>
      <c r="E818" s="135">
        <v>0.199843025314075</v>
      </c>
      <c r="F818" s="135">
        <v>89</v>
      </c>
      <c r="G818" s="135">
        <v>41.796966983311897</v>
      </c>
      <c r="H818" s="2">
        <v>-1.59650014813536</v>
      </c>
      <c r="I818" s="2">
        <v>269.66104093127097</v>
      </c>
      <c r="J818" s="2">
        <v>0.31662516680515002</v>
      </c>
      <c r="K818" s="19">
        <v>3.1637144277492002</v>
      </c>
      <c r="L818" s="135">
        <v>9.9999789476719295E-2</v>
      </c>
      <c r="M818" s="135">
        <v>89.79</v>
      </c>
      <c r="N818" s="135">
        <v>81.578672779581396</v>
      </c>
      <c r="O818" s="19">
        <v>0.8</v>
      </c>
      <c r="P818" s="2">
        <v>302.06896319140901</v>
      </c>
      <c r="Q818" s="2">
        <v>133.844281810773</v>
      </c>
      <c r="R818" s="266">
        <f t="shared" si="39"/>
        <v>4.6992920391417101</v>
      </c>
      <c r="S818" s="266">
        <f t="shared" si="40"/>
        <v>0.48537175097848023</v>
      </c>
      <c r="T818" s="266">
        <f t="shared" si="41"/>
        <v>1.9517845113534906</v>
      </c>
    </row>
    <row r="819" spans="1:20">
      <c r="A819" s="102">
        <v>0.79687486356124204</v>
      </c>
      <c r="B819" s="102">
        <v>0.30200107088860301</v>
      </c>
      <c r="C819" s="2">
        <v>870.01021273979302</v>
      </c>
      <c r="D819" s="19">
        <v>1.4617626862009501</v>
      </c>
      <c r="E819" s="135">
        <v>0.13166886730869401</v>
      </c>
      <c r="F819" s="135">
        <v>89</v>
      </c>
      <c r="G819" s="135">
        <v>41.7991571671824</v>
      </c>
      <c r="H819" s="2">
        <v>1.82186054867046</v>
      </c>
      <c r="I819" s="2">
        <v>106.02373361490299</v>
      </c>
      <c r="J819" s="2">
        <v>-51.486340070147001</v>
      </c>
      <c r="K819" s="19">
        <v>2.1974011117940799</v>
      </c>
      <c r="L819" s="135">
        <v>9.9999728774872204E-2</v>
      </c>
      <c r="M819" s="135">
        <v>89.79</v>
      </c>
      <c r="N819" s="135">
        <v>81.695567485664796</v>
      </c>
      <c r="O819" s="19">
        <v>0.8</v>
      </c>
      <c r="P819" s="2">
        <v>214.15411820420599</v>
      </c>
      <c r="Q819" s="2">
        <v>237.69743112610999</v>
      </c>
      <c r="R819" s="266">
        <f t="shared" si="39"/>
        <v>3.65916379799503</v>
      </c>
      <c r="S819" s="266">
        <f t="shared" si="40"/>
        <v>0.6652234215934687</v>
      </c>
      <c r="T819" s="266">
        <f t="shared" si="41"/>
        <v>1.9544788225970762</v>
      </c>
    </row>
    <row r="820" spans="1:20">
      <c r="A820" s="102">
        <v>0.95422525238245703</v>
      </c>
      <c r="B820" s="102">
        <v>0.30208417584243002</v>
      </c>
      <c r="C820" s="2">
        <v>871.89290026445406</v>
      </c>
      <c r="D820" s="19">
        <v>1.9493033738136001</v>
      </c>
      <c r="E820" s="135">
        <v>0.138170776673222</v>
      </c>
      <c r="F820" s="135">
        <v>89</v>
      </c>
      <c r="G820" s="135">
        <v>41.582062421561602</v>
      </c>
      <c r="H820" s="2">
        <v>1.54766470428114</v>
      </c>
      <c r="I820" s="2">
        <v>102.98004032365</v>
      </c>
      <c r="J820" s="2">
        <v>-52.148605962165298</v>
      </c>
      <c r="K820" s="19">
        <v>2.00279474347214</v>
      </c>
      <c r="L820" s="135">
        <v>9.7884090996297898E-2</v>
      </c>
      <c r="M820" s="135">
        <v>89.79</v>
      </c>
      <c r="N820" s="135">
        <v>81.696427645520998</v>
      </c>
      <c r="O820" s="19">
        <v>0.8</v>
      </c>
      <c r="P820" s="2">
        <v>222.93261433251399</v>
      </c>
      <c r="Q820" s="2">
        <v>225.495771938709</v>
      </c>
      <c r="R820" s="266">
        <f t="shared" si="39"/>
        <v>3.9520981172857401</v>
      </c>
      <c r="S820" s="266">
        <f t="shared" si="40"/>
        <v>0.97329163668274621</v>
      </c>
      <c r="T820" s="266">
        <f t="shared" si="41"/>
        <v>1.9647035978465281</v>
      </c>
    </row>
    <row r="821" spans="1:20">
      <c r="A821" s="102">
        <v>0.94188046781346202</v>
      </c>
      <c r="B821" s="102">
        <v>0.30266633933848303</v>
      </c>
      <c r="C821" s="2">
        <v>980.31560995695702</v>
      </c>
      <c r="D821" s="19">
        <v>2.99975409305195</v>
      </c>
      <c r="E821" s="135">
        <v>0.24471634735129</v>
      </c>
      <c r="F821" s="135">
        <v>89</v>
      </c>
      <c r="G821" s="135">
        <v>41.4298330824559</v>
      </c>
      <c r="H821" s="2">
        <v>5.7566674640087498</v>
      </c>
      <c r="I821" s="2">
        <v>359.07387050953503</v>
      </c>
      <c r="J821" s="2">
        <v>166.86681089930099</v>
      </c>
      <c r="K821" s="19">
        <v>2.1773338079720799</v>
      </c>
      <c r="L821" s="135">
        <v>7.2875766349289595E-8</v>
      </c>
      <c r="M821" s="135">
        <v>89.79</v>
      </c>
      <c r="N821" s="135">
        <v>81.900164174716494</v>
      </c>
      <c r="O821" s="19">
        <v>0.8</v>
      </c>
      <c r="P821" s="2">
        <v>310.61604751510998</v>
      </c>
      <c r="Q821" s="2">
        <v>129.20922479769899</v>
      </c>
      <c r="R821" s="266">
        <f t="shared" si="39"/>
        <v>5.1770879010240298</v>
      </c>
      <c r="S821" s="266">
        <f t="shared" si="40"/>
        <v>1.3777189708204889</v>
      </c>
      <c r="T821" s="266">
        <f t="shared" si="41"/>
        <v>1.9768403124317289</v>
      </c>
    </row>
    <row r="822" spans="1:20">
      <c r="A822" s="102">
        <v>0.70807718858122803</v>
      </c>
      <c r="B822" s="102">
        <v>0.303090444574242</v>
      </c>
      <c r="C822" s="2">
        <v>880.81197068257904</v>
      </c>
      <c r="D822" s="19">
        <v>1.1962180533040201</v>
      </c>
      <c r="E822" s="135">
        <v>8.6280817072185503E-2</v>
      </c>
      <c r="F822" s="135">
        <v>89</v>
      </c>
      <c r="G822" s="135">
        <v>41.568347750674398</v>
      </c>
      <c r="H822" s="2">
        <v>5.9977318323527102</v>
      </c>
      <c r="I822" s="2">
        <v>159.68570505347699</v>
      </c>
      <c r="J822" s="2">
        <v>-111.14072861912101</v>
      </c>
      <c r="K822" s="19">
        <v>2.29447186025868</v>
      </c>
      <c r="L822" s="135">
        <v>9.1830793225369606E-2</v>
      </c>
      <c r="M822" s="135">
        <v>89.79</v>
      </c>
      <c r="N822" s="135">
        <v>82.274094921676905</v>
      </c>
      <c r="O822" s="19">
        <v>0.8</v>
      </c>
      <c r="P822" s="2">
        <v>187.82768421739999</v>
      </c>
      <c r="Q822" s="2">
        <v>268.71772539862201</v>
      </c>
      <c r="R822" s="266">
        <f t="shared" si="39"/>
        <v>3.4906899135626999</v>
      </c>
      <c r="S822" s="266">
        <f t="shared" si="40"/>
        <v>0.52134788576973778</v>
      </c>
      <c r="T822" s="266">
        <f t="shared" si="41"/>
        <v>1.979248620011415</v>
      </c>
    </row>
    <row r="823" spans="1:20">
      <c r="A823" s="102">
        <v>1.027285866905</v>
      </c>
      <c r="B823" s="102">
        <v>0.303476205287391</v>
      </c>
      <c r="C823" s="2">
        <v>972.27168712654395</v>
      </c>
      <c r="D823" s="19">
        <v>1.01636227008328</v>
      </c>
      <c r="E823" s="135">
        <v>3.1411479777470101E-2</v>
      </c>
      <c r="F823" s="135">
        <v>89</v>
      </c>
      <c r="G823" s="135">
        <v>41.5864137431616</v>
      </c>
      <c r="H823" s="2">
        <v>0.44124853245989298</v>
      </c>
      <c r="I823" s="2">
        <v>179.68477033954599</v>
      </c>
      <c r="J823" s="2">
        <v>146.537810902952</v>
      </c>
      <c r="K823" s="19">
        <v>4.2852257496283199</v>
      </c>
      <c r="L823" s="135">
        <v>8.8369047889134605E-2</v>
      </c>
      <c r="M823" s="135">
        <v>89.79</v>
      </c>
      <c r="N823" s="135">
        <v>82.094505419817594</v>
      </c>
      <c r="O823" s="19">
        <v>0.8</v>
      </c>
      <c r="P823" s="2">
        <v>147.665110932088</v>
      </c>
      <c r="Q823" s="2">
        <v>305.97993525497498</v>
      </c>
      <c r="R823" s="266">
        <f t="shared" si="39"/>
        <v>5.3015880197116001</v>
      </c>
      <c r="S823" s="266">
        <f t="shared" si="40"/>
        <v>0.23717823271537897</v>
      </c>
      <c r="T823" s="266">
        <f t="shared" si="41"/>
        <v>1.9740703280363308</v>
      </c>
    </row>
    <row r="824" spans="1:20">
      <c r="A824" s="102">
        <v>1.22684556990861</v>
      </c>
      <c r="B824" s="102">
        <v>0.30396513232742101</v>
      </c>
      <c r="C824" s="2">
        <v>860.07577340106798</v>
      </c>
      <c r="D824" s="19">
        <v>1.29697708964128</v>
      </c>
      <c r="E824" s="135">
        <v>0.299999818837278</v>
      </c>
      <c r="F824" s="135">
        <v>89</v>
      </c>
      <c r="G824" s="135">
        <v>41.793446789324001</v>
      </c>
      <c r="H824" s="2">
        <v>-0.25795913410745103</v>
      </c>
      <c r="I824" s="2">
        <v>276.31832793458102</v>
      </c>
      <c r="J824" s="2">
        <v>-11.614851535166199</v>
      </c>
      <c r="K824" s="19">
        <v>2.3465750859899699</v>
      </c>
      <c r="L824" s="135">
        <v>4.1860457585961498E-2</v>
      </c>
      <c r="M824" s="135">
        <v>89.79</v>
      </c>
      <c r="N824" s="135">
        <v>81.438681067175906</v>
      </c>
      <c r="O824" s="19">
        <v>0.8</v>
      </c>
      <c r="P824" s="2">
        <v>196.26252348591001</v>
      </c>
      <c r="Q824" s="2">
        <v>257.64757741372398</v>
      </c>
      <c r="R824" s="266">
        <f t="shared" si="39"/>
        <v>3.6435521756312497</v>
      </c>
      <c r="S824" s="266">
        <f t="shared" si="40"/>
        <v>0.55271067070675606</v>
      </c>
      <c r="T824" s="266">
        <f t="shared" si="41"/>
        <v>1.9485992978205173</v>
      </c>
    </row>
    <row r="825" spans="1:20">
      <c r="A825" s="102">
        <v>0.90571148646995403</v>
      </c>
      <c r="B825" s="102">
        <v>0.30441938431056897</v>
      </c>
      <c r="C825" s="2">
        <v>860.01873642347596</v>
      </c>
      <c r="D825" s="19">
        <v>2.8777118097307399</v>
      </c>
      <c r="E825" s="135">
        <v>0.190919628073701</v>
      </c>
      <c r="F825" s="135">
        <v>89</v>
      </c>
      <c r="G825" s="135">
        <v>41.500522040779998</v>
      </c>
      <c r="H825" s="2">
        <v>4.7516605991989902</v>
      </c>
      <c r="I825" s="2">
        <v>358.546329203293</v>
      </c>
      <c r="J825" s="2">
        <v>179.98379079125499</v>
      </c>
      <c r="K825" s="19">
        <v>2.6944470934548499</v>
      </c>
      <c r="L825" s="135">
        <v>4.7704932537029299E-7</v>
      </c>
      <c r="M825" s="135">
        <v>89.79</v>
      </c>
      <c r="N825" s="135">
        <v>81.698607820718095</v>
      </c>
      <c r="O825" s="19">
        <v>0.8</v>
      </c>
      <c r="P825" s="2">
        <v>79.836409697469605</v>
      </c>
      <c r="Q825" s="2">
        <v>0.147802295296972</v>
      </c>
      <c r="R825" s="266">
        <f t="shared" si="39"/>
        <v>5.5721589031855903</v>
      </c>
      <c r="S825" s="266">
        <f t="shared" si="40"/>
        <v>1.0680157041201748</v>
      </c>
      <c r="T825" s="266">
        <f t="shared" si="41"/>
        <v>1.9686163884983885</v>
      </c>
    </row>
    <row r="826" spans="1:20">
      <c r="A826" s="102">
        <v>0.94827361823990897</v>
      </c>
      <c r="B826" s="102">
        <v>0.304933961891733</v>
      </c>
      <c r="C826" s="2">
        <v>860.21373218797703</v>
      </c>
      <c r="D826" s="19">
        <v>2.8433687957273999</v>
      </c>
      <c r="E826" s="135">
        <v>0.19214959221224401</v>
      </c>
      <c r="F826" s="135">
        <v>89</v>
      </c>
      <c r="G826" s="135">
        <v>41.504496581067698</v>
      </c>
      <c r="H826" s="2">
        <v>4.8335569028551904</v>
      </c>
      <c r="I826" s="2">
        <v>357.875269143266</v>
      </c>
      <c r="J826" s="2">
        <v>179.999872443219</v>
      </c>
      <c r="K826" s="19">
        <v>2.6940523149119802</v>
      </c>
      <c r="L826" s="135">
        <v>5.32151781439005E-4</v>
      </c>
      <c r="M826" s="135">
        <v>89.79</v>
      </c>
      <c r="N826" s="135">
        <v>81.699997996597304</v>
      </c>
      <c r="O826" s="19">
        <v>0.8</v>
      </c>
      <c r="P826" s="2">
        <v>323.40536771061699</v>
      </c>
      <c r="Q826" s="2">
        <v>116.34686808823901</v>
      </c>
      <c r="R826" s="266">
        <f t="shared" si="39"/>
        <v>5.5374211106393805</v>
      </c>
      <c r="S826" s="266">
        <f t="shared" si="40"/>
        <v>1.0554244919406095</v>
      </c>
      <c r="T826" s="266">
        <f t="shared" si="41"/>
        <v>1.9684613650720633</v>
      </c>
    </row>
    <row r="827" spans="1:20">
      <c r="A827" s="102">
        <v>0.94196877116337396</v>
      </c>
      <c r="B827" s="102">
        <v>0.30617351750569299</v>
      </c>
      <c r="C827" s="2">
        <v>986.24715648911695</v>
      </c>
      <c r="D827" s="19">
        <v>2.6705252741849699</v>
      </c>
      <c r="E827" s="135">
        <v>0.285113250029643</v>
      </c>
      <c r="F827" s="135">
        <v>89</v>
      </c>
      <c r="G827" s="135">
        <v>41.571415511655701</v>
      </c>
      <c r="H827" s="2">
        <v>5.9998111401152103</v>
      </c>
      <c r="I827" s="2">
        <v>353.54663055604402</v>
      </c>
      <c r="J827" s="2">
        <v>179.999391384982</v>
      </c>
      <c r="K827" s="19">
        <v>2.6003138319921599</v>
      </c>
      <c r="L827" s="135">
        <v>4.54835013369292E-7</v>
      </c>
      <c r="M827" s="135">
        <v>89.79</v>
      </c>
      <c r="N827" s="135">
        <v>81.699995245028305</v>
      </c>
      <c r="O827" s="19">
        <v>0.8</v>
      </c>
      <c r="P827" s="2">
        <v>357.35477092218702</v>
      </c>
      <c r="Q827" s="2">
        <v>82.444783619334899</v>
      </c>
      <c r="R827" s="266">
        <f t="shared" si="39"/>
        <v>5.2708391061771298</v>
      </c>
      <c r="S827" s="266">
        <f t="shared" si="40"/>
        <v>1.0270011416810483</v>
      </c>
      <c r="T827" s="266">
        <f t="shared" si="41"/>
        <v>1.9652925992409722</v>
      </c>
    </row>
    <row r="828" spans="1:20">
      <c r="A828" s="102">
        <v>0.87156866258010202</v>
      </c>
      <c r="B828" s="102">
        <v>0.30641062971313998</v>
      </c>
      <c r="C828" s="2">
        <v>892.796766539533</v>
      </c>
      <c r="D828" s="19">
        <v>2.3927442183731</v>
      </c>
      <c r="E828" s="135">
        <v>0.18373139620312801</v>
      </c>
      <c r="F828" s="135">
        <v>89</v>
      </c>
      <c r="G828" s="135">
        <v>41.489271924867097</v>
      </c>
      <c r="H828" s="2">
        <v>4.8146115423119502</v>
      </c>
      <c r="I828" s="2">
        <v>359.98997480041101</v>
      </c>
      <c r="J828" s="2">
        <v>153.799384999176</v>
      </c>
      <c r="K828" s="19">
        <v>3.1466878375731802</v>
      </c>
      <c r="L828" s="135">
        <v>9.4372534074095599E-2</v>
      </c>
      <c r="M828" s="135">
        <v>89.79</v>
      </c>
      <c r="N828" s="135">
        <v>82.340681624787393</v>
      </c>
      <c r="O828" s="19">
        <v>0.8</v>
      </c>
      <c r="P828" s="2">
        <v>119.143309410394</v>
      </c>
      <c r="Q828" s="2">
        <v>326.633253869491</v>
      </c>
      <c r="R828" s="266">
        <f t="shared" si="39"/>
        <v>5.5394320559462802</v>
      </c>
      <c r="S828" s="266">
        <f t="shared" si="40"/>
        <v>0.76040088559227914</v>
      </c>
      <c r="T828" s="266">
        <f t="shared" si="41"/>
        <v>1.9846258515670772</v>
      </c>
    </row>
    <row r="829" spans="1:20">
      <c r="A829" s="102">
        <v>0.94352290686219897</v>
      </c>
      <c r="B829" s="102">
        <v>0.30644777674666202</v>
      </c>
      <c r="C829" s="2">
        <v>998.67698273389999</v>
      </c>
      <c r="D829" s="19">
        <v>2.74445177546714</v>
      </c>
      <c r="E829" s="135">
        <v>0.28015094681659097</v>
      </c>
      <c r="F829" s="135">
        <v>89</v>
      </c>
      <c r="G829" s="135">
        <v>41.558430428464398</v>
      </c>
      <c r="H829" s="2">
        <v>5.9999873999669502</v>
      </c>
      <c r="I829" s="2">
        <v>353.54920083335901</v>
      </c>
      <c r="J829" s="2">
        <v>179.998316225471</v>
      </c>
      <c r="K829" s="19">
        <v>2.5883468003290901</v>
      </c>
      <c r="L829" s="135">
        <v>1.9449587549957799E-7</v>
      </c>
      <c r="M829" s="135">
        <v>89.79</v>
      </c>
      <c r="N829" s="135">
        <v>81.699995811672295</v>
      </c>
      <c r="O829" s="19">
        <v>0.8</v>
      </c>
      <c r="P829" s="2">
        <v>339.28052532829599</v>
      </c>
      <c r="Q829" s="2">
        <v>100.519319361781</v>
      </c>
      <c r="R829" s="266">
        <f t="shared" si="39"/>
        <v>5.3327985757962306</v>
      </c>
      <c r="S829" s="266">
        <f t="shared" si="40"/>
        <v>1.0603106875470483</v>
      </c>
      <c r="T829" s="266">
        <f t="shared" si="41"/>
        <v>1.9659066757178092</v>
      </c>
    </row>
    <row r="830" spans="1:20">
      <c r="A830" s="102">
        <v>0.771705433260649</v>
      </c>
      <c r="B830" s="102">
        <v>0.30652732421260498</v>
      </c>
      <c r="C830" s="2">
        <v>882.51182965820999</v>
      </c>
      <c r="D830" s="19">
        <v>2.7560635704805798</v>
      </c>
      <c r="E830" s="135">
        <v>0.20520482896018299</v>
      </c>
      <c r="F830" s="135">
        <v>89</v>
      </c>
      <c r="G830" s="135">
        <v>41.524365682540903</v>
      </c>
      <c r="H830" s="2">
        <v>5.0730885193887802</v>
      </c>
      <c r="I830" s="2">
        <v>5.2161839994572503</v>
      </c>
      <c r="J830" s="2">
        <v>172.296765536078</v>
      </c>
      <c r="K830" s="19">
        <v>2.54906472750831</v>
      </c>
      <c r="L830" s="135">
        <v>2.4389428166017701E-2</v>
      </c>
      <c r="M830" s="135">
        <v>89.79</v>
      </c>
      <c r="N830" s="135">
        <v>81.699999841605404</v>
      </c>
      <c r="O830" s="19">
        <v>0.8</v>
      </c>
      <c r="P830" s="2">
        <v>207.905490096812</v>
      </c>
      <c r="Q830" s="2">
        <v>236.22828734513499</v>
      </c>
      <c r="R830" s="266">
        <f t="shared" si="39"/>
        <v>5.3051282979888903</v>
      </c>
      <c r="S830" s="266">
        <f t="shared" si="40"/>
        <v>1.0812058009898435</v>
      </c>
      <c r="T830" s="266">
        <f t="shared" si="41"/>
        <v>1.9675195153181235</v>
      </c>
    </row>
    <row r="831" spans="1:20">
      <c r="A831" s="102">
        <v>0.96002015890553505</v>
      </c>
      <c r="B831" s="102">
        <v>0.30685956252957902</v>
      </c>
      <c r="C831" s="2">
        <v>860.00624216211099</v>
      </c>
      <c r="D831" s="19">
        <v>1.78311662936868</v>
      </c>
      <c r="E831" s="135">
        <v>0.299996395009619</v>
      </c>
      <c r="F831" s="135">
        <v>89</v>
      </c>
      <c r="G831" s="135">
        <v>41.754402437109697</v>
      </c>
      <c r="H831" s="2">
        <v>5.9986717098569997</v>
      </c>
      <c r="I831" s="2">
        <v>359.98725481852199</v>
      </c>
      <c r="J831" s="2">
        <v>179.99983950651901</v>
      </c>
      <c r="K831" s="19">
        <v>2.5814808817425101</v>
      </c>
      <c r="L831" s="135">
        <v>4.0927179026683698E-2</v>
      </c>
      <c r="M831" s="135">
        <v>89.79</v>
      </c>
      <c r="N831" s="135">
        <v>81.692915005300094</v>
      </c>
      <c r="O831" s="19">
        <v>0.8</v>
      </c>
      <c r="P831" s="2">
        <v>240.54920547083699</v>
      </c>
      <c r="Q831" s="2">
        <v>203.740112095938</v>
      </c>
      <c r="R831" s="266">
        <f t="shared" si="39"/>
        <v>4.3645975111111905</v>
      </c>
      <c r="S831" s="266">
        <f t="shared" si="40"/>
        <v>0.69073400542291408</v>
      </c>
      <c r="T831" s="266">
        <f t="shared" si="41"/>
        <v>1.9565102177751343</v>
      </c>
    </row>
    <row r="832" spans="1:20">
      <c r="A832" s="102">
        <v>0.86038012057542801</v>
      </c>
      <c r="B832" s="102">
        <v>0.30689975005738801</v>
      </c>
      <c r="C832" s="2">
        <v>984.29415931443805</v>
      </c>
      <c r="D832" s="19">
        <v>1.87061587420533</v>
      </c>
      <c r="E832" s="135">
        <v>0.168871778694759</v>
      </c>
      <c r="F832" s="135">
        <v>89</v>
      </c>
      <c r="G832" s="135">
        <v>41.565955001975098</v>
      </c>
      <c r="H832" s="2">
        <v>5.7397186791102603</v>
      </c>
      <c r="I832" s="2">
        <v>310.45385533171401</v>
      </c>
      <c r="J832" s="2">
        <v>-89.919002596245306</v>
      </c>
      <c r="K832" s="19">
        <v>3.2187667336973198</v>
      </c>
      <c r="L832" s="135">
        <v>8.8218517039171704E-2</v>
      </c>
      <c r="M832" s="135">
        <v>89.79</v>
      </c>
      <c r="N832" s="135">
        <v>81.840575166117603</v>
      </c>
      <c r="O832" s="19">
        <v>0.8</v>
      </c>
      <c r="P832" s="2">
        <v>322.66413771575998</v>
      </c>
      <c r="Q832" s="2">
        <v>109.40612082963401</v>
      </c>
      <c r="R832" s="266">
        <f t="shared" si="39"/>
        <v>5.0893826079026496</v>
      </c>
      <c r="S832" s="266">
        <f t="shared" si="40"/>
        <v>0.58115919200413713</v>
      </c>
      <c r="T832" s="266">
        <f t="shared" si="41"/>
        <v>1.9689328721601311</v>
      </c>
    </row>
    <row r="833" spans="1:20">
      <c r="A833" s="102">
        <v>1.01877487497404</v>
      </c>
      <c r="B833" s="102">
        <v>0.30695534870028401</v>
      </c>
      <c r="C833" s="2">
        <v>884.59376900577195</v>
      </c>
      <c r="D833" s="19">
        <v>2.06880126936746</v>
      </c>
      <c r="E833" s="135">
        <v>0.130831363383417</v>
      </c>
      <c r="F833" s="135">
        <v>89</v>
      </c>
      <c r="G833" s="135">
        <v>41.550967155680603</v>
      </c>
      <c r="H833" s="2">
        <v>3.66375789298518</v>
      </c>
      <c r="I833" s="2">
        <v>4.56278045285086</v>
      </c>
      <c r="J833" s="2">
        <v>164.98571946199999</v>
      </c>
      <c r="K833" s="19">
        <v>2.2216587460948398</v>
      </c>
      <c r="L833" s="135">
        <v>9.9973386959791105E-2</v>
      </c>
      <c r="M833" s="135">
        <v>89.79</v>
      </c>
      <c r="N833" s="135">
        <v>81.6999807931833</v>
      </c>
      <c r="O833" s="19">
        <v>0.8</v>
      </c>
      <c r="P833" s="2">
        <v>292.96606480593499</v>
      </c>
      <c r="Q833" s="2">
        <v>141.59201663997499</v>
      </c>
      <c r="R833" s="266">
        <f t="shared" si="39"/>
        <v>4.2904600154622994</v>
      </c>
      <c r="S833" s="266">
        <f t="shared" si="40"/>
        <v>0.93119668941232858</v>
      </c>
      <c r="T833" s="266">
        <f t="shared" si="41"/>
        <v>1.9662594251314258</v>
      </c>
    </row>
    <row r="834" spans="1:20">
      <c r="A834" s="102">
        <v>0.90611768094822698</v>
      </c>
      <c r="B834" s="102">
        <v>0.30723415986251301</v>
      </c>
      <c r="C834" s="2">
        <v>972.62715906118206</v>
      </c>
      <c r="D834" s="19">
        <v>3.2514730230386699</v>
      </c>
      <c r="E834" s="135">
        <v>0.18982579262583199</v>
      </c>
      <c r="F834" s="135">
        <v>89</v>
      </c>
      <c r="G834" s="135">
        <v>41.500005037088201</v>
      </c>
      <c r="H834" s="2">
        <v>4.5111699166708901</v>
      </c>
      <c r="I834" s="2">
        <v>358.06313857250399</v>
      </c>
      <c r="J834" s="2">
        <v>179.999999137896</v>
      </c>
      <c r="K834" s="19">
        <v>3.03767375588466</v>
      </c>
      <c r="L834" s="135">
        <v>5.7655568654116905E-4</v>
      </c>
      <c r="M834" s="135">
        <v>89.79</v>
      </c>
      <c r="N834" s="135">
        <v>81.699999989624501</v>
      </c>
      <c r="O834" s="19">
        <v>0.8</v>
      </c>
      <c r="P834" s="2">
        <v>358.60173160915298</v>
      </c>
      <c r="Q834" s="2">
        <v>81.307093702913306</v>
      </c>
      <c r="R834" s="266">
        <f t="shared" si="39"/>
        <v>6.28914677892333</v>
      </c>
      <c r="S834" s="266">
        <f t="shared" si="40"/>
        <v>1.0703825638746862</v>
      </c>
      <c r="T834" s="266">
        <f t="shared" si="41"/>
        <v>1.968674459596087</v>
      </c>
    </row>
    <row r="835" spans="1:20">
      <c r="A835" s="102">
        <v>0.93068362493067902</v>
      </c>
      <c r="B835" s="102">
        <v>0.30739694902234999</v>
      </c>
      <c r="C835" s="2">
        <v>977.50927256774298</v>
      </c>
      <c r="D835" s="19">
        <v>3.0181925824833198</v>
      </c>
      <c r="E835" s="135">
        <v>0.226357040101935</v>
      </c>
      <c r="F835" s="135">
        <v>89</v>
      </c>
      <c r="G835" s="135">
        <v>41.557697484447303</v>
      </c>
      <c r="H835" s="2">
        <v>5.6866868616733202</v>
      </c>
      <c r="I835" s="2">
        <v>356.58425954929601</v>
      </c>
      <c r="J835" s="2">
        <v>179.91363395556201</v>
      </c>
      <c r="K835" s="19">
        <v>3.1241276169018999</v>
      </c>
      <c r="L835" s="135">
        <v>1.2561863481659699E-2</v>
      </c>
      <c r="M835" s="135">
        <v>89.79</v>
      </c>
      <c r="N835" s="135">
        <v>81.699996427703695</v>
      </c>
      <c r="O835" s="19">
        <v>0.8</v>
      </c>
      <c r="P835" s="2">
        <v>133.17082234637999</v>
      </c>
      <c r="Q835" s="2">
        <v>307.606790022773</v>
      </c>
      <c r="R835" s="266">
        <f t="shared" si="39"/>
        <v>6.1423201993852192</v>
      </c>
      <c r="S835" s="266">
        <f t="shared" si="40"/>
        <v>0.96609132295189892</v>
      </c>
      <c r="T835" s="266">
        <f t="shared" si="41"/>
        <v>1.9659413628072004</v>
      </c>
    </row>
    <row r="836" spans="1:20">
      <c r="A836" s="102">
        <v>1.38471399061381</v>
      </c>
      <c r="B836" s="102">
        <v>0.30795147639754</v>
      </c>
      <c r="C836" s="2">
        <v>976.26339676258397</v>
      </c>
      <c r="D836" s="19">
        <v>1.7602810237336</v>
      </c>
      <c r="E836" s="135">
        <v>0.299999762897808</v>
      </c>
      <c r="F836" s="135">
        <v>89</v>
      </c>
      <c r="G836" s="135">
        <v>41.797008349095499</v>
      </c>
      <c r="H836" s="2">
        <v>-0.42578003430619699</v>
      </c>
      <c r="I836" s="2">
        <v>273.15683643173702</v>
      </c>
      <c r="J836" s="2">
        <v>-21.792661633734902</v>
      </c>
      <c r="K836" s="19">
        <v>3.1477271765477202</v>
      </c>
      <c r="L836" s="135">
        <v>1.9934930872711401E-9</v>
      </c>
      <c r="M836" s="135">
        <v>89.79</v>
      </c>
      <c r="N836" s="135">
        <v>81.365414995872698</v>
      </c>
      <c r="O836" s="19">
        <v>0.8</v>
      </c>
      <c r="P836" s="2">
        <v>96.151382137604898</v>
      </c>
      <c r="Q836" s="2">
        <v>353.845676155874</v>
      </c>
      <c r="R836" s="266">
        <f t="shared" si="39"/>
        <v>4.9080082002813201</v>
      </c>
      <c r="S836" s="266">
        <f t="shared" si="40"/>
        <v>0.55922286939244648</v>
      </c>
      <c r="T836" s="266">
        <f t="shared" si="41"/>
        <v>1.9466803536821427</v>
      </c>
    </row>
    <row r="837" spans="1:20">
      <c r="A837" s="102">
        <v>0.71753508923575204</v>
      </c>
      <c r="B837" s="102">
        <v>0.308055784443722</v>
      </c>
      <c r="C837" s="2">
        <v>951.24335527162202</v>
      </c>
      <c r="D837" s="19">
        <v>1.5024491207000401</v>
      </c>
      <c r="E837" s="135">
        <v>0.26999197444651901</v>
      </c>
      <c r="F837" s="135">
        <v>89</v>
      </c>
      <c r="G837" s="135">
        <v>41.856471751819399</v>
      </c>
      <c r="H837" s="2">
        <v>1.10239977651244</v>
      </c>
      <c r="I837" s="2">
        <v>249.641443116099</v>
      </c>
      <c r="J837" s="2">
        <v>72.950217283576706</v>
      </c>
      <c r="K837" s="19">
        <v>1.9107968026944799</v>
      </c>
      <c r="L837" s="135">
        <v>9.99626003440032E-2</v>
      </c>
      <c r="M837" s="135">
        <v>89.79</v>
      </c>
      <c r="N837" s="135">
        <v>81.640207784302703</v>
      </c>
      <c r="O837" s="19">
        <v>0.8</v>
      </c>
      <c r="P837" s="2">
        <v>206.28505751173799</v>
      </c>
      <c r="Q837" s="2">
        <v>250.38972163981401</v>
      </c>
      <c r="R837" s="266">
        <f t="shared" si="39"/>
        <v>3.4132459233945198</v>
      </c>
      <c r="S837" s="266">
        <f t="shared" si="40"/>
        <v>0.78629455449233809</v>
      </c>
      <c r="T837" s="266">
        <f t="shared" si="41"/>
        <v>1.9504799226359542</v>
      </c>
    </row>
    <row r="838" spans="1:20">
      <c r="A838" s="102">
        <v>0.93744764849543505</v>
      </c>
      <c r="B838" s="102">
        <v>0.308061497751623</v>
      </c>
      <c r="C838" s="2">
        <v>998.30580023438301</v>
      </c>
      <c r="D838" s="19">
        <v>3.1618832165241302</v>
      </c>
      <c r="E838" s="135">
        <v>0.18219550056182801</v>
      </c>
      <c r="F838" s="135">
        <v>89</v>
      </c>
      <c r="G838" s="135">
        <v>41.5045546784376</v>
      </c>
      <c r="H838" s="2">
        <v>4.3050242320873702</v>
      </c>
      <c r="I838" s="2">
        <v>1.2936198750763399</v>
      </c>
      <c r="J838" s="2">
        <v>179.105028146633</v>
      </c>
      <c r="K838" s="19">
        <v>3.1144880010881302</v>
      </c>
      <c r="L838" s="135">
        <v>1.7368835821098098E-2</v>
      </c>
      <c r="M838" s="135">
        <v>89.79</v>
      </c>
      <c r="N838" s="135">
        <v>81.699990524849795</v>
      </c>
      <c r="O838" s="19">
        <v>0.8</v>
      </c>
      <c r="P838" s="2">
        <v>276.17816958152201</v>
      </c>
      <c r="Q838" s="2">
        <v>163.40578356203201</v>
      </c>
      <c r="R838" s="266">
        <f t="shared" si="39"/>
        <v>6.2763712176122599</v>
      </c>
      <c r="S838" s="266">
        <f t="shared" si="40"/>
        <v>1.0152176587032735</v>
      </c>
      <c r="T838" s="266">
        <f t="shared" si="41"/>
        <v>1.9684584296309648</v>
      </c>
    </row>
    <row r="839" spans="1:20">
      <c r="A839" s="102">
        <v>1.12759971059858</v>
      </c>
      <c r="B839" s="102">
        <v>0.30831045435522397</v>
      </c>
      <c r="C839" s="2">
        <v>960.75900992763002</v>
      </c>
      <c r="D839" s="19">
        <v>2.9038943065326599</v>
      </c>
      <c r="E839" s="135">
        <v>0.24013625941130501</v>
      </c>
      <c r="F839" s="135">
        <v>89</v>
      </c>
      <c r="G839" s="135">
        <v>41.507965218203999</v>
      </c>
      <c r="H839" s="2">
        <v>5.9999664842760003</v>
      </c>
      <c r="I839" s="2">
        <v>354.39648306806498</v>
      </c>
      <c r="J839" s="2">
        <v>179.196872599649</v>
      </c>
      <c r="K839" s="19">
        <v>2.5723486552643702</v>
      </c>
      <c r="L839" s="135">
        <v>9.9595099473104298E-8</v>
      </c>
      <c r="M839" s="135">
        <v>89.79</v>
      </c>
      <c r="N839" s="135">
        <v>81.699778817840894</v>
      </c>
      <c r="O839" s="19">
        <v>0.8</v>
      </c>
      <c r="P839" s="2">
        <v>359.79805454428799</v>
      </c>
      <c r="Q839" s="2">
        <v>78.490246094966594</v>
      </c>
      <c r="R839" s="266">
        <f t="shared" si="39"/>
        <v>5.4762429617970305</v>
      </c>
      <c r="S839" s="266">
        <f t="shared" si="40"/>
        <v>1.1288883023651455</v>
      </c>
      <c r="T839" s="266">
        <f t="shared" si="41"/>
        <v>1.9682915890565051</v>
      </c>
    </row>
    <row r="840" spans="1:20">
      <c r="A840" s="102">
        <v>1.1634684614837101</v>
      </c>
      <c r="B840" s="102">
        <v>0.30845476495211599</v>
      </c>
      <c r="C840" s="2">
        <v>987.88072588074795</v>
      </c>
      <c r="D840" s="19">
        <v>3.03148932247624</v>
      </c>
      <c r="E840" s="135">
        <v>0.23272735745567399</v>
      </c>
      <c r="F840" s="135">
        <v>89</v>
      </c>
      <c r="G840" s="135">
        <v>41.506573970707201</v>
      </c>
      <c r="H840" s="2">
        <v>5.70412736861359</v>
      </c>
      <c r="I840" s="2">
        <v>355.01116130153503</v>
      </c>
      <c r="J840" s="2">
        <v>178.228836203996</v>
      </c>
      <c r="K840" s="19">
        <v>2.7326369479975599</v>
      </c>
      <c r="L840" s="135">
        <v>3.6630104471857502E-8</v>
      </c>
      <c r="M840" s="135">
        <v>89.79</v>
      </c>
      <c r="N840" s="135">
        <v>81.699999993294995</v>
      </c>
      <c r="O840" s="19">
        <v>0.8</v>
      </c>
      <c r="P840" s="2">
        <v>61.860387179631502</v>
      </c>
      <c r="Q840" s="2">
        <v>15.9772879466303</v>
      </c>
      <c r="R840" s="266">
        <f t="shared" ref="R840:R903" si="42">D840+K840</f>
        <v>5.7641262704737999</v>
      </c>
      <c r="S840" s="266">
        <f t="shared" ref="S840:S903" si="43">D840/K840</f>
        <v>1.1093640978168269</v>
      </c>
      <c r="T840" s="266">
        <f t="shared" ref="T840:T903" si="44">N840/G840</f>
        <v>1.9683628923686607</v>
      </c>
    </row>
    <row r="841" spans="1:20">
      <c r="A841" s="102">
        <v>0.90008564339950603</v>
      </c>
      <c r="B841" s="102">
        <v>0.30848745388143201</v>
      </c>
      <c r="C841" s="2">
        <v>874.15821421358305</v>
      </c>
      <c r="D841" s="19">
        <v>2.5038096473199798</v>
      </c>
      <c r="E841" s="135">
        <v>0.19301851128116701</v>
      </c>
      <c r="F841" s="135">
        <v>89</v>
      </c>
      <c r="G841" s="135">
        <v>41.433290422925801</v>
      </c>
      <c r="H841" s="2">
        <v>-2.0558571624820199</v>
      </c>
      <c r="I841" s="2">
        <v>272.27055078443902</v>
      </c>
      <c r="J841" s="2">
        <v>-33.938223980763397</v>
      </c>
      <c r="K841" s="19">
        <v>1.4475404751523</v>
      </c>
      <c r="L841" s="135">
        <v>4.7377107040517702E-2</v>
      </c>
      <c r="M841" s="135">
        <v>89.79</v>
      </c>
      <c r="N841" s="135">
        <v>81.076863838917006</v>
      </c>
      <c r="O841" s="19">
        <v>0.8</v>
      </c>
      <c r="P841" s="2">
        <v>316.97683740559501</v>
      </c>
      <c r="Q841" s="2">
        <v>124.309144625914</v>
      </c>
      <c r="R841" s="266">
        <f t="shared" si="42"/>
        <v>3.95135012247228</v>
      </c>
      <c r="S841" s="266">
        <f t="shared" si="43"/>
        <v>1.7296992314197961</v>
      </c>
      <c r="T841" s="266">
        <f t="shared" si="44"/>
        <v>1.9568048545344516</v>
      </c>
    </row>
    <row r="842" spans="1:20">
      <c r="A842" s="102">
        <v>0.95246993703767602</v>
      </c>
      <c r="B842" s="102">
        <v>0.30876307060722902</v>
      </c>
      <c r="C842" s="2">
        <v>998.99996044386103</v>
      </c>
      <c r="D842" s="19">
        <v>1.9662186368075101</v>
      </c>
      <c r="E842" s="135">
        <v>0.14428247593935201</v>
      </c>
      <c r="F842" s="135">
        <v>89</v>
      </c>
      <c r="G842" s="135">
        <v>41.596044946587597</v>
      </c>
      <c r="H842" s="2">
        <v>-0.36464392852336303</v>
      </c>
      <c r="I842" s="2">
        <v>3.7533873019066599E-5</v>
      </c>
      <c r="J842" s="2">
        <v>-179.716001726195</v>
      </c>
      <c r="K842" s="19">
        <v>3.4948707700437698</v>
      </c>
      <c r="L842" s="135">
        <v>3.08523848198753E-2</v>
      </c>
      <c r="M842" s="135">
        <v>89.79</v>
      </c>
      <c r="N842" s="135">
        <v>82.180779590468603</v>
      </c>
      <c r="O842" s="19">
        <v>0.8</v>
      </c>
      <c r="P842" s="2">
        <v>261.95855505600503</v>
      </c>
      <c r="Q842" s="2">
        <v>186.57779623114601</v>
      </c>
      <c r="R842" s="266">
        <f t="shared" si="42"/>
        <v>5.4610894068512801</v>
      </c>
      <c r="S842" s="266">
        <f t="shared" si="43"/>
        <v>0.5626012422722243</v>
      </c>
      <c r="T842" s="266">
        <f t="shared" si="44"/>
        <v>1.9756873446981513</v>
      </c>
    </row>
    <row r="843" spans="1:20">
      <c r="A843" s="102">
        <v>0.90620598429813903</v>
      </c>
      <c r="B843" s="102">
        <v>0.30911522495615101</v>
      </c>
      <c r="C843" s="2">
        <v>886.99370496163101</v>
      </c>
      <c r="D843" s="19">
        <v>2.9010485719391799</v>
      </c>
      <c r="E843" s="135">
        <v>0.19686166638522601</v>
      </c>
      <c r="F843" s="135">
        <v>89</v>
      </c>
      <c r="G843" s="135">
        <v>41.514207454654702</v>
      </c>
      <c r="H843" s="2">
        <v>4.7566747866809802</v>
      </c>
      <c r="I843" s="2">
        <v>3.1611202428082601</v>
      </c>
      <c r="J843" s="2">
        <v>173.44108878488899</v>
      </c>
      <c r="K843" s="19">
        <v>2.7505868519745</v>
      </c>
      <c r="L843" s="135">
        <v>1.05746013001099E-2</v>
      </c>
      <c r="M843" s="135">
        <v>89.79</v>
      </c>
      <c r="N843" s="135">
        <v>81.699482071147798</v>
      </c>
      <c r="O843" s="19">
        <v>0.8</v>
      </c>
      <c r="P843" s="2">
        <v>204.56842763189101</v>
      </c>
      <c r="Q843" s="2">
        <v>236.59017479048401</v>
      </c>
      <c r="R843" s="266">
        <f t="shared" si="42"/>
        <v>5.6516354239136799</v>
      </c>
      <c r="S843" s="266">
        <f t="shared" si="43"/>
        <v>1.0547016793367827</v>
      </c>
      <c r="T843" s="266">
        <f t="shared" si="44"/>
        <v>1.9679884810612565</v>
      </c>
    </row>
    <row r="844" spans="1:20">
      <c r="A844" s="102">
        <v>0.76916671590879504</v>
      </c>
      <c r="B844" s="102">
        <v>0.30979041897637</v>
      </c>
      <c r="C844" s="2">
        <v>998.97071182267598</v>
      </c>
      <c r="D844" s="19">
        <v>2.1545256049450101</v>
      </c>
      <c r="E844" s="135">
        <v>0.137111141353777</v>
      </c>
      <c r="F844" s="135">
        <v>89</v>
      </c>
      <c r="G844" s="135">
        <v>41.6617607462465</v>
      </c>
      <c r="H844" s="2">
        <v>0.38679636243376703</v>
      </c>
      <c r="I844" s="2">
        <v>112.24347792766</v>
      </c>
      <c r="J844" s="2">
        <v>-69.531314181747007</v>
      </c>
      <c r="K844" s="19">
        <v>2.7678748194631</v>
      </c>
      <c r="L844" s="135">
        <v>8.5416775480918E-2</v>
      </c>
      <c r="M844" s="135">
        <v>89.79</v>
      </c>
      <c r="N844" s="135">
        <v>81.655301285382905</v>
      </c>
      <c r="O844" s="19">
        <v>0.8</v>
      </c>
      <c r="P844" s="2">
        <v>221.95116644397399</v>
      </c>
      <c r="Q844" s="2">
        <v>228.45398000070799</v>
      </c>
      <c r="R844" s="266">
        <f t="shared" si="42"/>
        <v>4.9224004244081101</v>
      </c>
      <c r="S844" s="266">
        <f t="shared" si="43"/>
        <v>0.7784042796281283</v>
      </c>
      <c r="T844" s="266">
        <f t="shared" si="44"/>
        <v>1.9599580004006336</v>
      </c>
    </row>
    <row r="845" spans="1:20">
      <c r="A845" s="102">
        <v>0.88918113149702505</v>
      </c>
      <c r="B845" s="102">
        <v>0.30995443520848298</v>
      </c>
      <c r="C845" s="2">
        <v>860.76708348045804</v>
      </c>
      <c r="D845" s="19">
        <v>2.8869834483996302</v>
      </c>
      <c r="E845" s="135">
        <v>0.18815934086754099</v>
      </c>
      <c r="F845" s="135">
        <v>89</v>
      </c>
      <c r="G845" s="135">
        <v>41.500107679252103</v>
      </c>
      <c r="H845" s="2">
        <v>4.6802208677989503</v>
      </c>
      <c r="I845" s="2">
        <v>358.81211588885799</v>
      </c>
      <c r="J845" s="2">
        <v>179.99999562493201</v>
      </c>
      <c r="K845" s="19">
        <v>2.7192059142141898</v>
      </c>
      <c r="L845" s="135">
        <v>1.02661798272951E-5</v>
      </c>
      <c r="M845" s="135">
        <v>89.79</v>
      </c>
      <c r="N845" s="135">
        <v>81.699957732272097</v>
      </c>
      <c r="O845" s="19">
        <v>0.8</v>
      </c>
      <c r="P845" s="2">
        <v>291.879060733838</v>
      </c>
      <c r="Q845" s="2">
        <v>148.155387620753</v>
      </c>
      <c r="R845" s="266">
        <f t="shared" si="42"/>
        <v>5.6061893626138204</v>
      </c>
      <c r="S845" s="266">
        <f t="shared" si="43"/>
        <v>1.0617009301533258</v>
      </c>
      <c r="T845" s="266">
        <f t="shared" si="44"/>
        <v>1.9686685722292192</v>
      </c>
    </row>
    <row r="846" spans="1:20">
      <c r="A846" s="102">
        <v>0.74164418270811405</v>
      </c>
      <c r="B846" s="102">
        <v>0.31028466003344302</v>
      </c>
      <c r="C846" s="2">
        <v>998.75757893420098</v>
      </c>
      <c r="D846" s="19">
        <v>2.7939324267046999</v>
      </c>
      <c r="E846" s="135">
        <v>0.15969622479456799</v>
      </c>
      <c r="F846" s="135">
        <v>89</v>
      </c>
      <c r="G846" s="135">
        <v>41.558455400189501</v>
      </c>
      <c r="H846" s="2">
        <v>3.8661245032961502</v>
      </c>
      <c r="I846" s="2">
        <v>14.7531126875959</v>
      </c>
      <c r="J846" s="2">
        <v>159.58625224615301</v>
      </c>
      <c r="K846" s="19">
        <v>3.0379484688845602</v>
      </c>
      <c r="L846" s="135">
        <v>4.6694459712955202E-2</v>
      </c>
      <c r="M846" s="135">
        <v>89.79</v>
      </c>
      <c r="N846" s="135">
        <v>81.697825205266597</v>
      </c>
      <c r="O846" s="19">
        <v>0.8</v>
      </c>
      <c r="P846" s="2">
        <v>267.152261564924</v>
      </c>
      <c r="Q846" s="2">
        <v>173.71698342670399</v>
      </c>
      <c r="R846" s="266">
        <f t="shared" si="42"/>
        <v>5.8318808955892596</v>
      </c>
      <c r="S846" s="266">
        <f t="shared" si="43"/>
        <v>0.91967735967902864</v>
      </c>
      <c r="T846" s="266">
        <f t="shared" si="44"/>
        <v>1.9658532642407607</v>
      </c>
    </row>
    <row r="847" spans="1:20">
      <c r="A847" s="102">
        <v>0.94884224375709803</v>
      </c>
      <c r="B847" s="102">
        <v>0.31042476710589401</v>
      </c>
      <c r="C847" s="2">
        <v>908.42677870056195</v>
      </c>
      <c r="D847" s="19">
        <v>2.3479979217960101</v>
      </c>
      <c r="E847" s="135">
        <v>0.29993533909126702</v>
      </c>
      <c r="F847" s="135">
        <v>89</v>
      </c>
      <c r="G847" s="135">
        <v>41.612180903023699</v>
      </c>
      <c r="H847" s="2">
        <v>2.4333411149266202</v>
      </c>
      <c r="I847" s="2">
        <v>243.31916441206499</v>
      </c>
      <c r="J847" s="2">
        <v>18.136100760694902</v>
      </c>
      <c r="K847" s="19">
        <v>2.9433180654779898</v>
      </c>
      <c r="L847" s="135">
        <v>9.9999168168613095E-2</v>
      </c>
      <c r="M847" s="135">
        <v>89.79</v>
      </c>
      <c r="N847" s="135">
        <v>81.000003222936897</v>
      </c>
      <c r="O847" s="19">
        <v>0.8</v>
      </c>
      <c r="P847" s="2">
        <v>332.570948165056</v>
      </c>
      <c r="Q847" s="2">
        <v>97.873998590445296</v>
      </c>
      <c r="R847" s="266">
        <f t="shared" si="42"/>
        <v>5.2913159872740003</v>
      </c>
      <c r="S847" s="266">
        <f t="shared" si="43"/>
        <v>0.79773842634798597</v>
      </c>
      <c r="T847" s="266">
        <f t="shared" si="44"/>
        <v>1.9465454937751443</v>
      </c>
    </row>
    <row r="848" spans="1:20">
      <c r="A848" s="102">
        <v>1.40859116986393</v>
      </c>
      <c r="B848" s="102">
        <v>0.31053001833531702</v>
      </c>
      <c r="C848" s="2">
        <v>882.48527658949899</v>
      </c>
      <c r="D848" s="19">
        <v>1.4660007002255699</v>
      </c>
      <c r="E848" s="135">
        <v>0.295738497987385</v>
      </c>
      <c r="F848" s="135">
        <v>89</v>
      </c>
      <c r="G848" s="135">
        <v>41.643354901895499</v>
      </c>
      <c r="H848" s="2">
        <v>5.9793642235621496</v>
      </c>
      <c r="I848" s="2">
        <v>285.21302269846802</v>
      </c>
      <c r="J848" s="2">
        <v>-52.249797115866201</v>
      </c>
      <c r="K848" s="19">
        <v>2.9884570583938901</v>
      </c>
      <c r="L848" s="135">
        <v>8.3277627153967599E-3</v>
      </c>
      <c r="M848" s="135">
        <v>89.79</v>
      </c>
      <c r="N848" s="135">
        <v>81.969184345596005</v>
      </c>
      <c r="O848" s="19">
        <v>0.8</v>
      </c>
      <c r="P848" s="2">
        <v>141.475060682567</v>
      </c>
      <c r="Q848" s="2">
        <v>309.25364652656299</v>
      </c>
      <c r="R848" s="266">
        <f t="shared" si="42"/>
        <v>4.4544577586194603</v>
      </c>
      <c r="S848" s="266">
        <f t="shared" si="43"/>
        <v>0.49055438026385906</v>
      </c>
      <c r="T848" s="266">
        <f t="shared" si="44"/>
        <v>1.9683616879259884</v>
      </c>
    </row>
    <row r="849" spans="1:20">
      <c r="A849" s="102">
        <v>0.84947792626917296</v>
      </c>
      <c r="B849" s="102">
        <v>0.31119336220709698</v>
      </c>
      <c r="C849" s="2">
        <v>972.32193375041902</v>
      </c>
      <c r="D849" s="19">
        <v>1.49247428574995</v>
      </c>
      <c r="E849" s="135">
        <v>0.176502592196153</v>
      </c>
      <c r="F849" s="135">
        <v>89</v>
      </c>
      <c r="G849" s="135">
        <v>41.230802884811197</v>
      </c>
      <c r="H849" s="2">
        <v>4.2692315643496199</v>
      </c>
      <c r="I849" s="2">
        <v>330.05977432326</v>
      </c>
      <c r="J849" s="2">
        <v>-110.919772066523</v>
      </c>
      <c r="K849" s="19">
        <v>2.53528930272793</v>
      </c>
      <c r="L849" s="135">
        <v>0.14164163825843001</v>
      </c>
      <c r="M849" s="135">
        <v>89.79</v>
      </c>
      <c r="N849" s="135">
        <v>82.575494024124296</v>
      </c>
      <c r="O849" s="19">
        <v>0.8</v>
      </c>
      <c r="P849" s="2">
        <v>317.89159725758799</v>
      </c>
      <c r="Q849" s="2">
        <v>111.181513602908</v>
      </c>
      <c r="R849" s="266">
        <f t="shared" si="42"/>
        <v>4.02776358847788</v>
      </c>
      <c r="S849" s="266">
        <f t="shared" si="43"/>
        <v>0.58868007061129946</v>
      </c>
      <c r="T849" s="266">
        <f t="shared" si="44"/>
        <v>2.0027622128732268</v>
      </c>
    </row>
    <row r="850" spans="1:20">
      <c r="A850" s="102">
        <v>1.03945404477417</v>
      </c>
      <c r="B850" s="102">
        <v>0.31122378829647501</v>
      </c>
      <c r="C850" s="2">
        <v>972.75449576498397</v>
      </c>
      <c r="D850" s="19">
        <v>1.1634853175348101</v>
      </c>
      <c r="E850" s="135">
        <v>4.6755999096952702E-2</v>
      </c>
      <c r="F850" s="135">
        <v>89</v>
      </c>
      <c r="G850" s="135">
        <v>41.785819578376802</v>
      </c>
      <c r="H850" s="2">
        <v>5.9688983896522796</v>
      </c>
      <c r="I850" s="2">
        <v>187.619901787309</v>
      </c>
      <c r="J850" s="2">
        <v>114.636061829166</v>
      </c>
      <c r="K850" s="19">
        <v>4.39816093723931</v>
      </c>
      <c r="L850" s="135">
        <v>3.3868057311669003E-2</v>
      </c>
      <c r="M850" s="135">
        <v>89.79</v>
      </c>
      <c r="N850" s="135">
        <v>81.682510128125003</v>
      </c>
      <c r="O850" s="19">
        <v>0.8</v>
      </c>
      <c r="P850" s="2">
        <v>73.080730709533498</v>
      </c>
      <c r="Q850" s="2">
        <v>12.004455935666</v>
      </c>
      <c r="R850" s="266">
        <f t="shared" si="42"/>
        <v>5.5616462547741197</v>
      </c>
      <c r="S850" s="266">
        <f t="shared" si="43"/>
        <v>0.26453905032977726</v>
      </c>
      <c r="T850" s="266">
        <f t="shared" si="44"/>
        <v>1.9547901884493326</v>
      </c>
    </row>
    <row r="851" spans="1:20">
      <c r="A851" s="102">
        <v>0.99369444651529104</v>
      </c>
      <c r="B851" s="102">
        <v>0.311805836226352</v>
      </c>
      <c r="C851" s="2">
        <v>966.78790098738295</v>
      </c>
      <c r="D851" s="19">
        <v>1.86731794405312</v>
      </c>
      <c r="E851" s="135">
        <v>0.149817941913506</v>
      </c>
      <c r="F851" s="135">
        <v>89</v>
      </c>
      <c r="G851" s="135">
        <v>41.799011239207204</v>
      </c>
      <c r="H851" s="2">
        <v>0.207917394302917</v>
      </c>
      <c r="I851" s="2">
        <v>101.82786811917001</v>
      </c>
      <c r="J851" s="2">
        <v>-45.5244879889812</v>
      </c>
      <c r="K851" s="19">
        <v>2.5346468555489099</v>
      </c>
      <c r="L851" s="135">
        <v>9.5409103469433404E-2</v>
      </c>
      <c r="M851" s="135">
        <v>89.79</v>
      </c>
      <c r="N851" s="135">
        <v>81.663230926047405</v>
      </c>
      <c r="O851" s="19">
        <v>0.8</v>
      </c>
      <c r="P851" s="2">
        <v>213.985979581224</v>
      </c>
      <c r="Q851" s="2">
        <v>238.42931523676799</v>
      </c>
      <c r="R851" s="266">
        <f t="shared" si="42"/>
        <v>4.4019647996020304</v>
      </c>
      <c r="S851" s="266">
        <f t="shared" si="43"/>
        <v>0.73671720380499661</v>
      </c>
      <c r="T851" s="266">
        <f t="shared" si="44"/>
        <v>1.9537120258349034</v>
      </c>
    </row>
    <row r="852" spans="1:20">
      <c r="A852" s="102">
        <v>0.999793177004903</v>
      </c>
      <c r="B852" s="102">
        <v>0.31195655711652598</v>
      </c>
      <c r="C852" s="2">
        <v>984.73634048381905</v>
      </c>
      <c r="D852" s="19">
        <v>2.11444555520369</v>
      </c>
      <c r="E852" s="135">
        <v>0.216730155848225</v>
      </c>
      <c r="F852" s="135">
        <v>89</v>
      </c>
      <c r="G852" s="135">
        <v>41.476174042340404</v>
      </c>
      <c r="H852" s="2">
        <v>-1.9190090969559199</v>
      </c>
      <c r="I852" s="2">
        <v>210.99844037517599</v>
      </c>
      <c r="J852" s="2">
        <v>53.1659505458288</v>
      </c>
      <c r="K852" s="19">
        <v>1.33234918404988</v>
      </c>
      <c r="L852" s="135">
        <v>0.15656249125552199</v>
      </c>
      <c r="M852" s="135">
        <v>89.79</v>
      </c>
      <c r="N852" s="135">
        <v>81.171450465752201</v>
      </c>
      <c r="O852" s="19">
        <v>0.8</v>
      </c>
      <c r="P852" s="2">
        <v>321.05157991312899</v>
      </c>
      <c r="Q852" s="2">
        <v>103.855303390144</v>
      </c>
      <c r="R852" s="266">
        <f t="shared" si="42"/>
        <v>3.4467947392535701</v>
      </c>
      <c r="S852" s="266">
        <f t="shared" si="43"/>
        <v>1.5870055541870096</v>
      </c>
      <c r="T852" s="266">
        <f t="shared" si="44"/>
        <v>1.9570621529095089</v>
      </c>
    </row>
    <row r="853" spans="1:20">
      <c r="A853" s="102">
        <v>0.81504034949466497</v>
      </c>
      <c r="B853" s="102">
        <v>0.31228337513611598</v>
      </c>
      <c r="C853" s="2">
        <v>974.42648653484605</v>
      </c>
      <c r="D853" s="19">
        <v>0.89481694283915703</v>
      </c>
      <c r="E853" s="135">
        <v>0.13099555109248101</v>
      </c>
      <c r="F853" s="135">
        <v>89</v>
      </c>
      <c r="G853" s="135">
        <v>42.345650508652596</v>
      </c>
      <c r="H853" s="2">
        <v>-0.25420642299054103</v>
      </c>
      <c r="I853" s="2">
        <v>349.98712888980498</v>
      </c>
      <c r="J853" s="2">
        <v>-179.96313343780201</v>
      </c>
      <c r="K853" s="19">
        <v>5.1881951684599104</v>
      </c>
      <c r="L853" s="135">
        <v>1.5317929020154399E-3</v>
      </c>
      <c r="M853" s="135">
        <v>89.79</v>
      </c>
      <c r="N853" s="135">
        <v>82.321217806301107</v>
      </c>
      <c r="O853" s="19">
        <v>0.8</v>
      </c>
      <c r="P853" s="2">
        <v>62.410349774222702</v>
      </c>
      <c r="Q853" s="2">
        <v>24.621117301402499</v>
      </c>
      <c r="R853" s="266">
        <f t="shared" si="42"/>
        <v>6.0830121112990678</v>
      </c>
      <c r="S853" s="266">
        <f t="shared" si="43"/>
        <v>0.17247171969916061</v>
      </c>
      <c r="T853" s="266">
        <f t="shared" si="44"/>
        <v>1.9440300672552002</v>
      </c>
    </row>
    <row r="854" spans="1:20">
      <c r="A854" s="102">
        <v>0.918780356645584</v>
      </c>
      <c r="B854" s="102">
        <v>0.31278482832781501</v>
      </c>
      <c r="C854" s="2">
        <v>988.80343123158298</v>
      </c>
      <c r="D854" s="19">
        <v>2.7443539630110201</v>
      </c>
      <c r="E854" s="135">
        <v>0.27926771216848501</v>
      </c>
      <c r="F854" s="135">
        <v>89</v>
      </c>
      <c r="G854" s="135">
        <v>41.501715657803402</v>
      </c>
      <c r="H854" s="2">
        <v>5.9974875584316196</v>
      </c>
      <c r="I854" s="2">
        <v>354.32835287597197</v>
      </c>
      <c r="J854" s="2">
        <v>177.94629364237099</v>
      </c>
      <c r="K854" s="19">
        <v>2.1530525492625499</v>
      </c>
      <c r="L854" s="135">
        <v>8.5202524799125601E-3</v>
      </c>
      <c r="M854" s="135">
        <v>89.79</v>
      </c>
      <c r="N854" s="135">
        <v>81.699092787759298</v>
      </c>
      <c r="O854" s="19">
        <v>0.8</v>
      </c>
      <c r="P854" s="2">
        <v>291.02889690125801</v>
      </c>
      <c r="Q854" s="2">
        <v>148.418055854904</v>
      </c>
      <c r="R854" s="266">
        <f t="shared" si="42"/>
        <v>4.8974065122735695</v>
      </c>
      <c r="S854" s="266">
        <f t="shared" si="43"/>
        <v>1.2746339906803479</v>
      </c>
      <c r="T854" s="266">
        <f t="shared" si="44"/>
        <v>1.968571455247724</v>
      </c>
    </row>
    <row r="855" spans="1:20">
      <c r="A855" s="102">
        <v>0.95373075455427103</v>
      </c>
      <c r="B855" s="102">
        <v>0.313013001646408</v>
      </c>
      <c r="C855" s="2">
        <v>963.87158577059301</v>
      </c>
      <c r="D855" s="19">
        <v>3.2816120949221599</v>
      </c>
      <c r="E855" s="135">
        <v>0.19222254427972801</v>
      </c>
      <c r="F855" s="135">
        <v>89</v>
      </c>
      <c r="G855" s="135">
        <v>41.500000284029902</v>
      </c>
      <c r="H855" s="2">
        <v>0.80588831881900802</v>
      </c>
      <c r="I855" s="2">
        <v>359.029140499346</v>
      </c>
      <c r="J855" s="2">
        <v>179.99932599482199</v>
      </c>
      <c r="K855" s="19">
        <v>2.9739112621847501</v>
      </c>
      <c r="L855" s="135">
        <v>2.6858383517236399E-9</v>
      </c>
      <c r="M855" s="135">
        <v>89.79</v>
      </c>
      <c r="N855" s="135">
        <v>81.663691545438496</v>
      </c>
      <c r="O855" s="19">
        <v>0.8</v>
      </c>
      <c r="P855" s="2">
        <v>349.145533045109</v>
      </c>
      <c r="Q855" s="2">
        <v>90.651280617016099</v>
      </c>
      <c r="R855" s="266">
        <f t="shared" si="42"/>
        <v>6.2555233571069095</v>
      </c>
      <c r="S855" s="266">
        <f t="shared" si="43"/>
        <v>1.1034667162568128</v>
      </c>
      <c r="T855" s="266">
        <f t="shared" si="44"/>
        <v>1.9677997828078198</v>
      </c>
    </row>
    <row r="856" spans="1:20">
      <c r="A856" s="102">
        <v>0.93121344409883</v>
      </c>
      <c r="B856" s="102">
        <v>0.31455816397005099</v>
      </c>
      <c r="C856" s="2">
        <v>860.00645962180295</v>
      </c>
      <c r="D856" s="19">
        <v>2.3257011802255501</v>
      </c>
      <c r="E856" s="135">
        <v>0.284356734044034</v>
      </c>
      <c r="F856" s="135">
        <v>89</v>
      </c>
      <c r="G856" s="135">
        <v>41.547477672545597</v>
      </c>
      <c r="H856" s="2">
        <v>5.9996168167864701</v>
      </c>
      <c r="I856" s="2">
        <v>353.39244956913001</v>
      </c>
      <c r="J856" s="2">
        <v>179.92024933282099</v>
      </c>
      <c r="K856" s="19">
        <v>2.1168308264448901</v>
      </c>
      <c r="L856" s="135">
        <v>3.8854692573201599E-3</v>
      </c>
      <c r="M856" s="135">
        <v>89.79</v>
      </c>
      <c r="N856" s="135">
        <v>81.699992483640102</v>
      </c>
      <c r="O856" s="19">
        <v>0.8</v>
      </c>
      <c r="P856" s="2">
        <v>274.67545731593799</v>
      </c>
      <c r="Q856" s="2">
        <v>165.08793600866599</v>
      </c>
      <c r="R856" s="266">
        <f t="shared" si="42"/>
        <v>4.4425320066704401</v>
      </c>
      <c r="S856" s="266">
        <f t="shared" si="43"/>
        <v>1.0986712547697763</v>
      </c>
      <c r="T856" s="266">
        <f t="shared" si="44"/>
        <v>1.9664248484000539</v>
      </c>
    </row>
    <row r="857" spans="1:20">
      <c r="A857" s="102">
        <v>0.81314728036522799</v>
      </c>
      <c r="B857" s="102">
        <v>0.31467561053988602</v>
      </c>
      <c r="C857" s="2">
        <v>860.00000208679</v>
      </c>
      <c r="D857" s="19">
        <v>1.39478822725735</v>
      </c>
      <c r="E857" s="135">
        <v>0.13399285219628199</v>
      </c>
      <c r="F857" s="135">
        <v>89</v>
      </c>
      <c r="G857" s="135">
        <v>41.7233819449918</v>
      </c>
      <c r="H857" s="2">
        <v>4.8927298809881403</v>
      </c>
      <c r="I857" s="2">
        <v>10.3980272156419</v>
      </c>
      <c r="J857" s="2">
        <v>179.999920047807</v>
      </c>
      <c r="K857" s="19">
        <v>2.23079063581927</v>
      </c>
      <c r="L857" s="135">
        <v>9.9999996974985003E-2</v>
      </c>
      <c r="M857" s="135">
        <v>89.79</v>
      </c>
      <c r="N857" s="135">
        <v>81.699999936293494</v>
      </c>
      <c r="O857" s="19">
        <v>0.8</v>
      </c>
      <c r="P857" s="2">
        <v>249.215406768176</v>
      </c>
      <c r="Q857" s="2">
        <v>197.68534070530299</v>
      </c>
      <c r="R857" s="266">
        <f t="shared" si="42"/>
        <v>3.6255788630766199</v>
      </c>
      <c r="S857" s="266">
        <f t="shared" si="43"/>
        <v>0.62524389553262871</v>
      </c>
      <c r="T857" s="266">
        <f t="shared" si="44"/>
        <v>1.9581346508297663</v>
      </c>
    </row>
    <row r="858" spans="1:20">
      <c r="A858" s="102">
        <v>0.92393726250156705</v>
      </c>
      <c r="B858" s="102">
        <v>0.31496020307873901</v>
      </c>
      <c r="C858" s="2">
        <v>864.68761896125602</v>
      </c>
      <c r="D858" s="19">
        <v>2.4041824109332102</v>
      </c>
      <c r="E858" s="135">
        <v>0.29076203164397801</v>
      </c>
      <c r="F858" s="135">
        <v>89</v>
      </c>
      <c r="G858" s="135">
        <v>41.565127189767701</v>
      </c>
      <c r="H858" s="2">
        <v>2.8729006806940798</v>
      </c>
      <c r="I858" s="2">
        <v>354.11531374695102</v>
      </c>
      <c r="J858" s="2">
        <v>179.89210658158299</v>
      </c>
      <c r="K858" s="19">
        <v>2.1246154924335201</v>
      </c>
      <c r="L858" s="135">
        <v>4.3585522142564E-7</v>
      </c>
      <c r="M858" s="135">
        <v>89.79</v>
      </c>
      <c r="N858" s="135">
        <v>81.624668690398195</v>
      </c>
      <c r="O858" s="19">
        <v>0.8</v>
      </c>
      <c r="P858" s="2">
        <v>355.09528868445</v>
      </c>
      <c r="Q858" s="2">
        <v>84.694697431856596</v>
      </c>
      <c r="R858" s="266">
        <f t="shared" si="42"/>
        <v>4.5287979033667298</v>
      </c>
      <c r="S858" s="266">
        <f t="shared" si="43"/>
        <v>1.1315847123845812</v>
      </c>
      <c r="T858" s="266">
        <f t="shared" si="44"/>
        <v>1.9637776715499178</v>
      </c>
    </row>
    <row r="859" spans="1:20">
      <c r="A859" s="102">
        <v>0.93114280141890005</v>
      </c>
      <c r="B859" s="102">
        <v>0.31524287142297802</v>
      </c>
      <c r="C859" s="2">
        <v>869.064032094401</v>
      </c>
      <c r="D859" s="19">
        <v>2.3779929950857701</v>
      </c>
      <c r="E859" s="135">
        <v>0.29769085933348</v>
      </c>
      <c r="F859" s="135">
        <v>89</v>
      </c>
      <c r="G859" s="135">
        <v>41.584746028593401</v>
      </c>
      <c r="H859" s="2">
        <v>1.59909173335822</v>
      </c>
      <c r="I859" s="2">
        <v>352.94846916920199</v>
      </c>
      <c r="J859" s="2">
        <v>178.92492272284201</v>
      </c>
      <c r="K859" s="19">
        <v>2.3295607859782401</v>
      </c>
      <c r="L859" s="135">
        <v>8.8481416666242492E-3</v>
      </c>
      <c r="M859" s="135">
        <v>89.79</v>
      </c>
      <c r="N859" s="135">
        <v>81.699998881529694</v>
      </c>
      <c r="O859" s="19">
        <v>0.8</v>
      </c>
      <c r="P859" s="2">
        <v>91.406899051106393</v>
      </c>
      <c r="Q859" s="2">
        <v>348.41757100897598</v>
      </c>
      <c r="R859" s="266">
        <f t="shared" si="42"/>
        <v>4.7075537810640107</v>
      </c>
      <c r="S859" s="266">
        <f t="shared" si="43"/>
        <v>1.0207902748874578</v>
      </c>
      <c r="T859" s="266">
        <f t="shared" si="44"/>
        <v>1.964662687259249</v>
      </c>
    </row>
    <row r="860" spans="1:20">
      <c r="A860" s="102">
        <v>0.947726138401776</v>
      </c>
      <c r="B860" s="102">
        <v>0.31574198581716501</v>
      </c>
      <c r="C860" s="2">
        <v>998.99991560860599</v>
      </c>
      <c r="D860" s="19">
        <v>2.8306683886619801</v>
      </c>
      <c r="E860" s="135">
        <v>0.25480750333668001</v>
      </c>
      <c r="F860" s="135">
        <v>89</v>
      </c>
      <c r="G860" s="135">
        <v>41.673899848898301</v>
      </c>
      <c r="H860" s="2">
        <v>5.9999815924306699</v>
      </c>
      <c r="I860" s="2">
        <v>337.96189224924098</v>
      </c>
      <c r="J860" s="2">
        <v>-139.86698431745799</v>
      </c>
      <c r="K860" s="19">
        <v>3.1231031714792499</v>
      </c>
      <c r="L860" s="135">
        <v>2.3488982131164202E-3</v>
      </c>
      <c r="M860" s="135">
        <v>89.79</v>
      </c>
      <c r="N860" s="135">
        <v>81.331746611060495</v>
      </c>
      <c r="O860" s="19">
        <v>0.8</v>
      </c>
      <c r="P860" s="2">
        <v>40.521090003743303</v>
      </c>
      <c r="Q860" s="2">
        <v>39.028909935297897</v>
      </c>
      <c r="R860" s="266">
        <f t="shared" si="42"/>
        <v>5.95377156014123</v>
      </c>
      <c r="S860" s="266">
        <f t="shared" si="43"/>
        <v>0.90636403385970798</v>
      </c>
      <c r="T860" s="266">
        <f t="shared" si="44"/>
        <v>1.9516231239685766</v>
      </c>
    </row>
    <row r="861" spans="1:20">
      <c r="A861" s="102">
        <v>0.95812825253233302</v>
      </c>
      <c r="B861" s="102">
        <v>0.31582440140054502</v>
      </c>
      <c r="C861" s="2">
        <v>927.41430041592901</v>
      </c>
      <c r="D861" s="19">
        <v>2.63802097486368</v>
      </c>
      <c r="E861" s="135">
        <v>0.211991445584118</v>
      </c>
      <c r="F861" s="135">
        <v>89</v>
      </c>
      <c r="G861" s="135">
        <v>41.560747251150801</v>
      </c>
      <c r="H861" s="2">
        <v>5.9464218507577504</v>
      </c>
      <c r="I861" s="2">
        <v>357.24494336126901</v>
      </c>
      <c r="J861" s="2">
        <v>178.940104057843</v>
      </c>
      <c r="K861" s="19">
        <v>3.26939657313621</v>
      </c>
      <c r="L861" s="135">
        <v>1.3319620036922299E-7</v>
      </c>
      <c r="M861" s="135">
        <v>89.79</v>
      </c>
      <c r="N861" s="135">
        <v>81.832942785588898</v>
      </c>
      <c r="O861" s="19">
        <v>0.8</v>
      </c>
      <c r="P861" s="2">
        <v>42.723759520263698</v>
      </c>
      <c r="Q861" s="2">
        <v>37.0651568034516</v>
      </c>
      <c r="R861" s="266">
        <f t="shared" si="42"/>
        <v>5.9074175479998896</v>
      </c>
      <c r="S861" s="266">
        <f t="shared" si="43"/>
        <v>0.80688314061977651</v>
      </c>
      <c r="T861" s="266">
        <f t="shared" si="44"/>
        <v>1.9689959444442611</v>
      </c>
    </row>
    <row r="862" spans="1:20">
      <c r="A862" s="102">
        <v>0.62374462932348196</v>
      </c>
      <c r="B862" s="102">
        <v>0.31623267645344999</v>
      </c>
      <c r="C862" s="2">
        <v>864.522269877432</v>
      </c>
      <c r="D862" s="19">
        <v>2.47531504461507</v>
      </c>
      <c r="E862" s="135">
        <v>0.218332335074536</v>
      </c>
      <c r="F862" s="135">
        <v>89</v>
      </c>
      <c r="G862" s="135">
        <v>41.7043372728211</v>
      </c>
      <c r="H862" s="2">
        <v>-3.8133921126570401E-2</v>
      </c>
      <c r="I862" s="2">
        <v>323.68514969492497</v>
      </c>
      <c r="J862" s="2">
        <v>-106.559349447061</v>
      </c>
      <c r="K862" s="19">
        <v>2.74928095432655</v>
      </c>
      <c r="L862" s="135">
        <v>4.6899361017699303E-5</v>
      </c>
      <c r="M862" s="135">
        <v>89.79</v>
      </c>
      <c r="N862" s="135">
        <v>81.096053193495095</v>
      </c>
      <c r="O862" s="19">
        <v>0.8</v>
      </c>
      <c r="P862" s="2">
        <v>198.66010488617599</v>
      </c>
      <c r="Q862" s="2">
        <v>243.54350646196701</v>
      </c>
      <c r="R862" s="266">
        <f t="shared" si="42"/>
        <v>5.22459599894162</v>
      </c>
      <c r="S862" s="266">
        <f t="shared" si="43"/>
        <v>0.90034997722574006</v>
      </c>
      <c r="T862" s="266">
        <f t="shared" si="44"/>
        <v>1.9445472221026217</v>
      </c>
    </row>
    <row r="863" spans="1:20">
      <c r="A863" s="102">
        <v>0.78012658888474096</v>
      </c>
      <c r="B863" s="102">
        <v>0.31638611447723403</v>
      </c>
      <c r="C863" s="2">
        <v>962.28227449555902</v>
      </c>
      <c r="D863" s="19">
        <v>2.11070975035841</v>
      </c>
      <c r="E863" s="135">
        <v>0.140112955448776</v>
      </c>
      <c r="F863" s="135">
        <v>89</v>
      </c>
      <c r="G863" s="135">
        <v>41.755039580857201</v>
      </c>
      <c r="H863" s="2">
        <v>0.31108223838913801</v>
      </c>
      <c r="I863" s="2">
        <v>112.695130234234</v>
      </c>
      <c r="J863" s="2">
        <v>-61.788649466954801</v>
      </c>
      <c r="K863" s="19">
        <v>2.7767526073767002</v>
      </c>
      <c r="L863" s="135">
        <v>9.8988516149840694E-2</v>
      </c>
      <c r="M863" s="135">
        <v>89.79</v>
      </c>
      <c r="N863" s="135">
        <v>81.699999746350599</v>
      </c>
      <c r="O863" s="19">
        <v>0.8</v>
      </c>
      <c r="P863" s="2">
        <v>219.759372435491</v>
      </c>
      <c r="Q863" s="2">
        <v>229.89334522325001</v>
      </c>
      <c r="R863" s="266">
        <f t="shared" si="42"/>
        <v>4.8874623577351102</v>
      </c>
      <c r="S863" s="266">
        <f t="shared" si="43"/>
        <v>0.76013604696043657</v>
      </c>
      <c r="T863" s="266">
        <f t="shared" si="44"/>
        <v>1.9566500371324365</v>
      </c>
    </row>
    <row r="864" spans="1:20">
      <c r="A864" s="102">
        <v>1.43537950515747</v>
      </c>
      <c r="B864" s="102">
        <v>0.31694356105564198</v>
      </c>
      <c r="C864" s="2">
        <v>882.242009136408</v>
      </c>
      <c r="D864" s="19">
        <v>1.36870366360977</v>
      </c>
      <c r="E864" s="135">
        <v>0.269999976779638</v>
      </c>
      <c r="F864" s="135">
        <v>89</v>
      </c>
      <c r="G864" s="135">
        <v>41.847936270400503</v>
      </c>
      <c r="H864" s="2">
        <v>2.5478404713944802</v>
      </c>
      <c r="I864" s="2">
        <v>268.339178064983</v>
      </c>
      <c r="J864" s="2">
        <v>-33.640170014395899</v>
      </c>
      <c r="K864" s="19">
        <v>3.4553825932294302</v>
      </c>
      <c r="L864" s="135">
        <v>3.25847124535069E-2</v>
      </c>
      <c r="M864" s="135">
        <v>89.79</v>
      </c>
      <c r="N864" s="135">
        <v>81.697456617038796</v>
      </c>
      <c r="O864" s="19">
        <v>0.8</v>
      </c>
      <c r="P864" s="2">
        <v>330.91418864995097</v>
      </c>
      <c r="Q864" s="2">
        <v>111.86479480237</v>
      </c>
      <c r="R864" s="266">
        <f t="shared" si="42"/>
        <v>4.8240862568392</v>
      </c>
      <c r="S864" s="266">
        <f t="shared" si="43"/>
        <v>0.3961077034686824</v>
      </c>
      <c r="T864" s="266">
        <f t="shared" si="44"/>
        <v>1.9522457711928864</v>
      </c>
    </row>
    <row r="865" spans="1:20">
      <c r="A865" s="102">
        <v>1.40352256735786</v>
      </c>
      <c r="B865" s="102">
        <v>0.31696575285647699</v>
      </c>
      <c r="C865" s="2">
        <v>867.29519151700003</v>
      </c>
      <c r="D865" s="19">
        <v>1.56550146256541</v>
      </c>
      <c r="E865" s="135">
        <v>0.29998076126395101</v>
      </c>
      <c r="F865" s="135">
        <v>89</v>
      </c>
      <c r="G865" s="135">
        <v>41.799999958733203</v>
      </c>
      <c r="H865" s="2">
        <v>-1.35623474430891</v>
      </c>
      <c r="I865" s="2">
        <v>264.66207332462301</v>
      </c>
      <c r="J865" s="2">
        <v>13.6303272767198</v>
      </c>
      <c r="K865" s="19">
        <v>2.1010025085333401</v>
      </c>
      <c r="L865" s="135">
        <v>3.45445375447768E-2</v>
      </c>
      <c r="M865" s="135">
        <v>89.79</v>
      </c>
      <c r="N865" s="135">
        <v>81.0875293481364</v>
      </c>
      <c r="O865" s="19">
        <v>0.8</v>
      </c>
      <c r="P865" s="2">
        <v>207.98977399026001</v>
      </c>
      <c r="Q865" s="2">
        <v>245.545105542459</v>
      </c>
      <c r="R865" s="266">
        <f t="shared" si="42"/>
        <v>3.6665039710987504</v>
      </c>
      <c r="S865" s="266">
        <f t="shared" si="43"/>
        <v>0.7451211772508779</v>
      </c>
      <c r="T865" s="266">
        <f t="shared" si="44"/>
        <v>1.9398930485212817</v>
      </c>
    </row>
    <row r="866" spans="1:20">
      <c r="A866" s="102">
        <v>1.0332389352843101</v>
      </c>
      <c r="B866" s="102">
        <v>0.31701440103899903</v>
      </c>
      <c r="C866" s="2">
        <v>864.94823324778395</v>
      </c>
      <c r="D866" s="19">
        <v>2.8087079496265899</v>
      </c>
      <c r="E866" s="135">
        <v>0.197144384697792</v>
      </c>
      <c r="F866" s="135">
        <v>89</v>
      </c>
      <c r="G866" s="135">
        <v>41.516418042491402</v>
      </c>
      <c r="H866" s="2">
        <v>4.9933053028235896</v>
      </c>
      <c r="I866" s="2">
        <v>358.450927032359</v>
      </c>
      <c r="J866" s="2">
        <v>179.99974545020501</v>
      </c>
      <c r="K866" s="19">
        <v>2.78723123010628</v>
      </c>
      <c r="L866" s="135">
        <v>6.5229736331440206E-5</v>
      </c>
      <c r="M866" s="135">
        <v>89.79</v>
      </c>
      <c r="N866" s="135">
        <v>81.699925218988</v>
      </c>
      <c r="O866" s="19">
        <v>0.8</v>
      </c>
      <c r="P866" s="2">
        <v>308.94838507581397</v>
      </c>
      <c r="Q866" s="2">
        <v>130.48408829574601</v>
      </c>
      <c r="R866" s="266">
        <f t="shared" si="42"/>
        <v>5.5959391797328699</v>
      </c>
      <c r="S866" s="266">
        <f t="shared" si="43"/>
        <v>1.0077053956945978</v>
      </c>
      <c r="T866" s="266">
        <f t="shared" si="44"/>
        <v>1.967894367364964</v>
      </c>
    </row>
    <row r="867" spans="1:20">
      <c r="A867" s="102">
        <v>0.90620598429813903</v>
      </c>
      <c r="B867" s="102">
        <v>0.31718440427828298</v>
      </c>
      <c r="C867" s="2">
        <v>911.66699704702398</v>
      </c>
      <c r="D867" s="19">
        <v>2.49722970119497</v>
      </c>
      <c r="E867" s="135">
        <v>0.29998275670466401</v>
      </c>
      <c r="F867" s="135">
        <v>89</v>
      </c>
      <c r="G867" s="135">
        <v>41.533440398726498</v>
      </c>
      <c r="H867" s="2">
        <v>5.9990203311470802</v>
      </c>
      <c r="I867" s="2">
        <v>353.76142273958999</v>
      </c>
      <c r="J867" s="2">
        <v>176.419989084035</v>
      </c>
      <c r="K867" s="19">
        <v>2.0862847712506101</v>
      </c>
      <c r="L867" s="135">
        <v>4.2093255958159303E-3</v>
      </c>
      <c r="M867" s="135">
        <v>89.79</v>
      </c>
      <c r="N867" s="135">
        <v>81.699994298077499</v>
      </c>
      <c r="O867" s="19">
        <v>0.8</v>
      </c>
      <c r="P867" s="2">
        <v>352.83636935037902</v>
      </c>
      <c r="Q867" s="2">
        <v>86.575602269874196</v>
      </c>
      <c r="R867" s="266">
        <f t="shared" si="42"/>
        <v>4.5835144724455805</v>
      </c>
      <c r="S867" s="266">
        <f t="shared" si="43"/>
        <v>1.1969745145088806</v>
      </c>
      <c r="T867" s="266">
        <f t="shared" si="44"/>
        <v>1.9670894949647031</v>
      </c>
    </row>
    <row r="868" spans="1:20">
      <c r="A868" s="102">
        <v>0.76071075676009003</v>
      </c>
      <c r="B868" s="102">
        <v>0.31720011358094502</v>
      </c>
      <c r="C868" s="2">
        <v>974.68642078549499</v>
      </c>
      <c r="D868" s="19">
        <v>0.50220900646289701</v>
      </c>
      <c r="E868" s="135">
        <v>0.299868687233114</v>
      </c>
      <c r="F868" s="135">
        <v>89</v>
      </c>
      <c r="G868" s="135">
        <v>42.273039392659797</v>
      </c>
      <c r="H868" s="2">
        <v>5.9965290450771702</v>
      </c>
      <c r="I868" s="2">
        <v>173.203444508518</v>
      </c>
      <c r="J868" s="2">
        <v>-178.258089342766</v>
      </c>
      <c r="K868" s="19">
        <v>1.3489776138241401</v>
      </c>
      <c r="L868" s="135">
        <v>0.29768465825972701</v>
      </c>
      <c r="M868" s="135">
        <v>89.79</v>
      </c>
      <c r="N868" s="135">
        <v>81.989188126444105</v>
      </c>
      <c r="O868" s="19">
        <v>0.8</v>
      </c>
      <c r="P868" s="2">
        <v>35.757569875522897</v>
      </c>
      <c r="Q868" s="2">
        <v>27.1892512522729</v>
      </c>
      <c r="R868" s="266">
        <f t="shared" si="42"/>
        <v>1.8511866202870371</v>
      </c>
      <c r="S868" s="266">
        <f t="shared" si="43"/>
        <v>0.3722886142188922</v>
      </c>
      <c r="T868" s="266">
        <f t="shared" si="44"/>
        <v>1.939514861112176</v>
      </c>
    </row>
    <row r="869" spans="1:20">
      <c r="A869" s="102">
        <v>0.92291294550523095</v>
      </c>
      <c r="B869" s="102">
        <v>0.31743146383258303</v>
      </c>
      <c r="C869" s="2">
        <v>980.32135930475999</v>
      </c>
      <c r="D869" s="19">
        <v>2.8789765021763101</v>
      </c>
      <c r="E869" s="135">
        <v>0.273320936988317</v>
      </c>
      <c r="F869" s="135">
        <v>89</v>
      </c>
      <c r="G869" s="135">
        <v>41.500142057964901</v>
      </c>
      <c r="H869" s="2">
        <v>5.9494820682545697</v>
      </c>
      <c r="I869" s="2">
        <v>356.22987019572599</v>
      </c>
      <c r="J869" s="2">
        <v>173.48965807744801</v>
      </c>
      <c r="K869" s="19">
        <v>2.2035638296484699</v>
      </c>
      <c r="L869" s="135">
        <v>8.7029623248159301E-4</v>
      </c>
      <c r="M869" s="135">
        <v>89.79</v>
      </c>
      <c r="N869" s="135">
        <v>81.697134521631597</v>
      </c>
      <c r="O869" s="19">
        <v>0.8</v>
      </c>
      <c r="P869" s="2">
        <v>6.7575199367775198</v>
      </c>
      <c r="Q869" s="2">
        <v>72.9430642635742</v>
      </c>
      <c r="R869" s="266">
        <f t="shared" si="42"/>
        <v>5.0825403318247799</v>
      </c>
      <c r="S869" s="266">
        <f t="shared" si="43"/>
        <v>1.3065092390065176</v>
      </c>
      <c r="T869" s="266">
        <f t="shared" si="44"/>
        <v>1.9685989124452141</v>
      </c>
    </row>
    <row r="870" spans="1:20">
      <c r="A870" s="102">
        <v>1.05683354428038</v>
      </c>
      <c r="B870" s="102">
        <v>0.31759197388172999</v>
      </c>
      <c r="C870" s="2">
        <v>869.88262541619497</v>
      </c>
      <c r="D870" s="19">
        <v>2.36802259529555</v>
      </c>
      <c r="E870" s="135">
        <v>0.27412874690350297</v>
      </c>
      <c r="F870" s="135">
        <v>89</v>
      </c>
      <c r="G870" s="135">
        <v>41.588968938343498</v>
      </c>
      <c r="H870" s="2">
        <v>5.9986970961528803</v>
      </c>
      <c r="I870" s="2">
        <v>354.04207487074399</v>
      </c>
      <c r="J870" s="2">
        <v>179.99991021981199</v>
      </c>
      <c r="K870" s="19">
        <v>2.4617947984363799</v>
      </c>
      <c r="L870" s="135">
        <v>4.2822529273696099E-4</v>
      </c>
      <c r="M870" s="135">
        <v>89.79</v>
      </c>
      <c r="N870" s="135">
        <v>81.686490484082597</v>
      </c>
      <c r="O870" s="19">
        <v>0.8</v>
      </c>
      <c r="P870" s="2">
        <v>303.48607924439602</v>
      </c>
      <c r="Q870" s="2">
        <v>135.721684490744</v>
      </c>
      <c r="R870" s="266">
        <f t="shared" si="42"/>
        <v>4.82981739373193</v>
      </c>
      <c r="S870" s="266">
        <f t="shared" si="43"/>
        <v>0.96190900915040123</v>
      </c>
      <c r="T870" s="266">
        <f t="shared" si="44"/>
        <v>1.9641383898019809</v>
      </c>
    </row>
    <row r="871" spans="1:20">
      <c r="A871" s="102">
        <v>0.79360177228227202</v>
      </c>
      <c r="B871" s="102">
        <v>0.317749677554649</v>
      </c>
      <c r="C871" s="2">
        <v>862.18133081342398</v>
      </c>
      <c r="D871" s="19">
        <v>2.43250439481226</v>
      </c>
      <c r="E871" s="135">
        <v>0.28898860560717698</v>
      </c>
      <c r="F871" s="135">
        <v>89</v>
      </c>
      <c r="G871" s="135">
        <v>41.556214335566601</v>
      </c>
      <c r="H871" s="2">
        <v>5.9999999833397304</v>
      </c>
      <c r="I871" s="2">
        <v>356.51118858279398</v>
      </c>
      <c r="J871" s="2">
        <v>173.77382542635601</v>
      </c>
      <c r="K871" s="19">
        <v>2.1679136202857201</v>
      </c>
      <c r="L871" s="135">
        <v>6.0793956173022896E-3</v>
      </c>
      <c r="M871" s="135">
        <v>89.79</v>
      </c>
      <c r="N871" s="135">
        <v>81.6999955565324</v>
      </c>
      <c r="O871" s="19">
        <v>0.8</v>
      </c>
      <c r="P871" s="2">
        <v>137.30570903696901</v>
      </c>
      <c r="Q871" s="2">
        <v>303.59217336202897</v>
      </c>
      <c r="R871" s="266">
        <f t="shared" si="42"/>
        <v>4.6004180150979801</v>
      </c>
      <c r="S871" s="266">
        <f t="shared" si="43"/>
        <v>1.122048577974093</v>
      </c>
      <c r="T871" s="266">
        <f t="shared" si="44"/>
        <v>1.9660115066498745</v>
      </c>
    </row>
    <row r="872" spans="1:20">
      <c r="A872" s="102">
        <v>0.90938711678609196</v>
      </c>
      <c r="B872" s="102">
        <v>0.31780124598127901</v>
      </c>
      <c r="C872" s="2">
        <v>877.996459662809</v>
      </c>
      <c r="D872" s="19">
        <v>2.3276502010694</v>
      </c>
      <c r="E872" s="135">
        <v>0.23787794682758401</v>
      </c>
      <c r="F872" s="135">
        <v>89</v>
      </c>
      <c r="G872" s="135">
        <v>41.6561073932602</v>
      </c>
      <c r="H872" s="2">
        <v>5.9999819457219203</v>
      </c>
      <c r="I872" s="2">
        <v>359.26118105105002</v>
      </c>
      <c r="J872" s="2">
        <v>179.97891734182201</v>
      </c>
      <c r="K872" s="19">
        <v>2.8438622147869599</v>
      </c>
      <c r="L872" s="135">
        <v>2.1096848068500401E-2</v>
      </c>
      <c r="M872" s="135">
        <v>89.79</v>
      </c>
      <c r="N872" s="135">
        <v>81.6064430388234</v>
      </c>
      <c r="O872" s="19">
        <v>0.8</v>
      </c>
      <c r="P872" s="2">
        <v>224.89479752839401</v>
      </c>
      <c r="Q872" s="2">
        <v>216.36241644778599</v>
      </c>
      <c r="R872" s="266">
        <f t="shared" si="42"/>
        <v>5.1715124158563599</v>
      </c>
      <c r="S872" s="266">
        <f t="shared" si="43"/>
        <v>0.8184820589993913</v>
      </c>
      <c r="T872" s="266">
        <f t="shared" si="44"/>
        <v>1.9590511006803053</v>
      </c>
    </row>
    <row r="873" spans="1:20">
      <c r="A873" s="102">
        <v>0.66935461573302701</v>
      </c>
      <c r="B873" s="102">
        <v>0.317876258645864</v>
      </c>
      <c r="C873" s="2">
        <v>860.00135082517602</v>
      </c>
      <c r="D873" s="19">
        <v>1.96132663540732</v>
      </c>
      <c r="E873" s="135">
        <v>0.15614612464619401</v>
      </c>
      <c r="F873" s="135">
        <v>89</v>
      </c>
      <c r="G873" s="135">
        <v>41.432574106523603</v>
      </c>
      <c r="H873" s="2">
        <v>-0.68515969783094099</v>
      </c>
      <c r="I873" s="2">
        <v>1.7728977446894701E-5</v>
      </c>
      <c r="J873" s="2">
        <v>-179.99991838574701</v>
      </c>
      <c r="K873" s="19">
        <v>2.8321358724083501</v>
      </c>
      <c r="L873" s="135">
        <v>3.9938704881053798E-2</v>
      </c>
      <c r="M873" s="135">
        <v>89.79</v>
      </c>
      <c r="N873" s="135">
        <v>82.230945604279597</v>
      </c>
      <c r="O873" s="19">
        <v>0.8</v>
      </c>
      <c r="P873" s="2">
        <v>296.839018123085</v>
      </c>
      <c r="Q873" s="2">
        <v>143.41246950371601</v>
      </c>
      <c r="R873" s="266">
        <f t="shared" si="42"/>
        <v>4.7934625078156703</v>
      </c>
      <c r="S873" s="266">
        <f t="shared" si="43"/>
        <v>0.69252561450714434</v>
      </c>
      <c r="T873" s="266">
        <f t="shared" si="44"/>
        <v>1.9846931400608356</v>
      </c>
    </row>
    <row r="874" spans="1:20">
      <c r="A874" s="102">
        <v>0.90620598429813903</v>
      </c>
      <c r="B874" s="102">
        <v>0.31794223679667799</v>
      </c>
      <c r="C874" s="2">
        <v>944.89713134021804</v>
      </c>
      <c r="D874" s="19">
        <v>3.1715336413455799</v>
      </c>
      <c r="E874" s="135">
        <v>0.18839273608607501</v>
      </c>
      <c r="F874" s="135">
        <v>89</v>
      </c>
      <c r="G874" s="135">
        <v>41.500001729027197</v>
      </c>
      <c r="H874" s="2">
        <v>4.4769361443550704</v>
      </c>
      <c r="I874" s="2">
        <v>7.2036457878595101E-3</v>
      </c>
      <c r="J874" s="2">
        <v>178.91844758728101</v>
      </c>
      <c r="K874" s="19">
        <v>2.99414673404516</v>
      </c>
      <c r="L874" s="135">
        <v>1.1782828785586901E-3</v>
      </c>
      <c r="M874" s="135">
        <v>89.79</v>
      </c>
      <c r="N874" s="135">
        <v>81.699992239560899</v>
      </c>
      <c r="O874" s="19">
        <v>0.8</v>
      </c>
      <c r="P874" s="2">
        <v>268.07291030305498</v>
      </c>
      <c r="Q874" s="2">
        <v>171.89370153478299</v>
      </c>
      <c r="R874" s="266">
        <f t="shared" si="42"/>
        <v>6.1656803753907399</v>
      </c>
      <c r="S874" s="266">
        <f t="shared" si="43"/>
        <v>1.0592445604897813</v>
      </c>
      <c r="T874" s="266">
        <f t="shared" si="44"/>
        <v>1.968674429775163</v>
      </c>
    </row>
    <row r="875" spans="1:20">
      <c r="A875" s="102">
        <v>0.88153692567720998</v>
      </c>
      <c r="B875" s="102">
        <v>0.31916412659098897</v>
      </c>
      <c r="C875" s="2">
        <v>873.38514182814197</v>
      </c>
      <c r="D875" s="19">
        <v>2.7636922243651099</v>
      </c>
      <c r="E875" s="135">
        <v>0.22343167512390699</v>
      </c>
      <c r="F875" s="135">
        <v>89</v>
      </c>
      <c r="G875" s="135">
        <v>41.550018772478602</v>
      </c>
      <c r="H875" s="2">
        <v>0.75901725848914903</v>
      </c>
      <c r="I875" s="2">
        <v>4.2608334216379101E-4</v>
      </c>
      <c r="J875" s="2">
        <v>176.346510373115</v>
      </c>
      <c r="K875" s="19">
        <v>2.5787744515668098</v>
      </c>
      <c r="L875" s="135">
        <v>1.53659536172335E-2</v>
      </c>
      <c r="M875" s="135">
        <v>89.79</v>
      </c>
      <c r="N875" s="135">
        <v>81.642186391232997</v>
      </c>
      <c r="O875" s="19">
        <v>0.8</v>
      </c>
      <c r="P875" s="2">
        <v>172.561538302076</v>
      </c>
      <c r="Q875" s="2">
        <v>269.62125765625899</v>
      </c>
      <c r="R875" s="266">
        <f t="shared" si="42"/>
        <v>5.3424666759319202</v>
      </c>
      <c r="S875" s="266">
        <f t="shared" si="43"/>
        <v>1.0717076178127745</v>
      </c>
      <c r="T875" s="266">
        <f t="shared" si="44"/>
        <v>1.9649133454859029</v>
      </c>
    </row>
    <row r="876" spans="1:20">
      <c r="A876" s="102">
        <v>0.97289254376664702</v>
      </c>
      <c r="B876" s="102">
        <v>0.319613923921304</v>
      </c>
      <c r="C876" s="2">
        <v>860.57067577319003</v>
      </c>
      <c r="D876" s="19">
        <v>2.8965611356216101</v>
      </c>
      <c r="E876" s="135">
        <v>0.19028962718515199</v>
      </c>
      <c r="F876" s="135">
        <v>89</v>
      </c>
      <c r="G876" s="135">
        <v>41.503013731154702</v>
      </c>
      <c r="H876" s="2">
        <v>4.6736557664505902</v>
      </c>
      <c r="I876" s="2">
        <v>0.12393670246030999</v>
      </c>
      <c r="J876" s="2">
        <v>177.03541789314801</v>
      </c>
      <c r="K876" s="19">
        <v>2.7213751549531802</v>
      </c>
      <c r="L876" s="135">
        <v>9.3717260746251096E-8</v>
      </c>
      <c r="M876" s="135">
        <v>89.79</v>
      </c>
      <c r="N876" s="135">
        <v>81.699550169620096</v>
      </c>
      <c r="O876" s="19">
        <v>0.8</v>
      </c>
      <c r="P876" s="2">
        <v>63.346019603911699</v>
      </c>
      <c r="Q876" s="2">
        <v>16.342296730356299</v>
      </c>
      <c r="R876" s="266">
        <f t="shared" si="42"/>
        <v>5.6179362905747903</v>
      </c>
      <c r="S876" s="266">
        <f t="shared" si="43"/>
        <v>1.0643740648361448</v>
      </c>
      <c r="T876" s="266">
        <f t="shared" si="44"/>
        <v>1.9685209054659907</v>
      </c>
    </row>
    <row r="877" spans="1:20">
      <c r="A877" s="102">
        <v>0.90611768094822698</v>
      </c>
      <c r="B877" s="102">
        <v>0.31972130264758097</v>
      </c>
      <c r="C877" s="2">
        <v>892.53654073075199</v>
      </c>
      <c r="D877" s="19">
        <v>2.5906743167267501</v>
      </c>
      <c r="E877" s="135">
        <v>0.27666628210771599</v>
      </c>
      <c r="F877" s="135">
        <v>89</v>
      </c>
      <c r="G877" s="135">
        <v>41.512487596663298</v>
      </c>
      <c r="H877" s="2">
        <v>3.9582519393120301</v>
      </c>
      <c r="I877" s="2">
        <v>353.55323797112499</v>
      </c>
      <c r="J877" s="2">
        <v>179.830425705089</v>
      </c>
      <c r="K877" s="19">
        <v>2.00000053767209</v>
      </c>
      <c r="L877" s="135">
        <v>6.0394551835036799E-4</v>
      </c>
      <c r="M877" s="135">
        <v>89.79</v>
      </c>
      <c r="N877" s="135">
        <v>81.641833920056101</v>
      </c>
      <c r="O877" s="19">
        <v>0.8</v>
      </c>
      <c r="P877" s="2">
        <v>350.46390647209103</v>
      </c>
      <c r="Q877" s="2">
        <v>89.337135185719305</v>
      </c>
      <c r="R877" s="266">
        <f t="shared" si="42"/>
        <v>4.5906748543988396</v>
      </c>
      <c r="S877" s="266">
        <f t="shared" si="43"/>
        <v>1.2953368101301501</v>
      </c>
      <c r="T877" s="266">
        <f t="shared" si="44"/>
        <v>1.966681320408713</v>
      </c>
    </row>
    <row r="878" spans="1:20">
      <c r="A878" s="102">
        <v>1.3882284569554</v>
      </c>
      <c r="B878" s="102">
        <v>0.32041019387543201</v>
      </c>
      <c r="C878" s="2">
        <v>971.68452890680703</v>
      </c>
      <c r="D878" s="19">
        <v>1.9184168281681599</v>
      </c>
      <c r="E878" s="135">
        <v>0.246877826843036</v>
      </c>
      <c r="F878" s="135">
        <v>89</v>
      </c>
      <c r="G878" s="135">
        <v>41.661122418407103</v>
      </c>
      <c r="H878" s="2">
        <v>0.16111807031212899</v>
      </c>
      <c r="I878" s="2">
        <v>308.34461317959801</v>
      </c>
      <c r="J878" s="2">
        <v>-74.3639110862064</v>
      </c>
      <c r="K878" s="19">
        <v>2.8963369595989699</v>
      </c>
      <c r="L878" s="135">
        <v>2.5252794183133101E-2</v>
      </c>
      <c r="M878" s="135">
        <v>89.79</v>
      </c>
      <c r="N878" s="135">
        <v>81.6995893190294</v>
      </c>
      <c r="O878" s="19">
        <v>0.8</v>
      </c>
      <c r="P878" s="2">
        <v>174.41668982674</v>
      </c>
      <c r="Q878" s="2">
        <v>278.45479889275998</v>
      </c>
      <c r="R878" s="266">
        <f t="shared" si="42"/>
        <v>4.8147537877671294</v>
      </c>
      <c r="S878" s="266">
        <f t="shared" si="43"/>
        <v>0.66235968222212172</v>
      </c>
      <c r="T878" s="266">
        <f t="shared" si="44"/>
        <v>1.9610510849542577</v>
      </c>
    </row>
    <row r="879" spans="1:20">
      <c r="A879" s="102">
        <v>1.3975709332153201</v>
      </c>
      <c r="B879" s="102">
        <v>0.32063157796202302</v>
      </c>
      <c r="C879" s="2">
        <v>967.84393719685397</v>
      </c>
      <c r="D879" s="19">
        <v>1.31666377665857</v>
      </c>
      <c r="E879" s="135">
        <v>0.29999881796704497</v>
      </c>
      <c r="F879" s="135">
        <v>89</v>
      </c>
      <c r="G879" s="135">
        <v>41.799999782678903</v>
      </c>
      <c r="H879" s="2">
        <v>0.64548493102303495</v>
      </c>
      <c r="I879" s="2">
        <v>276.24777028283899</v>
      </c>
      <c r="J879" s="2">
        <v>-9.7484372023957206</v>
      </c>
      <c r="K879" s="19">
        <v>2.7360701656030999</v>
      </c>
      <c r="L879" s="135">
        <v>4.9305573345818601E-2</v>
      </c>
      <c r="M879" s="135">
        <v>89.79</v>
      </c>
      <c r="N879" s="135">
        <v>81.595353775495596</v>
      </c>
      <c r="O879" s="19">
        <v>0.8</v>
      </c>
      <c r="P879" s="2">
        <v>173.99284122701101</v>
      </c>
      <c r="Q879" s="2">
        <v>281.59932949798201</v>
      </c>
      <c r="R879" s="266">
        <f t="shared" si="42"/>
        <v>4.0527339422616695</v>
      </c>
      <c r="S879" s="266">
        <f t="shared" si="43"/>
        <v>0.48122441931906512</v>
      </c>
      <c r="T879" s="266">
        <f t="shared" si="44"/>
        <v>1.9520419665003708</v>
      </c>
    </row>
    <row r="880" spans="1:20">
      <c r="A880" s="102">
        <v>0.90399840474128701</v>
      </c>
      <c r="B880" s="102">
        <v>0.32183954001897302</v>
      </c>
      <c r="C880" s="2">
        <v>876.83729975010704</v>
      </c>
      <c r="D880" s="19">
        <v>2.4207484241965598</v>
      </c>
      <c r="E880" s="135">
        <v>0.299998942495041</v>
      </c>
      <c r="F880" s="135">
        <v>89</v>
      </c>
      <c r="G880" s="135">
        <v>41.555210586994797</v>
      </c>
      <c r="H880" s="2">
        <v>5.9995146439498201</v>
      </c>
      <c r="I880" s="2">
        <v>356.173280718721</v>
      </c>
      <c r="J880" s="2">
        <v>173.063383981897</v>
      </c>
      <c r="K880" s="19">
        <v>2.14160071050153</v>
      </c>
      <c r="L880" s="135">
        <v>2.4059410303134601E-3</v>
      </c>
      <c r="M880" s="135">
        <v>89.79</v>
      </c>
      <c r="N880" s="135">
        <v>81.699999930414904</v>
      </c>
      <c r="O880" s="19">
        <v>0.8</v>
      </c>
      <c r="P880" s="2">
        <v>98.159425575520103</v>
      </c>
      <c r="Q880" s="2">
        <v>341.80351435185702</v>
      </c>
      <c r="R880" s="266">
        <f t="shared" si="42"/>
        <v>4.5623491346980902</v>
      </c>
      <c r="S880" s="266">
        <f t="shared" si="43"/>
        <v>1.1303453591167598</v>
      </c>
      <c r="T880" s="266">
        <f t="shared" si="44"/>
        <v>1.9660591000827199</v>
      </c>
    </row>
    <row r="881" spans="1:20">
      <c r="A881" s="102">
        <v>0.90620598429813903</v>
      </c>
      <c r="B881" s="102">
        <v>0.322260936311281</v>
      </c>
      <c r="C881" s="2">
        <v>933.90742201602097</v>
      </c>
      <c r="D881" s="19">
        <v>2.1183025696076601</v>
      </c>
      <c r="E881" s="135">
        <v>0.130848381260356</v>
      </c>
      <c r="F881" s="135">
        <v>89</v>
      </c>
      <c r="G881" s="135">
        <v>41.5253483081624</v>
      </c>
      <c r="H881" s="2">
        <v>0.69578253884296704</v>
      </c>
      <c r="I881" s="2">
        <v>108.774149457165</v>
      </c>
      <c r="J881" s="2">
        <v>-65.408437371535499</v>
      </c>
      <c r="K881" s="19">
        <v>2.02892313878657</v>
      </c>
      <c r="L881" s="135">
        <v>9.5594051029730398E-2</v>
      </c>
      <c r="M881" s="135">
        <v>89.79</v>
      </c>
      <c r="N881" s="135">
        <v>81.535087415491603</v>
      </c>
      <c r="O881" s="19">
        <v>0.8</v>
      </c>
      <c r="P881" s="2">
        <v>227.97175667785001</v>
      </c>
      <c r="Q881" s="2">
        <v>219.71012315875399</v>
      </c>
      <c r="R881" s="266">
        <f t="shared" si="42"/>
        <v>4.1472257083942301</v>
      </c>
      <c r="S881" s="266">
        <f t="shared" si="43"/>
        <v>1.0440526450275218</v>
      </c>
      <c r="T881" s="266">
        <f t="shared" si="44"/>
        <v>1.9635015896896093</v>
      </c>
    </row>
    <row r="882" spans="1:20">
      <c r="A882" s="102">
        <v>0.979778095148503</v>
      </c>
      <c r="B882" s="102">
        <v>0.32382607186103501</v>
      </c>
      <c r="C882" s="2">
        <v>881.361119185397</v>
      </c>
      <c r="D882" s="19">
        <v>0.65118792751051602</v>
      </c>
      <c r="E882" s="135">
        <v>0.117136930146731</v>
      </c>
      <c r="F882" s="135">
        <v>89</v>
      </c>
      <c r="G882" s="135">
        <v>41.948695402709802</v>
      </c>
      <c r="H882" s="2">
        <v>3.1622574377924302</v>
      </c>
      <c r="I882" s="2">
        <v>21.064719889882198</v>
      </c>
      <c r="J882" s="2">
        <v>23.007300472254801</v>
      </c>
      <c r="K882" s="19">
        <v>2.3993381552684601</v>
      </c>
      <c r="L882" s="135">
        <v>0.174982695893109</v>
      </c>
      <c r="M882" s="135">
        <v>89.79</v>
      </c>
      <c r="N882" s="135">
        <v>82.322432307325897</v>
      </c>
      <c r="O882" s="19">
        <v>0.8</v>
      </c>
      <c r="P882" s="2">
        <v>332.556606226219</v>
      </c>
      <c r="Q882" s="2">
        <v>93.575762665495304</v>
      </c>
      <c r="R882" s="266">
        <f t="shared" si="42"/>
        <v>3.0505260827789762</v>
      </c>
      <c r="S882" s="266">
        <f t="shared" si="43"/>
        <v>0.27140314760578427</v>
      </c>
      <c r="T882" s="266">
        <f t="shared" si="44"/>
        <v>1.9624551256487475</v>
      </c>
    </row>
    <row r="883" spans="1:20">
      <c r="A883" s="102">
        <v>1.37480637431144</v>
      </c>
      <c r="B883" s="102">
        <v>0.32394226881511001</v>
      </c>
      <c r="C883" s="2">
        <v>886.11677410436698</v>
      </c>
      <c r="D883" s="19">
        <v>1.7911079615216901</v>
      </c>
      <c r="E883" s="135">
        <v>0.221196346907097</v>
      </c>
      <c r="F883" s="135">
        <v>89</v>
      </c>
      <c r="G883" s="135">
        <v>41.119684281600499</v>
      </c>
      <c r="H883" s="2">
        <v>0.19858176412478301</v>
      </c>
      <c r="I883" s="2">
        <v>346.723662145059</v>
      </c>
      <c r="J883" s="2">
        <v>179.30875979983199</v>
      </c>
      <c r="K883" s="19">
        <v>2.8777594874846901</v>
      </c>
      <c r="L883" s="135">
        <v>2.5315532489017599E-2</v>
      </c>
      <c r="M883" s="135">
        <v>89.79</v>
      </c>
      <c r="N883" s="135">
        <v>83.1871351520453</v>
      </c>
      <c r="O883" s="19">
        <v>0.8</v>
      </c>
      <c r="P883" s="2">
        <v>139.16272871085999</v>
      </c>
      <c r="Q883" s="2">
        <v>313.00208370964202</v>
      </c>
      <c r="R883" s="266">
        <f t="shared" si="42"/>
        <v>4.6688674490063802</v>
      </c>
      <c r="S883" s="266">
        <f t="shared" si="43"/>
        <v>0.62239668370868984</v>
      </c>
      <c r="T883" s="266">
        <f t="shared" si="44"/>
        <v>2.0230489753363305</v>
      </c>
    </row>
    <row r="884" spans="1:20">
      <c r="A884" s="102">
        <v>1.04901210078969</v>
      </c>
      <c r="B884" s="102">
        <v>0.32395478844752201</v>
      </c>
      <c r="C884" s="2">
        <v>880.40176090250998</v>
      </c>
      <c r="D884" s="19">
        <v>2.3818519534676499</v>
      </c>
      <c r="E884" s="135">
        <v>0.252454465657653</v>
      </c>
      <c r="F884" s="135">
        <v>89</v>
      </c>
      <c r="G884" s="135">
        <v>41.651722780600899</v>
      </c>
      <c r="H884" s="2">
        <v>5.9994461412894804</v>
      </c>
      <c r="I884" s="2">
        <v>4.7490143194070802</v>
      </c>
      <c r="J884" s="2">
        <v>167.248435999983</v>
      </c>
      <c r="K884" s="19">
        <v>2.8256689714412802</v>
      </c>
      <c r="L884" s="135">
        <v>2.0141411205143501E-2</v>
      </c>
      <c r="M884" s="135">
        <v>89.79</v>
      </c>
      <c r="N884" s="135">
        <v>81.672530200032895</v>
      </c>
      <c r="O884" s="19">
        <v>0.8</v>
      </c>
      <c r="P884" s="2">
        <v>212.863431899201</v>
      </c>
      <c r="Q884" s="2">
        <v>228.88777323701601</v>
      </c>
      <c r="R884" s="266">
        <f t="shared" si="42"/>
        <v>5.2075209249089305</v>
      </c>
      <c r="S884" s="266">
        <f t="shared" si="43"/>
        <v>0.84293382471222245</v>
      </c>
      <c r="T884" s="266">
        <f t="shared" si="44"/>
        <v>1.9608439879003399</v>
      </c>
    </row>
    <row r="885" spans="1:20">
      <c r="A885" s="102">
        <v>0.94580112909898095</v>
      </c>
      <c r="B885" s="102">
        <v>0.32530562390628098</v>
      </c>
      <c r="C885" s="2">
        <v>995.60025846893302</v>
      </c>
      <c r="D885" s="19">
        <v>2.5349847575837399</v>
      </c>
      <c r="E885" s="135">
        <v>0.29984351005982202</v>
      </c>
      <c r="F885" s="135">
        <v>89</v>
      </c>
      <c r="G885" s="135">
        <v>41.644497928495397</v>
      </c>
      <c r="H885" s="2">
        <v>5.9999628904099396</v>
      </c>
      <c r="I885" s="2">
        <v>353.650146532115</v>
      </c>
      <c r="J885" s="2">
        <v>179.71491990781399</v>
      </c>
      <c r="K885" s="19">
        <v>2.9265077583800898</v>
      </c>
      <c r="L885" s="135">
        <v>3.3048725922579699E-8</v>
      </c>
      <c r="M885" s="135">
        <v>89.79</v>
      </c>
      <c r="N885" s="135">
        <v>81.699000229720298</v>
      </c>
      <c r="O885" s="19">
        <v>0.8</v>
      </c>
      <c r="P885" s="2">
        <v>335.90422402027298</v>
      </c>
      <c r="Q885" s="2">
        <v>103.893792339859</v>
      </c>
      <c r="R885" s="266">
        <f t="shared" si="42"/>
        <v>5.4614925159638297</v>
      </c>
      <c r="S885" s="266">
        <f t="shared" si="43"/>
        <v>0.86621494521064601</v>
      </c>
      <c r="T885" s="266">
        <f t="shared" si="44"/>
        <v>1.9618197911762423</v>
      </c>
    </row>
    <row r="886" spans="1:20">
      <c r="A886" s="102">
        <v>1.40797304781153</v>
      </c>
      <c r="B886" s="102">
        <v>0.32530668681925701</v>
      </c>
      <c r="C886" s="2">
        <v>952.54451033634803</v>
      </c>
      <c r="D886" s="19">
        <v>1.6901032548694901</v>
      </c>
      <c r="E886" s="135">
        <v>0.29999982501794598</v>
      </c>
      <c r="F886" s="135">
        <v>89</v>
      </c>
      <c r="G886" s="135">
        <v>41.782211613743101</v>
      </c>
      <c r="H886" s="2">
        <v>1.7775459572465</v>
      </c>
      <c r="I886" s="2">
        <v>269.225699004722</v>
      </c>
      <c r="J886" s="2">
        <v>-20.860888816611499</v>
      </c>
      <c r="K886" s="19">
        <v>3.06117997066842</v>
      </c>
      <c r="L886" s="135">
        <v>1.41409698173999E-5</v>
      </c>
      <c r="M886" s="135">
        <v>89.79</v>
      </c>
      <c r="N886" s="135">
        <v>81.405529858999003</v>
      </c>
      <c r="O886" s="19">
        <v>0.8</v>
      </c>
      <c r="P886" s="2">
        <v>51.911272128144901</v>
      </c>
      <c r="Q886" s="2">
        <v>38.084789595298403</v>
      </c>
      <c r="R886" s="266">
        <f t="shared" si="42"/>
        <v>4.75128322553791</v>
      </c>
      <c r="S886" s="266">
        <f t="shared" si="43"/>
        <v>0.55210842585659858</v>
      </c>
      <c r="T886" s="266">
        <f t="shared" si="44"/>
        <v>1.9483298445653103</v>
      </c>
    </row>
    <row r="887" spans="1:20">
      <c r="A887" s="102">
        <v>0.60980216460302406</v>
      </c>
      <c r="B887" s="102">
        <v>0.32551151163437703</v>
      </c>
      <c r="C887" s="2">
        <v>998.707068798514</v>
      </c>
      <c r="D887" s="19">
        <v>2.0684876469702802</v>
      </c>
      <c r="E887" s="135">
        <v>0.27328725185872899</v>
      </c>
      <c r="F887" s="135">
        <v>89</v>
      </c>
      <c r="G887" s="135">
        <v>41.789314009829702</v>
      </c>
      <c r="H887" s="2">
        <v>-1.4270346103804601</v>
      </c>
      <c r="I887" s="2">
        <v>255.73397547954599</v>
      </c>
      <c r="J887" s="2">
        <v>46.249280206740401</v>
      </c>
      <c r="K887" s="19">
        <v>2.24734176621689</v>
      </c>
      <c r="L887" s="135">
        <v>5.24898636228944E-2</v>
      </c>
      <c r="M887" s="135">
        <v>89.79</v>
      </c>
      <c r="N887" s="135">
        <v>81.225614688488506</v>
      </c>
      <c r="O887" s="19">
        <v>0.8</v>
      </c>
      <c r="P887" s="2">
        <v>217.93667529053101</v>
      </c>
      <c r="Q887" s="2">
        <v>232.56144693258</v>
      </c>
      <c r="R887" s="266">
        <f t="shared" si="42"/>
        <v>4.3158294131871706</v>
      </c>
      <c r="S887" s="266">
        <f t="shared" si="43"/>
        <v>0.92041525595473284</v>
      </c>
      <c r="T887" s="266">
        <f t="shared" si="44"/>
        <v>1.9436934205089507</v>
      </c>
    </row>
    <row r="888" spans="1:20">
      <c r="A888" s="102">
        <v>0.67609037552028795</v>
      </c>
      <c r="B888" s="102">
        <v>0.32552818847162701</v>
      </c>
      <c r="C888" s="2">
        <v>996.71649943318698</v>
      </c>
      <c r="D888" s="19">
        <v>3.0548204118420799</v>
      </c>
      <c r="E888" s="135">
        <v>0.16005024362485601</v>
      </c>
      <c r="F888" s="135">
        <v>89</v>
      </c>
      <c r="G888" s="135">
        <v>41.409612271508898</v>
      </c>
      <c r="H888" s="2">
        <v>3.7943190798781301</v>
      </c>
      <c r="I888" s="2">
        <v>32.223375340980901</v>
      </c>
      <c r="J888" s="2">
        <v>122.621928202327</v>
      </c>
      <c r="K888" s="19">
        <v>3.14747207890548</v>
      </c>
      <c r="L888" s="135">
        <v>3.8889677005613597E-2</v>
      </c>
      <c r="M888" s="135">
        <v>89.79</v>
      </c>
      <c r="N888" s="135">
        <v>82.325210225317804</v>
      </c>
      <c r="O888" s="19">
        <v>0.8</v>
      </c>
      <c r="P888" s="2">
        <v>234.86229179374899</v>
      </c>
      <c r="Q888" s="2">
        <v>209.72372113491599</v>
      </c>
      <c r="R888" s="266">
        <f t="shared" si="42"/>
        <v>6.2022924907475598</v>
      </c>
      <c r="S888" s="266">
        <f t="shared" si="43"/>
        <v>0.97056314885702832</v>
      </c>
      <c r="T888" s="266">
        <f t="shared" si="44"/>
        <v>1.9880700569118854</v>
      </c>
    </row>
    <row r="889" spans="1:20">
      <c r="A889" s="102">
        <v>0.92474965145811405</v>
      </c>
      <c r="B889" s="102">
        <v>0.32564696532619303</v>
      </c>
      <c r="C889" s="2">
        <v>890.82897118306198</v>
      </c>
      <c r="D889" s="19">
        <v>2.3987719223765098</v>
      </c>
      <c r="E889" s="135">
        <v>0.29897693334601999</v>
      </c>
      <c r="F889" s="135">
        <v>89</v>
      </c>
      <c r="G889" s="135">
        <v>41.562823215780199</v>
      </c>
      <c r="H889" s="2">
        <v>5.9992710228280997</v>
      </c>
      <c r="I889" s="2">
        <v>354.63247718628003</v>
      </c>
      <c r="J889" s="2">
        <v>176.321902816538</v>
      </c>
      <c r="K889" s="19">
        <v>2.2111053057046002</v>
      </c>
      <c r="L889" s="135">
        <v>3.5857363795038703E-5</v>
      </c>
      <c r="M889" s="135">
        <v>89.79</v>
      </c>
      <c r="N889" s="135">
        <v>81.699999412703306</v>
      </c>
      <c r="O889" s="19">
        <v>0.8</v>
      </c>
      <c r="P889" s="2">
        <v>76.144115699493497</v>
      </c>
      <c r="Q889" s="2">
        <v>3.6545774880714301</v>
      </c>
      <c r="R889" s="266">
        <f t="shared" si="42"/>
        <v>4.6098772280811104</v>
      </c>
      <c r="S889" s="266">
        <f t="shared" si="43"/>
        <v>1.0848745720919462</v>
      </c>
      <c r="T889" s="266">
        <f t="shared" si="44"/>
        <v>1.9656989850892561</v>
      </c>
    </row>
    <row r="890" spans="1:20">
      <c r="A890" s="102">
        <v>1.38810483273118</v>
      </c>
      <c r="B890" s="102">
        <v>0.325912878958179</v>
      </c>
      <c r="C890" s="2">
        <v>939.03790929246395</v>
      </c>
      <c r="D890" s="19">
        <v>1.8209688174163801</v>
      </c>
      <c r="E890" s="135">
        <v>0.29999970975578699</v>
      </c>
      <c r="F890" s="135">
        <v>89</v>
      </c>
      <c r="G890" s="135">
        <v>41.686324089322</v>
      </c>
      <c r="H890" s="2">
        <v>-1.0613235169501101</v>
      </c>
      <c r="I890" s="2">
        <v>268.56876647019601</v>
      </c>
      <c r="J890" s="2">
        <v>-23.823889551501999</v>
      </c>
      <c r="K890" s="19">
        <v>2.9149652309893201</v>
      </c>
      <c r="L890" s="135">
        <v>2.1828676630319899E-2</v>
      </c>
      <c r="M890" s="135">
        <v>89.79</v>
      </c>
      <c r="N890" s="135">
        <v>81.452109717622307</v>
      </c>
      <c r="O890" s="19">
        <v>0.8</v>
      </c>
      <c r="P890" s="2">
        <v>345.66376697282499</v>
      </c>
      <c r="Q890" s="2">
        <v>101.900075454759</v>
      </c>
      <c r="R890" s="266">
        <f t="shared" si="42"/>
        <v>4.7359340484057002</v>
      </c>
      <c r="S890" s="266">
        <f t="shared" si="43"/>
        <v>0.62469658233225478</v>
      </c>
      <c r="T890" s="266">
        <f t="shared" si="44"/>
        <v>1.9539288123148848</v>
      </c>
    </row>
    <row r="891" spans="1:20">
      <c r="A891" s="102">
        <v>1.0534236077219199</v>
      </c>
      <c r="B891" s="102">
        <v>0.32638516608515999</v>
      </c>
      <c r="C891" s="2">
        <v>982.05621404066403</v>
      </c>
      <c r="D891" s="19">
        <v>1.2081636642806901</v>
      </c>
      <c r="E891" s="135">
        <v>5.4697862680151199E-2</v>
      </c>
      <c r="F891" s="135">
        <v>89</v>
      </c>
      <c r="G891" s="135">
        <v>41.671091734632498</v>
      </c>
      <c r="H891" s="2">
        <v>-0.50007664939006102</v>
      </c>
      <c r="I891" s="2">
        <v>202.934000839422</v>
      </c>
      <c r="J891" s="2">
        <v>88.7027607500861</v>
      </c>
      <c r="K891" s="19">
        <v>4.0224925369874702</v>
      </c>
      <c r="L891" s="135">
        <v>7.4465753517134706E-2</v>
      </c>
      <c r="M891" s="135">
        <v>89.79</v>
      </c>
      <c r="N891" s="135">
        <v>81.588992568571101</v>
      </c>
      <c r="O891" s="19">
        <v>0.8</v>
      </c>
      <c r="P891" s="2">
        <v>166.71604685565799</v>
      </c>
      <c r="Q891" s="2">
        <v>287.02757449969801</v>
      </c>
      <c r="R891" s="266">
        <f t="shared" si="42"/>
        <v>5.2306562012681601</v>
      </c>
      <c r="S891" s="266">
        <f t="shared" si="43"/>
        <v>0.3003519964726919</v>
      </c>
      <c r="T891" s="266">
        <f t="shared" si="44"/>
        <v>1.9579278865104264</v>
      </c>
    </row>
    <row r="892" spans="1:20">
      <c r="A892" s="102">
        <v>1.10018349252641</v>
      </c>
      <c r="B892" s="102">
        <v>0.326420953223372</v>
      </c>
      <c r="C892" s="2">
        <v>908.18450133153306</v>
      </c>
      <c r="D892" s="19">
        <v>2.82326837034765</v>
      </c>
      <c r="E892" s="135">
        <v>7.9392137321806694E-2</v>
      </c>
      <c r="F892" s="135">
        <v>89</v>
      </c>
      <c r="G892" s="135">
        <v>41.009307213419497</v>
      </c>
      <c r="H892" s="2">
        <v>3.25341674938936</v>
      </c>
      <c r="I892" s="2">
        <v>145.41871137982301</v>
      </c>
      <c r="J892" s="2">
        <v>-123.279398929697</v>
      </c>
      <c r="K892" s="19">
        <v>2.28761745296545</v>
      </c>
      <c r="L892" s="135">
        <v>3.5894601001500701E-2</v>
      </c>
      <c r="M892" s="135">
        <v>89.79</v>
      </c>
      <c r="N892" s="135">
        <v>82.866565623080305</v>
      </c>
      <c r="O892" s="19">
        <v>0.8</v>
      </c>
      <c r="P892" s="2">
        <v>224.471041083432</v>
      </c>
      <c r="Q892" s="2">
        <v>227.303721692994</v>
      </c>
      <c r="R892" s="266">
        <f t="shared" si="42"/>
        <v>5.1108858233131</v>
      </c>
      <c r="S892" s="266">
        <f t="shared" si="43"/>
        <v>1.2341523127863152</v>
      </c>
      <c r="T892" s="266">
        <f t="shared" si="44"/>
        <v>2.020677042697367</v>
      </c>
    </row>
    <row r="893" spans="1:20">
      <c r="A893" s="102">
        <v>1.0356253394857</v>
      </c>
      <c r="B893" s="102">
        <v>0.32678841355749699</v>
      </c>
      <c r="C893" s="2">
        <v>938.52957334133896</v>
      </c>
      <c r="D893" s="19">
        <v>0.90606316567685197</v>
      </c>
      <c r="E893" s="135">
        <v>0.159723155724732</v>
      </c>
      <c r="F893" s="135">
        <v>89</v>
      </c>
      <c r="G893" s="135">
        <v>42.1298905219139</v>
      </c>
      <c r="H893" s="2">
        <v>-0.64249060063058505</v>
      </c>
      <c r="I893" s="2">
        <v>343.78740678315103</v>
      </c>
      <c r="J893" s="2">
        <v>161.78971475288401</v>
      </c>
      <c r="K893" s="19">
        <v>2.4474854123851002</v>
      </c>
      <c r="L893" s="135">
        <v>0.15433753898076299</v>
      </c>
      <c r="M893" s="135">
        <v>89.79</v>
      </c>
      <c r="N893" s="135">
        <v>81.838151070119807</v>
      </c>
      <c r="O893" s="19">
        <v>0.8</v>
      </c>
      <c r="P893" s="2">
        <v>300.54597801819602</v>
      </c>
      <c r="Q893" s="2">
        <v>133.06756435653</v>
      </c>
      <c r="R893" s="266">
        <f t="shared" si="42"/>
        <v>3.3535485780619521</v>
      </c>
      <c r="S893" s="266">
        <f t="shared" si="43"/>
        <v>0.37020166130178644</v>
      </c>
      <c r="T893" s="266">
        <f t="shared" si="44"/>
        <v>1.9425199082241056</v>
      </c>
    </row>
    <row r="894" spans="1:20">
      <c r="A894" s="102">
        <v>1.3925199913792301</v>
      </c>
      <c r="B894" s="102">
        <v>0.32689741913996201</v>
      </c>
      <c r="C894" s="2">
        <v>879.13371377025396</v>
      </c>
      <c r="D894" s="19">
        <v>1.42040989291469</v>
      </c>
      <c r="E894" s="135">
        <v>0.27519424833056599</v>
      </c>
      <c r="F894" s="135">
        <v>89</v>
      </c>
      <c r="G894" s="135">
        <v>41.773947858609198</v>
      </c>
      <c r="H894" s="2">
        <v>0.61280648564047202</v>
      </c>
      <c r="I894" s="2">
        <v>282.43674423521497</v>
      </c>
      <c r="J894" s="2">
        <v>-9.9018047700950103</v>
      </c>
      <c r="K894" s="19">
        <v>2.0062103558616098</v>
      </c>
      <c r="L894" s="135">
        <v>5.8390026861173699E-2</v>
      </c>
      <c r="M894" s="135">
        <v>89.79</v>
      </c>
      <c r="N894" s="135">
        <v>81.259416049894099</v>
      </c>
      <c r="O894" s="19">
        <v>0.8</v>
      </c>
      <c r="P894" s="2">
        <v>195.79431006603099</v>
      </c>
      <c r="Q894" s="2">
        <v>260.71515052164898</v>
      </c>
      <c r="R894" s="266">
        <f t="shared" si="42"/>
        <v>3.4266202487762998</v>
      </c>
      <c r="S894" s="266">
        <f t="shared" si="43"/>
        <v>0.70800646042157667</v>
      </c>
      <c r="T894" s="266">
        <f t="shared" si="44"/>
        <v>1.9452175390492172</v>
      </c>
    </row>
    <row r="895" spans="1:20">
      <c r="A895" s="102">
        <v>1.0427756784483699</v>
      </c>
      <c r="B895" s="102">
        <v>0.32722844772369503</v>
      </c>
      <c r="C895" s="2">
        <v>997.71937316704805</v>
      </c>
      <c r="D895" s="19">
        <v>2.6316178493042401</v>
      </c>
      <c r="E895" s="135">
        <v>0.28896518281500699</v>
      </c>
      <c r="F895" s="135">
        <v>89</v>
      </c>
      <c r="G895" s="135">
        <v>41.620516955792098</v>
      </c>
      <c r="H895" s="2">
        <v>5.9999837918021397</v>
      </c>
      <c r="I895" s="2">
        <v>354.09843423792302</v>
      </c>
      <c r="J895" s="2">
        <v>179.999888534272</v>
      </c>
      <c r="K895" s="19">
        <v>2.87898601434626</v>
      </c>
      <c r="L895" s="135">
        <v>8.9110565587580105E-8</v>
      </c>
      <c r="M895" s="135">
        <v>89.79</v>
      </c>
      <c r="N895" s="135">
        <v>81.676850413110799</v>
      </c>
      <c r="O895" s="19">
        <v>0.8</v>
      </c>
      <c r="P895" s="2">
        <v>302.77821744926899</v>
      </c>
      <c r="Q895" s="2">
        <v>136.57093946688201</v>
      </c>
      <c r="R895" s="266">
        <f t="shared" si="42"/>
        <v>5.5106038636505001</v>
      </c>
      <c r="S895" s="266">
        <f t="shared" si="43"/>
        <v>0.91407802475963384</v>
      </c>
      <c r="T895" s="266">
        <f t="shared" si="44"/>
        <v>1.9624179704414815</v>
      </c>
    </row>
    <row r="896" spans="1:20">
      <c r="A896" s="102">
        <v>1.0507132033817399</v>
      </c>
      <c r="B896" s="102">
        <v>0.32764424925998697</v>
      </c>
      <c r="C896" s="2">
        <v>984.335306508553</v>
      </c>
      <c r="D896" s="19">
        <v>1.3774764886347299</v>
      </c>
      <c r="E896" s="135">
        <v>0.16753068952045999</v>
      </c>
      <c r="F896" s="135">
        <v>89</v>
      </c>
      <c r="G896" s="135">
        <v>41.385650576849002</v>
      </c>
      <c r="H896" s="2">
        <v>5.94327753935384</v>
      </c>
      <c r="I896" s="2">
        <v>359.98987010509899</v>
      </c>
      <c r="J896" s="2">
        <v>145.90445751800499</v>
      </c>
      <c r="K896" s="19">
        <v>4.2254777319621599</v>
      </c>
      <c r="L896" s="135">
        <v>4.1939169759987703E-3</v>
      </c>
      <c r="M896" s="135">
        <v>89.79</v>
      </c>
      <c r="N896" s="135">
        <v>82.887520791278504</v>
      </c>
      <c r="O896" s="19">
        <v>0.8</v>
      </c>
      <c r="P896" s="2">
        <v>234.15750890021201</v>
      </c>
      <c r="Q896" s="2">
        <v>214.29708157001701</v>
      </c>
      <c r="R896" s="266">
        <f t="shared" si="42"/>
        <v>5.6029542205968896</v>
      </c>
      <c r="S896" s="266">
        <f t="shared" si="43"/>
        <v>0.32599307723604531</v>
      </c>
      <c r="T896" s="266">
        <f t="shared" si="44"/>
        <v>2.0028082109610597</v>
      </c>
    </row>
    <row r="897" spans="1:20">
      <c r="A897" s="102">
        <v>1.0587915489449999</v>
      </c>
      <c r="B897" s="102">
        <v>0.32791478871641699</v>
      </c>
      <c r="C897" s="2">
        <v>860.00433372500902</v>
      </c>
      <c r="D897" s="19">
        <v>1.8801862515853001</v>
      </c>
      <c r="E897" s="135">
        <v>0.13000011094317501</v>
      </c>
      <c r="F897" s="135">
        <v>89</v>
      </c>
      <c r="G897" s="135">
        <v>41.6189346545993</v>
      </c>
      <c r="H897" s="2">
        <v>4.7813047211544699</v>
      </c>
      <c r="I897" s="2">
        <v>106.460380688215</v>
      </c>
      <c r="J897" s="2">
        <v>-52.703300305991597</v>
      </c>
      <c r="K897" s="19">
        <v>2.0000288110314202</v>
      </c>
      <c r="L897" s="135">
        <v>9.4975488485403298E-2</v>
      </c>
      <c r="M897" s="135">
        <v>89.79</v>
      </c>
      <c r="N897" s="135">
        <v>81.699514623803694</v>
      </c>
      <c r="O897" s="19">
        <v>0.8</v>
      </c>
      <c r="P897" s="2">
        <v>219.42171625599801</v>
      </c>
      <c r="Q897" s="2">
        <v>230.380013731715</v>
      </c>
      <c r="R897" s="266">
        <f t="shared" si="42"/>
        <v>3.8802150626167204</v>
      </c>
      <c r="S897" s="266">
        <f t="shared" si="43"/>
        <v>0.94007958346144171</v>
      </c>
      <c r="T897" s="266">
        <f t="shared" si="44"/>
        <v>1.9630371440748808</v>
      </c>
    </row>
    <row r="898" spans="1:20">
      <c r="A898" s="102">
        <v>0.81924786418676299</v>
      </c>
      <c r="B898" s="102">
        <v>0.328185594695455</v>
      </c>
      <c r="C898" s="2">
        <v>860.21318028664098</v>
      </c>
      <c r="D898" s="19">
        <v>2.6730870266773001</v>
      </c>
      <c r="E898" s="135">
        <v>0.239696296210926</v>
      </c>
      <c r="F898" s="135">
        <v>89</v>
      </c>
      <c r="G898" s="135">
        <v>41.552874836942003</v>
      </c>
      <c r="H898" s="2">
        <v>5.9998407311651096</v>
      </c>
      <c r="I898" s="2">
        <v>359.58660592924099</v>
      </c>
      <c r="J898" s="2">
        <v>171.727027836714</v>
      </c>
      <c r="K898" s="19">
        <v>2.53104477818568</v>
      </c>
      <c r="L898" s="135">
        <v>1.6388457814880301E-2</v>
      </c>
      <c r="M898" s="135">
        <v>89.79</v>
      </c>
      <c r="N898" s="135">
        <v>81.699998828402897</v>
      </c>
      <c r="O898" s="19">
        <v>0.8</v>
      </c>
      <c r="P898" s="2">
        <v>151.22376831075999</v>
      </c>
      <c r="Q898" s="2">
        <v>290.213106164274</v>
      </c>
      <c r="R898" s="266">
        <f t="shared" si="42"/>
        <v>5.2041318048629801</v>
      </c>
      <c r="S898" s="266">
        <f t="shared" si="43"/>
        <v>1.0561200061396938</v>
      </c>
      <c r="T898" s="266">
        <f t="shared" si="44"/>
        <v>1.9661695887228638</v>
      </c>
    </row>
    <row r="899" spans="1:20">
      <c r="A899" s="102">
        <v>1.00756037142127</v>
      </c>
      <c r="B899" s="102">
        <v>0.32863818191210997</v>
      </c>
      <c r="C899" s="2">
        <v>995.73799134461296</v>
      </c>
      <c r="D899" s="19">
        <v>2.5958584423530202</v>
      </c>
      <c r="E899" s="135">
        <v>0.29903976731254001</v>
      </c>
      <c r="F899" s="135">
        <v>89</v>
      </c>
      <c r="G899" s="135">
        <v>41.620142544225601</v>
      </c>
      <c r="H899" s="2">
        <v>5.9999903731466597</v>
      </c>
      <c r="I899" s="2">
        <v>354.38324926579702</v>
      </c>
      <c r="J899" s="2">
        <v>178.35446846308301</v>
      </c>
      <c r="K899" s="19">
        <v>2.7972166046678399</v>
      </c>
      <c r="L899" s="135">
        <v>1.58341221800917E-9</v>
      </c>
      <c r="M899" s="135">
        <v>89.79</v>
      </c>
      <c r="N899" s="135">
        <v>81.684850749164994</v>
      </c>
      <c r="O899" s="19">
        <v>0.8</v>
      </c>
      <c r="P899" s="2">
        <v>339.312254377155</v>
      </c>
      <c r="Q899" s="2">
        <v>100.174909675517</v>
      </c>
      <c r="R899" s="266">
        <f t="shared" si="42"/>
        <v>5.3930750470208597</v>
      </c>
      <c r="S899" s="266">
        <f t="shared" si="43"/>
        <v>0.92801481230348615</v>
      </c>
      <c r="T899" s="266">
        <f t="shared" si="44"/>
        <v>1.9626278468980878</v>
      </c>
    </row>
    <row r="900" spans="1:20">
      <c r="A900" s="102">
        <v>1.4046175270341299</v>
      </c>
      <c r="B900" s="102">
        <v>0.32872963233796099</v>
      </c>
      <c r="C900" s="2">
        <v>918.35520941964705</v>
      </c>
      <c r="D900" s="19">
        <v>1.1585584042578401</v>
      </c>
      <c r="E900" s="135">
        <v>0.101415584063409</v>
      </c>
      <c r="F900" s="135">
        <v>89</v>
      </c>
      <c r="G900" s="135">
        <v>41.600093851521599</v>
      </c>
      <c r="H900" s="2">
        <v>-0.21480537941730499</v>
      </c>
      <c r="I900" s="2">
        <v>51.2976125323895</v>
      </c>
      <c r="J900" s="2">
        <v>-162.45965128883</v>
      </c>
      <c r="K900" s="19">
        <v>1.3100375146863801</v>
      </c>
      <c r="L900" s="135">
        <v>0.168929338840687</v>
      </c>
      <c r="M900" s="135">
        <v>89.79</v>
      </c>
      <c r="N900" s="135">
        <v>81.698535703929707</v>
      </c>
      <c r="O900" s="19">
        <v>0.8</v>
      </c>
      <c r="P900" s="2">
        <v>214.18087999008799</v>
      </c>
      <c r="Q900" s="2">
        <v>252.989684917137</v>
      </c>
      <c r="R900" s="266">
        <f t="shared" si="42"/>
        <v>2.4685959189442199</v>
      </c>
      <c r="S900" s="266">
        <f t="shared" si="43"/>
        <v>0.88437040257980415</v>
      </c>
      <c r="T900" s="266">
        <f t="shared" si="44"/>
        <v>1.9639026776123831</v>
      </c>
    </row>
    <row r="901" spans="1:20">
      <c r="A901" s="102">
        <v>0.91956329857930497</v>
      </c>
      <c r="B901" s="102">
        <v>0.32911860803142101</v>
      </c>
      <c r="C901" s="2">
        <v>947.09885883214099</v>
      </c>
      <c r="D901" s="19">
        <v>1.6216648199458401</v>
      </c>
      <c r="E901" s="135">
        <v>6.6814155108817094E-2</v>
      </c>
      <c r="F901" s="135">
        <v>89</v>
      </c>
      <c r="G901" s="135">
        <v>41.250276972292703</v>
      </c>
      <c r="H901" s="2">
        <v>-4.2163107822460598E-2</v>
      </c>
      <c r="I901" s="2">
        <v>137.30849815840401</v>
      </c>
      <c r="J901" s="2">
        <v>-164.502223854173</v>
      </c>
      <c r="K901" s="19">
        <v>2.5295009447918599</v>
      </c>
      <c r="L901" s="135">
        <v>9.3999516894686705E-2</v>
      </c>
      <c r="M901" s="135">
        <v>89.79</v>
      </c>
      <c r="N901" s="135">
        <v>81.722772559775294</v>
      </c>
      <c r="O901" s="19">
        <v>0.8</v>
      </c>
      <c r="P901" s="2">
        <v>35.797273385557602</v>
      </c>
      <c r="Q901" s="2">
        <v>40.798533977191497</v>
      </c>
      <c r="R901" s="266">
        <f t="shared" si="42"/>
        <v>4.1511657647376996</v>
      </c>
      <c r="S901" s="266">
        <f t="shared" si="43"/>
        <v>0.64110069746555431</v>
      </c>
      <c r="T901" s="266">
        <f t="shared" si="44"/>
        <v>1.9811448203042967</v>
      </c>
    </row>
    <row r="902" spans="1:20">
      <c r="A902" s="102">
        <v>0.74409901117905897</v>
      </c>
      <c r="B902" s="102">
        <v>0.32933023010435297</v>
      </c>
      <c r="C902" s="2">
        <v>879.91743541368703</v>
      </c>
      <c r="D902" s="19">
        <v>2.7798802991049398</v>
      </c>
      <c r="E902" s="135">
        <v>0.18190234729308899</v>
      </c>
      <c r="F902" s="135">
        <v>89</v>
      </c>
      <c r="G902" s="135">
        <v>41.531422526461597</v>
      </c>
      <c r="H902" s="2">
        <v>8.1650584712476604E-2</v>
      </c>
      <c r="I902" s="2">
        <v>1.67390827605085E-7</v>
      </c>
      <c r="J902" s="2">
        <v>-178.87433431109201</v>
      </c>
      <c r="K902" s="19">
        <v>2.9167623720900502</v>
      </c>
      <c r="L902" s="135">
        <v>7.4518590599632999E-3</v>
      </c>
      <c r="M902" s="135">
        <v>89.79</v>
      </c>
      <c r="N902" s="135">
        <v>81.699985637045799</v>
      </c>
      <c r="O902" s="19">
        <v>0.8</v>
      </c>
      <c r="P902" s="2">
        <v>296.08813451567198</v>
      </c>
      <c r="Q902" s="2">
        <v>144.14358392006</v>
      </c>
      <c r="R902" s="266">
        <f t="shared" si="42"/>
        <v>5.69664267119499</v>
      </c>
      <c r="S902" s="266">
        <f t="shared" si="43"/>
        <v>0.95307054345773623</v>
      </c>
      <c r="T902" s="266">
        <f t="shared" si="44"/>
        <v>1.9671848606917075</v>
      </c>
    </row>
    <row r="903" spans="1:20">
      <c r="A903" s="102">
        <v>1.0450441394932499</v>
      </c>
      <c r="B903" s="102">
        <v>0.329410959226901</v>
      </c>
      <c r="C903" s="2">
        <v>884.43342971740901</v>
      </c>
      <c r="D903" s="19">
        <v>0.90286638575452605</v>
      </c>
      <c r="E903" s="135">
        <v>0.26062223215261998</v>
      </c>
      <c r="F903" s="135">
        <v>89</v>
      </c>
      <c r="G903" s="135">
        <v>42.3186636734236</v>
      </c>
      <c r="H903" s="2">
        <v>5.1759923451281598</v>
      </c>
      <c r="I903" s="2">
        <v>207.60839140317501</v>
      </c>
      <c r="J903" s="2">
        <v>95.984030289864506</v>
      </c>
      <c r="K903" s="19">
        <v>3.2453449819053901</v>
      </c>
      <c r="L903" s="135">
        <v>0.113090943056222</v>
      </c>
      <c r="M903" s="135">
        <v>89.79</v>
      </c>
      <c r="N903" s="135">
        <v>81.875261194903302</v>
      </c>
      <c r="O903" s="19">
        <v>0.8</v>
      </c>
      <c r="P903" s="2">
        <v>286.36477128903101</v>
      </c>
      <c r="Q903" s="2">
        <v>153.238405832317</v>
      </c>
      <c r="R903" s="266">
        <f t="shared" si="42"/>
        <v>4.1482113676599166</v>
      </c>
      <c r="S903" s="266">
        <f t="shared" si="43"/>
        <v>0.2782035163560454</v>
      </c>
      <c r="T903" s="266">
        <f t="shared" si="44"/>
        <v>1.9347317256220806</v>
      </c>
    </row>
    <row r="904" spans="1:20">
      <c r="A904" s="102">
        <v>1.2769380444660701</v>
      </c>
      <c r="B904" s="102">
        <v>0.33027122690178001</v>
      </c>
      <c r="C904" s="2">
        <v>998.99999441800503</v>
      </c>
      <c r="D904" s="19">
        <v>2.9665110633659699</v>
      </c>
      <c r="E904" s="135">
        <v>0.238984802933149</v>
      </c>
      <c r="F904" s="135">
        <v>89</v>
      </c>
      <c r="G904" s="135">
        <v>41.538995418287698</v>
      </c>
      <c r="H904" s="2">
        <v>5.9999680132248896</v>
      </c>
      <c r="I904" s="2">
        <v>354.94584865284099</v>
      </c>
      <c r="J904" s="2">
        <v>179.90338632083399</v>
      </c>
      <c r="K904" s="19">
        <v>2.9582442440252201</v>
      </c>
      <c r="L904" s="135">
        <v>4.3991791864872398E-8</v>
      </c>
      <c r="M904" s="135">
        <v>89.79</v>
      </c>
      <c r="N904" s="135">
        <v>81.682608175149497</v>
      </c>
      <c r="O904" s="19">
        <v>0.8</v>
      </c>
      <c r="P904" s="2">
        <v>296.15877422596202</v>
      </c>
      <c r="Q904" s="2">
        <v>141.198959746865</v>
      </c>
      <c r="R904" s="266">
        <f t="shared" ref="R904:R967" si="45">D904+K904</f>
        <v>5.9247553073911901</v>
      </c>
      <c r="S904" s="266">
        <f t="shared" ref="S904:S967" si="46">D904/K904</f>
        <v>1.0027945019609001</v>
      </c>
      <c r="T904" s="266">
        <f t="shared" ref="T904:T967" si="47">N904/G904</f>
        <v>1.966407886195255</v>
      </c>
    </row>
    <row r="905" spans="1:20">
      <c r="A905" s="102">
        <v>0.83711757836863399</v>
      </c>
      <c r="B905" s="102">
        <v>0.33042197469073997</v>
      </c>
      <c r="C905" s="2">
        <v>871.54058829184896</v>
      </c>
      <c r="D905" s="19">
        <v>2.7994847790690698</v>
      </c>
      <c r="E905" s="135">
        <v>0.22333147634731501</v>
      </c>
      <c r="F905" s="135">
        <v>89</v>
      </c>
      <c r="G905" s="135">
        <v>41.5499221214966</v>
      </c>
      <c r="H905" s="2">
        <v>0.75603630748745498</v>
      </c>
      <c r="I905" s="2">
        <v>1.2609337474865599E-4</v>
      </c>
      <c r="J905" s="2">
        <v>176.39839864777099</v>
      </c>
      <c r="K905" s="19">
        <v>2.61528760123799</v>
      </c>
      <c r="L905" s="135">
        <v>1.3285139096820799E-2</v>
      </c>
      <c r="M905" s="135">
        <v>89.79</v>
      </c>
      <c r="N905" s="135">
        <v>81.623652472711299</v>
      </c>
      <c r="O905" s="19">
        <v>0.8</v>
      </c>
      <c r="P905" s="2">
        <v>161.02619563203299</v>
      </c>
      <c r="Q905" s="2">
        <v>280.20015331777199</v>
      </c>
      <c r="R905" s="266">
        <f t="shared" si="45"/>
        <v>5.4147723803070598</v>
      </c>
      <c r="S905" s="266">
        <f t="shared" si="46"/>
        <v>1.0704309452405492</v>
      </c>
      <c r="T905" s="266">
        <f t="shared" si="47"/>
        <v>1.9644718522945639</v>
      </c>
    </row>
    <row r="906" spans="1:20">
      <c r="A906" s="102">
        <v>0.99892432056367397</v>
      </c>
      <c r="B906" s="102">
        <v>0.33057166887994999</v>
      </c>
      <c r="C906" s="2">
        <v>910.22409920067696</v>
      </c>
      <c r="D906" s="19">
        <v>3.1009143258844998</v>
      </c>
      <c r="E906" s="135">
        <v>0.19610956059537499</v>
      </c>
      <c r="F906" s="135">
        <v>89</v>
      </c>
      <c r="G906" s="135">
        <v>41.501947031702798</v>
      </c>
      <c r="H906" s="2">
        <v>4.6892969352007503</v>
      </c>
      <c r="I906" s="2">
        <v>0.119496251973644</v>
      </c>
      <c r="J906" s="2">
        <v>177.358112466861</v>
      </c>
      <c r="K906" s="19">
        <v>2.8886533526876401</v>
      </c>
      <c r="L906" s="135">
        <v>5.9652070353698296E-3</v>
      </c>
      <c r="M906" s="135">
        <v>89.79</v>
      </c>
      <c r="N906" s="135">
        <v>81.699999597032402</v>
      </c>
      <c r="O906" s="19">
        <v>0.8</v>
      </c>
      <c r="P906" s="2">
        <v>113.85661294943699</v>
      </c>
      <c r="Q906" s="2">
        <v>326.04766180914402</v>
      </c>
      <c r="R906" s="266">
        <f t="shared" si="45"/>
        <v>5.9895676785721399</v>
      </c>
      <c r="S906" s="266">
        <f t="shared" si="46"/>
        <v>1.0734809432912291</v>
      </c>
      <c r="T906" s="266">
        <f t="shared" si="47"/>
        <v>1.9685823302367678</v>
      </c>
    </row>
    <row r="907" spans="1:20">
      <c r="A907" s="102">
        <v>1.30831408174708</v>
      </c>
      <c r="B907" s="102">
        <v>0.33073683863724801</v>
      </c>
      <c r="C907" s="2">
        <v>870.88920282801701</v>
      </c>
      <c r="D907" s="19">
        <v>1.0280831171996001</v>
      </c>
      <c r="E907" s="135">
        <v>0.231632102044699</v>
      </c>
      <c r="F907" s="135">
        <v>89</v>
      </c>
      <c r="G907" s="135">
        <v>41.743125451510799</v>
      </c>
      <c r="H907" s="2">
        <v>-0.64735046065277801</v>
      </c>
      <c r="I907" s="2">
        <v>310.06153617381</v>
      </c>
      <c r="J907" s="2">
        <v>-67.713114340331401</v>
      </c>
      <c r="K907" s="19">
        <v>2.6957625635915901</v>
      </c>
      <c r="L907" s="135">
        <v>7.3128325381172199E-2</v>
      </c>
      <c r="M907" s="135">
        <v>89.79</v>
      </c>
      <c r="N907" s="135">
        <v>82.056710668965806</v>
      </c>
      <c r="O907" s="19">
        <v>0.8</v>
      </c>
      <c r="P907" s="2">
        <v>182.88015905641501</v>
      </c>
      <c r="Q907" s="2">
        <v>275.11108235195297</v>
      </c>
      <c r="R907" s="266">
        <f t="shared" si="45"/>
        <v>3.7238456807911904</v>
      </c>
      <c r="S907" s="266">
        <f t="shared" si="46"/>
        <v>0.38137005502067484</v>
      </c>
      <c r="T907" s="266">
        <f t="shared" si="47"/>
        <v>1.9657538763905842</v>
      </c>
    </row>
    <row r="908" spans="1:20">
      <c r="A908" s="102">
        <v>1.01709711458534</v>
      </c>
      <c r="B908" s="102">
        <v>0.33079829143688899</v>
      </c>
      <c r="C908" s="2">
        <v>888.50287821920301</v>
      </c>
      <c r="D908" s="19">
        <v>2.0647177247333999</v>
      </c>
      <c r="E908" s="135">
        <v>0.13000163543089599</v>
      </c>
      <c r="F908" s="135">
        <v>89</v>
      </c>
      <c r="G908" s="135">
        <v>41.599602471417498</v>
      </c>
      <c r="H908" s="2">
        <v>0.51059325212996498</v>
      </c>
      <c r="I908" s="2">
        <v>116.27684141173501</v>
      </c>
      <c r="J908" s="2">
        <v>-64.090358304711899</v>
      </c>
      <c r="K908" s="19">
        <v>2.4090890127496301</v>
      </c>
      <c r="L908" s="135">
        <v>8.95563889768968E-2</v>
      </c>
      <c r="M908" s="135">
        <v>89.79</v>
      </c>
      <c r="N908" s="135">
        <v>81.964503204966704</v>
      </c>
      <c r="O908" s="19">
        <v>0.8</v>
      </c>
      <c r="P908" s="2">
        <v>221.71552400864499</v>
      </c>
      <c r="Q908" s="2">
        <v>224.215591177969</v>
      </c>
      <c r="R908" s="266">
        <f t="shared" si="45"/>
        <v>4.4738067374830299</v>
      </c>
      <c r="S908" s="266">
        <f t="shared" si="46"/>
        <v>0.85705331509391602</v>
      </c>
      <c r="T908" s="266">
        <f t="shared" si="47"/>
        <v>1.9703193861355612</v>
      </c>
    </row>
    <row r="909" spans="1:20">
      <c r="A909" s="102">
        <v>0.81105837970971995</v>
      </c>
      <c r="B909" s="102">
        <v>0.330940320403041</v>
      </c>
      <c r="C909" s="2">
        <v>860.00060550230103</v>
      </c>
      <c r="D909" s="19">
        <v>2.2914896031093899</v>
      </c>
      <c r="E909" s="135">
        <v>0.269999099164004</v>
      </c>
      <c r="F909" s="135">
        <v>89</v>
      </c>
      <c r="G909" s="135">
        <v>41.300202417249601</v>
      </c>
      <c r="H909" s="2">
        <v>-0.78646544028471999</v>
      </c>
      <c r="I909" s="2">
        <v>0.64568980778030405</v>
      </c>
      <c r="J909" s="2">
        <v>154.979379798259</v>
      </c>
      <c r="K909" s="19">
        <v>1.51386200390208</v>
      </c>
      <c r="L909" s="135">
        <v>8.2948892754508499E-10</v>
      </c>
      <c r="M909" s="135">
        <v>89.79</v>
      </c>
      <c r="N909" s="135">
        <v>82.536236485778602</v>
      </c>
      <c r="O909" s="19">
        <v>0.8</v>
      </c>
      <c r="P909" s="2">
        <v>319.95386685384898</v>
      </c>
      <c r="Q909" s="2">
        <v>123.609574081459</v>
      </c>
      <c r="R909" s="266">
        <f t="shared" si="45"/>
        <v>3.8053516070114699</v>
      </c>
      <c r="S909" s="266">
        <f t="shared" si="46"/>
        <v>1.5136713896001901</v>
      </c>
      <c r="T909" s="266">
        <f t="shared" si="47"/>
        <v>1.9984462945708519</v>
      </c>
    </row>
    <row r="910" spans="1:20">
      <c r="A910" s="102">
        <v>1.1040227622725001</v>
      </c>
      <c r="B910" s="102">
        <v>0.33126133957001203</v>
      </c>
      <c r="C910" s="2">
        <v>952.79950591219995</v>
      </c>
      <c r="D910" s="19">
        <v>3.0563072867531398</v>
      </c>
      <c r="E910" s="135">
        <v>0.19952653823864799</v>
      </c>
      <c r="F910" s="135">
        <v>89</v>
      </c>
      <c r="G910" s="135">
        <v>41.524618386468298</v>
      </c>
      <c r="H910" s="2">
        <v>0.68928751355286899</v>
      </c>
      <c r="I910" s="2">
        <v>358.92939530042997</v>
      </c>
      <c r="J910" s="2">
        <v>178.17042784744601</v>
      </c>
      <c r="K910" s="19">
        <v>3.07205092691337</v>
      </c>
      <c r="L910" s="135">
        <v>3.06028151156323E-6</v>
      </c>
      <c r="M910" s="135">
        <v>89.79</v>
      </c>
      <c r="N910" s="135">
        <v>81.695981664322304</v>
      </c>
      <c r="O910" s="19">
        <v>0.8</v>
      </c>
      <c r="P910" s="2">
        <v>305.68915776135401</v>
      </c>
      <c r="Q910" s="2">
        <v>133.458933563795</v>
      </c>
      <c r="R910" s="266">
        <f t="shared" si="45"/>
        <v>6.1283582136665098</v>
      </c>
      <c r="S910" s="266">
        <f t="shared" si="46"/>
        <v>0.99487520209306923</v>
      </c>
      <c r="T910" s="266">
        <f t="shared" si="47"/>
        <v>1.967410775554405</v>
      </c>
    </row>
    <row r="911" spans="1:20">
      <c r="A911" s="102">
        <v>0.97301616845652406</v>
      </c>
      <c r="B911" s="102">
        <v>0.33186401185743902</v>
      </c>
      <c r="C911" s="2">
        <v>894.01850811403995</v>
      </c>
      <c r="D911" s="19">
        <v>2.9892096919648501</v>
      </c>
      <c r="E911" s="135">
        <v>0.189707663486823</v>
      </c>
      <c r="F911" s="135">
        <v>89</v>
      </c>
      <c r="G911" s="135">
        <v>41.5104115567867</v>
      </c>
      <c r="H911" s="2">
        <v>4.63359393029695</v>
      </c>
      <c r="I911" s="2">
        <v>359.948614700061</v>
      </c>
      <c r="J911" s="2">
        <v>177.28209376985899</v>
      </c>
      <c r="K911" s="19">
        <v>2.8831853792097899</v>
      </c>
      <c r="L911" s="135">
        <v>1.8235807686429999E-3</v>
      </c>
      <c r="M911" s="135">
        <v>89.79</v>
      </c>
      <c r="N911" s="135">
        <v>81.699608764136201</v>
      </c>
      <c r="O911" s="19">
        <v>0.8</v>
      </c>
      <c r="P911" s="2">
        <v>86.487781302129505</v>
      </c>
      <c r="Q911" s="2">
        <v>353.16633030281099</v>
      </c>
      <c r="R911" s="266">
        <f t="shared" si="45"/>
        <v>5.8723950711746404</v>
      </c>
      <c r="S911" s="266">
        <f t="shared" si="46"/>
        <v>1.0367733249202724</v>
      </c>
      <c r="T911" s="266">
        <f t="shared" si="47"/>
        <v>1.9681714948157099</v>
      </c>
    </row>
    <row r="912" spans="1:20">
      <c r="A912" s="102">
        <v>1.1557365884073001</v>
      </c>
      <c r="B912" s="102">
        <v>0.33199591140317503</v>
      </c>
      <c r="C912" s="2">
        <v>972.70797787619597</v>
      </c>
      <c r="D912" s="19">
        <v>2.3288545680764301</v>
      </c>
      <c r="E912" s="135">
        <v>0.252007036551879</v>
      </c>
      <c r="F912" s="135">
        <v>89</v>
      </c>
      <c r="G912" s="135">
        <v>41.629161143680101</v>
      </c>
      <c r="H912" s="2">
        <v>-2.27115693831376</v>
      </c>
      <c r="I912" s="2">
        <v>250.34923849486501</v>
      </c>
      <c r="J912" s="2">
        <v>5.0222285845713097</v>
      </c>
      <c r="K912" s="19">
        <v>2.92990101507168</v>
      </c>
      <c r="L912" s="135">
        <v>9.7927349626292098E-2</v>
      </c>
      <c r="M912" s="135">
        <v>89.79</v>
      </c>
      <c r="N912" s="135">
        <v>81.001092967583205</v>
      </c>
      <c r="O912" s="19">
        <v>0.8</v>
      </c>
      <c r="P912" s="2">
        <v>330.021883737324</v>
      </c>
      <c r="Q912" s="2">
        <v>99.620710662523095</v>
      </c>
      <c r="R912" s="266">
        <f t="shared" si="45"/>
        <v>5.2587555831481101</v>
      </c>
      <c r="S912" s="266">
        <f t="shared" si="46"/>
        <v>0.79485776348640735</v>
      </c>
      <c r="T912" s="266">
        <f t="shared" si="47"/>
        <v>1.9457776890582463</v>
      </c>
    </row>
    <row r="913" spans="1:20">
      <c r="A913" s="102">
        <v>0.81776008754968599</v>
      </c>
      <c r="B913" s="102">
        <v>0.33301998674869498</v>
      </c>
      <c r="C913" s="2">
        <v>871.94882035442197</v>
      </c>
      <c r="D913" s="19">
        <v>1.7551081604807399</v>
      </c>
      <c r="E913" s="135">
        <v>0.24200145125883599</v>
      </c>
      <c r="F913" s="135">
        <v>89</v>
      </c>
      <c r="G913" s="135">
        <v>41.721129314080997</v>
      </c>
      <c r="H913" s="2">
        <v>-0.88344075222279095</v>
      </c>
      <c r="I913" s="2">
        <v>302.51410735069697</v>
      </c>
      <c r="J913" s="2">
        <v>-62.860294253591299</v>
      </c>
      <c r="K913" s="19">
        <v>2.9034995878739198</v>
      </c>
      <c r="L913" s="135">
        <v>9.7970223232809999E-3</v>
      </c>
      <c r="M913" s="135">
        <v>89.79</v>
      </c>
      <c r="N913" s="135">
        <v>81.548355193572704</v>
      </c>
      <c r="O913" s="19">
        <v>0.8</v>
      </c>
      <c r="P913" s="2">
        <v>185.67162464153401</v>
      </c>
      <c r="Q913" s="2">
        <v>262.74542187086797</v>
      </c>
      <c r="R913" s="266">
        <f t="shared" si="45"/>
        <v>4.65860774835466</v>
      </c>
      <c r="S913" s="266">
        <f t="shared" si="46"/>
        <v>0.60448025128390437</v>
      </c>
      <c r="T913" s="266">
        <f t="shared" si="47"/>
        <v>1.9546056526818392</v>
      </c>
    </row>
    <row r="914" spans="1:20">
      <c r="A914" s="102">
        <v>1.3898885566741199</v>
      </c>
      <c r="B914" s="102">
        <v>0.33380480540697099</v>
      </c>
      <c r="C914" s="2">
        <v>992.55687191229401</v>
      </c>
      <c r="D914" s="19">
        <v>1.6110227345614101</v>
      </c>
      <c r="E914" s="135">
        <v>0.246871500861748</v>
      </c>
      <c r="F914" s="135">
        <v>89</v>
      </c>
      <c r="G914" s="135">
        <v>41.665397028639703</v>
      </c>
      <c r="H914" s="2">
        <v>0.61042268769907404</v>
      </c>
      <c r="I914" s="2">
        <v>303.16792512893699</v>
      </c>
      <c r="J914" s="2">
        <v>-55.543199624655799</v>
      </c>
      <c r="K914" s="19">
        <v>2.4989784864451399</v>
      </c>
      <c r="L914" s="135">
        <v>5.4633822358955503E-2</v>
      </c>
      <c r="M914" s="135">
        <v>89.79</v>
      </c>
      <c r="N914" s="135">
        <v>81.699998893432806</v>
      </c>
      <c r="O914" s="19">
        <v>0.8</v>
      </c>
      <c r="P914" s="2">
        <v>193.99573181326099</v>
      </c>
      <c r="Q914" s="2">
        <v>262.13382315383399</v>
      </c>
      <c r="R914" s="266">
        <f t="shared" si="45"/>
        <v>4.1100012210065504</v>
      </c>
      <c r="S914" s="266">
        <f t="shared" si="46"/>
        <v>0.64467251050773577</v>
      </c>
      <c r="T914" s="266">
        <f t="shared" si="47"/>
        <v>1.9608597234120766</v>
      </c>
    </row>
    <row r="915" spans="1:20">
      <c r="A915" s="102">
        <v>0.90755104133859199</v>
      </c>
      <c r="B915" s="102">
        <v>0.33412872862947302</v>
      </c>
      <c r="C915" s="2">
        <v>888.87972081876899</v>
      </c>
      <c r="D915" s="19">
        <v>3.0023597865729501</v>
      </c>
      <c r="E915" s="135">
        <v>0.17836317705502699</v>
      </c>
      <c r="F915" s="135">
        <v>89</v>
      </c>
      <c r="G915" s="135">
        <v>41.500563270736997</v>
      </c>
      <c r="H915" s="2">
        <v>0.112298761131437</v>
      </c>
      <c r="I915" s="2">
        <v>4.9246297754718096E-6</v>
      </c>
      <c r="J915" s="2">
        <v>-177.93771341177299</v>
      </c>
      <c r="K915" s="19">
        <v>2.8563657745362798</v>
      </c>
      <c r="L915" s="135">
        <v>3.2101505400561303E-7</v>
      </c>
      <c r="M915" s="135">
        <v>89.79</v>
      </c>
      <c r="N915" s="135">
        <v>81.699996891670907</v>
      </c>
      <c r="O915" s="19">
        <v>0.8</v>
      </c>
      <c r="P915" s="2">
        <v>58.3721186556837</v>
      </c>
      <c r="Q915" s="2">
        <v>22.926753097500299</v>
      </c>
      <c r="R915" s="266">
        <f t="shared" si="45"/>
        <v>5.8587255611092299</v>
      </c>
      <c r="S915" s="266">
        <f t="shared" si="46"/>
        <v>1.0511118055461128</v>
      </c>
      <c r="T915" s="266">
        <f t="shared" si="47"/>
        <v>1.9686479038533786</v>
      </c>
    </row>
    <row r="916" spans="1:20">
      <c r="A916" s="102">
        <v>0.86327297938987602</v>
      </c>
      <c r="B916" s="102">
        <v>0.334195215720683</v>
      </c>
      <c r="C916" s="2">
        <v>912.79989046977403</v>
      </c>
      <c r="D916" s="19">
        <v>2.8235408343084698</v>
      </c>
      <c r="E916" s="135">
        <v>0.22746760106692701</v>
      </c>
      <c r="F916" s="135">
        <v>89</v>
      </c>
      <c r="G916" s="135">
        <v>41.572365250355901</v>
      </c>
      <c r="H916" s="2">
        <v>0.89866214600953298</v>
      </c>
      <c r="I916" s="2">
        <v>4.5206575428054903E-2</v>
      </c>
      <c r="J916" s="2">
        <v>175.11948106449501</v>
      </c>
      <c r="K916" s="19">
        <v>2.9685779181415102</v>
      </c>
      <c r="L916" s="135">
        <v>1.5520537411678E-2</v>
      </c>
      <c r="M916" s="135">
        <v>89.79</v>
      </c>
      <c r="N916" s="135">
        <v>81.699999923024393</v>
      </c>
      <c r="O916" s="19">
        <v>0.8</v>
      </c>
      <c r="P916" s="2">
        <v>145.52073647184</v>
      </c>
      <c r="Q916" s="2">
        <v>295.935985219933</v>
      </c>
      <c r="R916" s="266">
        <f t="shared" si="45"/>
        <v>5.79211875244998</v>
      </c>
      <c r="S916" s="266">
        <f t="shared" si="46"/>
        <v>0.95114257134815539</v>
      </c>
      <c r="T916" s="266">
        <f t="shared" si="47"/>
        <v>1.9652478138064313</v>
      </c>
    </row>
    <row r="917" spans="1:20">
      <c r="A917" s="102">
        <v>1.2477803351357499</v>
      </c>
      <c r="B917" s="102">
        <v>0.33490831911673402</v>
      </c>
      <c r="C917" s="2">
        <v>995.57338108848705</v>
      </c>
      <c r="D917" s="19">
        <v>3.02319988895034</v>
      </c>
      <c r="E917" s="135">
        <v>0.22556717504651599</v>
      </c>
      <c r="F917" s="135">
        <v>89</v>
      </c>
      <c r="G917" s="135">
        <v>41.556572398462301</v>
      </c>
      <c r="H917" s="2">
        <v>5.5625735479280802</v>
      </c>
      <c r="I917" s="2">
        <v>356.27349288788901</v>
      </c>
      <c r="J917" s="2">
        <v>179.99999972041999</v>
      </c>
      <c r="K917" s="19">
        <v>3.11745742008118</v>
      </c>
      <c r="L917" s="135">
        <v>7.9724696254773695E-5</v>
      </c>
      <c r="M917" s="135">
        <v>89.79</v>
      </c>
      <c r="N917" s="135">
        <v>81.657336576779201</v>
      </c>
      <c r="O917" s="19">
        <v>0.8</v>
      </c>
      <c r="P917" s="2">
        <v>81.204815564236299</v>
      </c>
      <c r="Q917" s="2">
        <v>357.19887697958399</v>
      </c>
      <c r="R917" s="266">
        <f t="shared" si="45"/>
        <v>6.1406573090315195</v>
      </c>
      <c r="S917" s="266">
        <f t="shared" si="46"/>
        <v>0.96976461313515372</v>
      </c>
      <c r="T917" s="266">
        <f t="shared" si="47"/>
        <v>1.9649680390820858</v>
      </c>
    </row>
    <row r="918" spans="1:20">
      <c r="A918" s="102">
        <v>1.0620462805963999</v>
      </c>
      <c r="B918" s="102">
        <v>0.33615887217113999</v>
      </c>
      <c r="C918" s="2">
        <v>905.03100211443905</v>
      </c>
      <c r="D918" s="19">
        <v>1.41301860458972</v>
      </c>
      <c r="E918" s="135">
        <v>0.18757647385968401</v>
      </c>
      <c r="F918" s="135">
        <v>89</v>
      </c>
      <c r="G918" s="135">
        <v>42.0343492142675</v>
      </c>
      <c r="H918" s="2">
        <v>5.9999061275655903</v>
      </c>
      <c r="I918" s="2">
        <v>79.862097366317897</v>
      </c>
      <c r="J918" s="2">
        <v>61.163644694015801</v>
      </c>
      <c r="K918" s="19">
        <v>4.8057360390271198</v>
      </c>
      <c r="L918" s="135">
        <v>8.0602294574957198E-2</v>
      </c>
      <c r="M918" s="135">
        <v>89.79</v>
      </c>
      <c r="N918" s="135">
        <v>82.2920866270495</v>
      </c>
      <c r="O918" s="19">
        <v>0.8</v>
      </c>
      <c r="P918" s="2">
        <v>82.862019480570595</v>
      </c>
      <c r="Q918" s="2">
        <v>357.35355594508098</v>
      </c>
      <c r="R918" s="266">
        <f t="shared" si="45"/>
        <v>6.2187546436168395</v>
      </c>
      <c r="S918" s="266">
        <f t="shared" si="46"/>
        <v>0.29402751069028199</v>
      </c>
      <c r="T918" s="266">
        <f t="shared" si="47"/>
        <v>1.9577342855380173</v>
      </c>
    </row>
    <row r="919" spans="1:20">
      <c r="A919" s="102">
        <v>0.92991666402667705</v>
      </c>
      <c r="B919" s="102">
        <v>0.33710455658900301</v>
      </c>
      <c r="C919" s="2">
        <v>955.94281469110501</v>
      </c>
      <c r="D919" s="19">
        <v>0.88101094227838495</v>
      </c>
      <c r="E919" s="135">
        <v>0.157340546583393</v>
      </c>
      <c r="F919" s="135">
        <v>89</v>
      </c>
      <c r="G919" s="135">
        <v>41.978906444775497</v>
      </c>
      <c r="H919" s="2">
        <v>0.803473474447015</v>
      </c>
      <c r="I919" s="2">
        <v>341.41177805117002</v>
      </c>
      <c r="J919" s="2">
        <v>-179.285137126894</v>
      </c>
      <c r="K919" s="19">
        <v>4.9283394327537602</v>
      </c>
      <c r="L919" s="135">
        <v>1.3164782335609599E-3</v>
      </c>
      <c r="M919" s="135">
        <v>89.79</v>
      </c>
      <c r="N919" s="135">
        <v>82.523935417437002</v>
      </c>
      <c r="O919" s="19">
        <v>0.8</v>
      </c>
      <c r="P919" s="2">
        <v>50.314718901531201</v>
      </c>
      <c r="Q919" s="2">
        <v>36.364638107267403</v>
      </c>
      <c r="R919" s="266">
        <f t="shared" si="45"/>
        <v>5.8093503750321451</v>
      </c>
      <c r="S919" s="266">
        <f t="shared" si="46"/>
        <v>0.17876425808319599</v>
      </c>
      <c r="T919" s="266">
        <f t="shared" si="47"/>
        <v>1.9658429055554294</v>
      </c>
    </row>
    <row r="920" spans="1:20">
      <c r="A920" s="102">
        <v>1.05688652629032</v>
      </c>
      <c r="B920" s="102">
        <v>0.33771591537686801</v>
      </c>
      <c r="C920" s="2">
        <v>995.75410598485098</v>
      </c>
      <c r="D920" s="19">
        <v>3.0663243347023901</v>
      </c>
      <c r="E920" s="135">
        <v>0.24945311938907899</v>
      </c>
      <c r="F920" s="135">
        <v>89</v>
      </c>
      <c r="G920" s="135">
        <v>41.567803761605099</v>
      </c>
      <c r="H920" s="2">
        <v>5.8997743270415102</v>
      </c>
      <c r="I920" s="2">
        <v>359.965351328704</v>
      </c>
      <c r="J920" s="2">
        <v>169.39742754343101</v>
      </c>
      <c r="K920" s="19">
        <v>3.0306128167107098</v>
      </c>
      <c r="L920" s="135">
        <v>1.6222772666907199E-2</v>
      </c>
      <c r="M920" s="135">
        <v>89.79</v>
      </c>
      <c r="N920" s="135">
        <v>81.699999596664597</v>
      </c>
      <c r="O920" s="19">
        <v>0.8</v>
      </c>
      <c r="P920" s="2">
        <v>131.49733785615601</v>
      </c>
      <c r="Q920" s="2">
        <v>308.37986824354499</v>
      </c>
      <c r="R920" s="266">
        <f t="shared" si="45"/>
        <v>6.0969371514130994</v>
      </c>
      <c r="S920" s="266">
        <f t="shared" si="46"/>
        <v>1.0117835963059247</v>
      </c>
      <c r="T920" s="266">
        <f t="shared" si="47"/>
        <v>1.9654634645895912</v>
      </c>
    </row>
    <row r="921" spans="1:20">
      <c r="A921" s="102">
        <v>0.78993910877034001</v>
      </c>
      <c r="B921" s="102">
        <v>0.33796948777949898</v>
      </c>
      <c r="C921" s="2">
        <v>927.65427948644401</v>
      </c>
      <c r="D921" s="19">
        <v>2.43065774259698</v>
      </c>
      <c r="E921" s="135">
        <v>9.5008359574086099E-2</v>
      </c>
      <c r="F921" s="135">
        <v>89</v>
      </c>
      <c r="G921" s="135">
        <v>40.833865223058901</v>
      </c>
      <c r="H921" s="2">
        <v>0.53003466441091496</v>
      </c>
      <c r="I921" s="2">
        <v>190.24734997378599</v>
      </c>
      <c r="J921" s="2">
        <v>-179.974177135747</v>
      </c>
      <c r="K921" s="19">
        <v>3.8828859274506802</v>
      </c>
      <c r="L921" s="135">
        <v>4.9341384302094199E-2</v>
      </c>
      <c r="M921" s="135">
        <v>89.79</v>
      </c>
      <c r="N921" s="135">
        <v>83.318637957134399</v>
      </c>
      <c r="O921" s="19">
        <v>0.8</v>
      </c>
      <c r="P921" s="2">
        <v>136.15089814815801</v>
      </c>
      <c r="Q921" s="2">
        <v>315.18202690878798</v>
      </c>
      <c r="R921" s="266">
        <f t="shared" si="45"/>
        <v>6.3135436700476602</v>
      </c>
      <c r="S921" s="266">
        <f t="shared" si="46"/>
        <v>0.62599257047781343</v>
      </c>
      <c r="T921" s="266">
        <f t="shared" si="47"/>
        <v>2.0404298613907441</v>
      </c>
    </row>
    <row r="922" spans="1:20">
      <c r="A922" s="102">
        <v>0.86223687557503503</v>
      </c>
      <c r="B922" s="102">
        <v>0.33856198295731699</v>
      </c>
      <c r="C922" s="2">
        <v>860.00519216231601</v>
      </c>
      <c r="D922" s="19">
        <v>1.3611802292959101</v>
      </c>
      <c r="E922" s="135">
        <v>0.13000118347023101</v>
      </c>
      <c r="F922" s="135">
        <v>89</v>
      </c>
      <c r="G922" s="135">
        <v>41.799364573912399</v>
      </c>
      <c r="H922" s="2">
        <v>0.115265315920707</v>
      </c>
      <c r="I922" s="2">
        <v>104.995078659089</v>
      </c>
      <c r="J922" s="2">
        <v>-54.863046723288797</v>
      </c>
      <c r="K922" s="19">
        <v>2.20270687714974</v>
      </c>
      <c r="L922" s="135">
        <v>9.9970135517283107E-2</v>
      </c>
      <c r="M922" s="135">
        <v>89.79</v>
      </c>
      <c r="N922" s="135">
        <v>81.69908600238</v>
      </c>
      <c r="O922" s="19">
        <v>0.8</v>
      </c>
      <c r="P922" s="2">
        <v>214.41945392007801</v>
      </c>
      <c r="Q922" s="2">
        <v>238.66448761397299</v>
      </c>
      <c r="R922" s="266">
        <f t="shared" si="45"/>
        <v>3.5638871064456499</v>
      </c>
      <c r="S922" s="266">
        <f t="shared" si="46"/>
        <v>0.61795795138082599</v>
      </c>
      <c r="T922" s="266">
        <f t="shared" si="47"/>
        <v>1.9545533008740905</v>
      </c>
    </row>
    <row r="923" spans="1:20">
      <c r="A923" s="102">
        <v>0.95447535021230501</v>
      </c>
      <c r="B923" s="102">
        <v>0.33868413369226102</v>
      </c>
      <c r="C923" s="2">
        <v>993.70950389855898</v>
      </c>
      <c r="D923" s="19">
        <v>3.2998575127501302</v>
      </c>
      <c r="E923" s="135">
        <v>0.199511051264564</v>
      </c>
      <c r="F923" s="135">
        <v>89</v>
      </c>
      <c r="G923" s="135">
        <v>41.550787696560199</v>
      </c>
      <c r="H923" s="2">
        <v>4.4619971016158297</v>
      </c>
      <c r="I923" s="2">
        <v>3.6300154811216201</v>
      </c>
      <c r="J923" s="2">
        <v>174.91069127855101</v>
      </c>
      <c r="K923" s="19">
        <v>3.0473466724004998</v>
      </c>
      <c r="L923" s="135">
        <v>1.45361793229639E-2</v>
      </c>
      <c r="M923" s="135">
        <v>89.79</v>
      </c>
      <c r="N923" s="135">
        <v>81.574693772618204</v>
      </c>
      <c r="O923" s="19">
        <v>0.8</v>
      </c>
      <c r="P923" s="2">
        <v>202.11981668052499</v>
      </c>
      <c r="Q923" s="2">
        <v>240.141026555347</v>
      </c>
      <c r="R923" s="266">
        <f t="shared" si="45"/>
        <v>6.3472041851506305</v>
      </c>
      <c r="S923" s="266">
        <f t="shared" si="46"/>
        <v>1.082862525172011</v>
      </c>
      <c r="T923" s="266">
        <f t="shared" si="47"/>
        <v>1.9632526432073247</v>
      </c>
    </row>
    <row r="924" spans="1:20">
      <c r="A924" s="102">
        <v>1.24138718517497</v>
      </c>
      <c r="B924" s="102">
        <v>0.33870974906227103</v>
      </c>
      <c r="C924" s="2">
        <v>996.11679291386099</v>
      </c>
      <c r="D924" s="19">
        <v>2.9314766301598199</v>
      </c>
      <c r="E924" s="135">
        <v>0.23835108255621101</v>
      </c>
      <c r="F924" s="135">
        <v>89</v>
      </c>
      <c r="G924" s="135">
        <v>41.5738471769128</v>
      </c>
      <c r="H924" s="2">
        <v>5.9910877934837803</v>
      </c>
      <c r="I924" s="2">
        <v>355.39210100364102</v>
      </c>
      <c r="J924" s="2">
        <v>179.999928070876</v>
      </c>
      <c r="K924" s="19">
        <v>3.0997778206724398</v>
      </c>
      <c r="L924" s="135">
        <v>2.34165094864685E-4</v>
      </c>
      <c r="M924" s="135">
        <v>89.79</v>
      </c>
      <c r="N924" s="135">
        <v>81.650789612719294</v>
      </c>
      <c r="O924" s="19">
        <v>0.8</v>
      </c>
      <c r="P924" s="2">
        <v>30.415826178438301</v>
      </c>
      <c r="Q924" s="2">
        <v>47.399678767963501</v>
      </c>
      <c r="R924" s="266">
        <f t="shared" si="45"/>
        <v>6.0312544508322592</v>
      </c>
      <c r="S924" s="266">
        <f t="shared" si="46"/>
        <v>0.9457054020484249</v>
      </c>
      <c r="T924" s="266">
        <f t="shared" si="47"/>
        <v>1.9639940769797801</v>
      </c>
    </row>
    <row r="925" spans="1:20">
      <c r="A925" s="102">
        <v>1.40859116986393</v>
      </c>
      <c r="B925" s="102">
        <v>0.33895993150551501</v>
      </c>
      <c r="C925" s="2">
        <v>947.13640390081105</v>
      </c>
      <c r="D925" s="19">
        <v>1.25772036872973</v>
      </c>
      <c r="E925" s="135">
        <v>0.29999748045074198</v>
      </c>
      <c r="F925" s="135">
        <v>89</v>
      </c>
      <c r="G925" s="135">
        <v>41.799247072574303</v>
      </c>
      <c r="H925" s="2">
        <v>0.80051309701888296</v>
      </c>
      <c r="I925" s="2">
        <v>273.67702951329301</v>
      </c>
      <c r="J925" s="2">
        <v>-8.2616947984936893</v>
      </c>
      <c r="K925" s="19">
        <v>2.8193956147438399</v>
      </c>
      <c r="L925" s="135">
        <v>4.5706896015726202E-2</v>
      </c>
      <c r="M925" s="135">
        <v>89.79</v>
      </c>
      <c r="N925" s="135">
        <v>81.656324640629293</v>
      </c>
      <c r="O925" s="19">
        <v>0.8</v>
      </c>
      <c r="P925" s="2">
        <v>165.47690144794799</v>
      </c>
      <c r="Q925" s="2">
        <v>289.54556877548498</v>
      </c>
      <c r="R925" s="266">
        <f t="shared" si="45"/>
        <v>4.0771159834735702</v>
      </c>
      <c r="S925" s="266">
        <f t="shared" si="46"/>
        <v>0.44609573844570299</v>
      </c>
      <c r="T925" s="266">
        <f t="shared" si="47"/>
        <v>1.9535357777821403</v>
      </c>
    </row>
    <row r="926" spans="1:20">
      <c r="A926" s="102">
        <v>1.3899033684283399</v>
      </c>
      <c r="B926" s="102">
        <v>0.33924189220894702</v>
      </c>
      <c r="C926" s="2">
        <v>879.98493709689797</v>
      </c>
      <c r="D926" s="19">
        <v>2.4057340144067001</v>
      </c>
      <c r="E926" s="135">
        <v>0.20945701084943599</v>
      </c>
      <c r="F926" s="135">
        <v>89</v>
      </c>
      <c r="G926" s="135">
        <v>41.226661522313698</v>
      </c>
      <c r="H926" s="2">
        <v>5.9999740998901698</v>
      </c>
      <c r="I926" s="2">
        <v>346.84272411623499</v>
      </c>
      <c r="J926" s="2">
        <v>179.99997763543101</v>
      </c>
      <c r="K926" s="19">
        <v>1.9382942620046599</v>
      </c>
      <c r="L926" s="135">
        <v>1.11192822815908E-7</v>
      </c>
      <c r="M926" s="135">
        <v>89.79</v>
      </c>
      <c r="N926" s="135">
        <v>82.812312873768207</v>
      </c>
      <c r="O926" s="19">
        <v>0.8</v>
      </c>
      <c r="P926" s="2">
        <v>337.441806815581</v>
      </c>
      <c r="Q926" s="2">
        <v>107.75754520702699</v>
      </c>
      <c r="R926" s="266">
        <f t="shared" si="45"/>
        <v>4.3440282764113602</v>
      </c>
      <c r="S926" s="266">
        <f t="shared" si="46"/>
        <v>1.2411603653609311</v>
      </c>
      <c r="T926" s="266">
        <f t="shared" si="47"/>
        <v>2.0087077103962567</v>
      </c>
    </row>
    <row r="927" spans="1:20">
      <c r="A927" s="102">
        <v>1.2397094247862599</v>
      </c>
      <c r="B927" s="102">
        <v>0.33936200704535102</v>
      </c>
      <c r="C927" s="2">
        <v>891.32986481556702</v>
      </c>
      <c r="D927" s="19">
        <v>2.7365712971441498</v>
      </c>
      <c r="E927" s="135">
        <v>0.245027854542228</v>
      </c>
      <c r="F927" s="135">
        <v>89</v>
      </c>
      <c r="G927" s="135">
        <v>41.500000079827402</v>
      </c>
      <c r="H927" s="2">
        <v>5.9990059268661202</v>
      </c>
      <c r="I927" s="2">
        <v>357.73345788266101</v>
      </c>
      <c r="J927" s="2">
        <v>173.05247501919899</v>
      </c>
      <c r="K927" s="19">
        <v>2.28135821097709</v>
      </c>
      <c r="L927" s="135">
        <v>2.14825206512614E-9</v>
      </c>
      <c r="M927" s="135">
        <v>89.79</v>
      </c>
      <c r="N927" s="135">
        <v>81.699441801140196</v>
      </c>
      <c r="O927" s="19">
        <v>0.8</v>
      </c>
      <c r="P927" s="2">
        <v>344.85201752016201</v>
      </c>
      <c r="Q927" s="2">
        <v>93.445153954293502</v>
      </c>
      <c r="R927" s="266">
        <f t="shared" si="45"/>
        <v>5.0179295081212398</v>
      </c>
      <c r="S927" s="266">
        <f t="shared" si="46"/>
        <v>1.199535997449561</v>
      </c>
      <c r="T927" s="266">
        <f t="shared" si="47"/>
        <v>1.9686612444334237</v>
      </c>
    </row>
    <row r="928" spans="1:20">
      <c r="A928" s="102">
        <v>0.937023793347179</v>
      </c>
      <c r="B928" s="102">
        <v>0.33991763003937397</v>
      </c>
      <c r="C928" s="2">
        <v>885.77204783553304</v>
      </c>
      <c r="D928" s="19">
        <v>2.6804784165227802</v>
      </c>
      <c r="E928" s="135">
        <v>0.18288566729776001</v>
      </c>
      <c r="F928" s="135">
        <v>89</v>
      </c>
      <c r="G928" s="135">
        <v>41.557324010157402</v>
      </c>
      <c r="H928" s="2">
        <v>4.5895539439191202</v>
      </c>
      <c r="I928" s="2">
        <v>359.98999579033801</v>
      </c>
      <c r="J928" s="2">
        <v>179.92999702367101</v>
      </c>
      <c r="K928" s="19">
        <v>2.7360816550953002</v>
      </c>
      <c r="L928" s="135">
        <v>2.4527094907196199E-2</v>
      </c>
      <c r="M928" s="135">
        <v>89.79</v>
      </c>
      <c r="N928" s="135">
        <v>81.590634489103195</v>
      </c>
      <c r="O928" s="19">
        <v>0.8</v>
      </c>
      <c r="P928" s="2">
        <v>271.24021301060998</v>
      </c>
      <c r="Q928" s="2">
        <v>168.48448736558399</v>
      </c>
      <c r="R928" s="266">
        <f t="shared" si="45"/>
        <v>5.4165600716180808</v>
      </c>
      <c r="S928" s="266">
        <f t="shared" si="46"/>
        <v>0.97967778539468209</v>
      </c>
      <c r="T928" s="266">
        <f t="shared" si="47"/>
        <v>1.9633274382431576</v>
      </c>
    </row>
    <row r="929" spans="1:20">
      <c r="A929" s="102">
        <v>0.84738915599882603</v>
      </c>
      <c r="B929" s="102">
        <v>0.34034601360668998</v>
      </c>
      <c r="C929" s="2">
        <v>959.16529233842095</v>
      </c>
      <c r="D929" s="19">
        <v>1.7474846205757699</v>
      </c>
      <c r="E929" s="135">
        <v>0.23027061577616301</v>
      </c>
      <c r="F929" s="135">
        <v>89</v>
      </c>
      <c r="G929" s="135">
        <v>41.789768069381203</v>
      </c>
      <c r="H929" s="2">
        <v>-0.496039880442603</v>
      </c>
      <c r="I929" s="2">
        <v>300.85960401249201</v>
      </c>
      <c r="J929" s="2">
        <v>-34.771544107565902</v>
      </c>
      <c r="K929" s="19">
        <v>2.6018730617565802</v>
      </c>
      <c r="L929" s="135">
        <v>5.26062884701703E-2</v>
      </c>
      <c r="M929" s="135">
        <v>89.79</v>
      </c>
      <c r="N929" s="135">
        <v>81.263699312289802</v>
      </c>
      <c r="O929" s="19">
        <v>0.8</v>
      </c>
      <c r="P929" s="2">
        <v>202.03805828767699</v>
      </c>
      <c r="Q929" s="2">
        <v>251.19421409485301</v>
      </c>
      <c r="R929" s="266">
        <f t="shared" si="45"/>
        <v>4.3493576823323501</v>
      </c>
      <c r="S929" s="266">
        <f t="shared" si="46"/>
        <v>0.67162562473205578</v>
      </c>
      <c r="T929" s="266">
        <f t="shared" si="47"/>
        <v>1.9445836401238754</v>
      </c>
    </row>
    <row r="930" spans="1:20">
      <c r="A930" s="102">
        <v>0.99321993533521802</v>
      </c>
      <c r="B930" s="102">
        <v>0.34046876383945301</v>
      </c>
      <c r="C930" s="2">
        <v>861.24863498365403</v>
      </c>
      <c r="D930" s="19">
        <v>2.7181349765101199</v>
      </c>
      <c r="E930" s="135">
        <v>0.19667238150809799</v>
      </c>
      <c r="F930" s="135">
        <v>89</v>
      </c>
      <c r="G930" s="135">
        <v>41.546303080033397</v>
      </c>
      <c r="H930" s="2">
        <v>5.0682977593766303</v>
      </c>
      <c r="I930" s="2">
        <v>2.9912773272227798E-4</v>
      </c>
      <c r="J930" s="2">
        <v>177.78988362060201</v>
      </c>
      <c r="K930" s="19">
        <v>2.9145238378330802</v>
      </c>
      <c r="L930" s="135">
        <v>2.3662894410581001E-8</v>
      </c>
      <c r="M930" s="135">
        <v>89.79</v>
      </c>
      <c r="N930" s="135">
        <v>81.699999662658399</v>
      </c>
      <c r="O930" s="19">
        <v>0.8</v>
      </c>
      <c r="P930" s="2">
        <v>336.63379983985197</v>
      </c>
      <c r="Q930" s="2">
        <v>102.936640700277</v>
      </c>
      <c r="R930" s="266">
        <f t="shared" si="45"/>
        <v>5.6326588143432001</v>
      </c>
      <c r="S930" s="266">
        <f t="shared" si="46"/>
        <v>0.93261717101995867</v>
      </c>
      <c r="T930" s="266">
        <f t="shared" si="47"/>
        <v>1.9664806157427359</v>
      </c>
    </row>
    <row r="931" spans="1:20">
      <c r="A931" s="102">
        <v>0.86687093367800105</v>
      </c>
      <c r="B931" s="102">
        <v>0.34081688569858598</v>
      </c>
      <c r="C931" s="2">
        <v>929.80508691238197</v>
      </c>
      <c r="D931" s="19">
        <v>2.1841463359287898</v>
      </c>
      <c r="E931" s="135">
        <v>0.11830378423036</v>
      </c>
      <c r="F931" s="135">
        <v>89</v>
      </c>
      <c r="G931" s="135">
        <v>40.871118202298398</v>
      </c>
      <c r="H931" s="2">
        <v>8.7039123943532498E-2</v>
      </c>
      <c r="I931" s="2">
        <v>199.87413297128199</v>
      </c>
      <c r="J931" s="2">
        <v>-170.061009085324</v>
      </c>
      <c r="K931" s="19">
        <v>4.5759955403512897</v>
      </c>
      <c r="L931" s="135">
        <v>6.9923715079812904E-2</v>
      </c>
      <c r="M931" s="135">
        <v>89.79</v>
      </c>
      <c r="N931" s="135">
        <v>83.693584773144593</v>
      </c>
      <c r="O931" s="19">
        <v>0.8</v>
      </c>
      <c r="P931" s="2">
        <v>117.341640537277</v>
      </c>
      <c r="Q931" s="2">
        <v>328.85181602019298</v>
      </c>
      <c r="R931" s="266">
        <f t="shared" si="45"/>
        <v>6.7601418762800796</v>
      </c>
      <c r="S931" s="266">
        <f t="shared" si="46"/>
        <v>0.47730517144715517</v>
      </c>
      <c r="T931" s="266">
        <f t="shared" si="47"/>
        <v>2.0477439437523897</v>
      </c>
    </row>
    <row r="932" spans="1:20">
      <c r="A932" s="102">
        <v>0.90622364496812202</v>
      </c>
      <c r="B932" s="102">
        <v>0.341260803069042</v>
      </c>
      <c r="C932" s="2">
        <v>860.00214816381299</v>
      </c>
      <c r="D932" s="19">
        <v>2.3016605848876099</v>
      </c>
      <c r="E932" s="135">
        <v>0.26689849527409099</v>
      </c>
      <c r="F932" s="135">
        <v>89</v>
      </c>
      <c r="G932" s="135">
        <v>41.651116070222301</v>
      </c>
      <c r="H932" s="2">
        <v>0.84470833028354797</v>
      </c>
      <c r="I932" s="2">
        <v>0.33295507990330298</v>
      </c>
      <c r="J932" s="2">
        <v>172.68758556525199</v>
      </c>
      <c r="K932" s="19">
        <v>2.7892075519286301</v>
      </c>
      <c r="L932" s="135">
        <v>1.45509803293099E-2</v>
      </c>
      <c r="M932" s="135">
        <v>89.79</v>
      </c>
      <c r="N932" s="135">
        <v>81.699999150003293</v>
      </c>
      <c r="O932" s="19">
        <v>0.8</v>
      </c>
      <c r="P932" s="2">
        <v>184.04895554533999</v>
      </c>
      <c r="Q932" s="2">
        <v>257.18736615333</v>
      </c>
      <c r="R932" s="266">
        <f t="shared" si="45"/>
        <v>5.0908681368162405</v>
      </c>
      <c r="S932" s="266">
        <f t="shared" si="46"/>
        <v>0.82520233508478058</v>
      </c>
      <c r="T932" s="266">
        <f t="shared" si="47"/>
        <v>1.9615320514403503</v>
      </c>
    </row>
    <row r="933" spans="1:20">
      <c r="A933" s="102">
        <v>0.82219434110447698</v>
      </c>
      <c r="B933" s="102">
        <v>0.34153684576534998</v>
      </c>
      <c r="C933" s="2">
        <v>961.13028111646395</v>
      </c>
      <c r="D933" s="19">
        <v>3.1441491559799899</v>
      </c>
      <c r="E933" s="135">
        <v>0.18956205492886599</v>
      </c>
      <c r="F933" s="135">
        <v>89</v>
      </c>
      <c r="G933" s="135">
        <v>41.525413001696499</v>
      </c>
      <c r="H933" s="2">
        <v>0.45976167322106298</v>
      </c>
      <c r="I933" s="2">
        <v>1.5289689009751999E-5</v>
      </c>
      <c r="J933" s="2">
        <v>-179.99736768559899</v>
      </c>
      <c r="K933" s="19">
        <v>3.1950540022554201</v>
      </c>
      <c r="L933" s="135">
        <v>1.92465043208746E-3</v>
      </c>
      <c r="M933" s="135">
        <v>89.79</v>
      </c>
      <c r="N933" s="135">
        <v>81.698369677174895</v>
      </c>
      <c r="O933" s="19">
        <v>0.8</v>
      </c>
      <c r="P933" s="2">
        <v>82.700560127662698</v>
      </c>
      <c r="Q933" s="2">
        <v>357.57651746169603</v>
      </c>
      <c r="R933" s="266">
        <f t="shared" si="45"/>
        <v>6.33920315823541</v>
      </c>
      <c r="S933" s="266">
        <f t="shared" si="46"/>
        <v>0.98406761004994092</v>
      </c>
      <c r="T933" s="266">
        <f t="shared" si="47"/>
        <v>1.967430635159177</v>
      </c>
    </row>
    <row r="934" spans="1:20">
      <c r="A934" s="102">
        <v>1.30242234142497</v>
      </c>
      <c r="B934" s="102">
        <v>0.341575922033585</v>
      </c>
      <c r="C934" s="2">
        <v>998.54944054712803</v>
      </c>
      <c r="D934" s="19">
        <v>2.9230901827508902</v>
      </c>
      <c r="E934" s="135">
        <v>0.23477223638144301</v>
      </c>
      <c r="F934" s="135">
        <v>89</v>
      </c>
      <c r="G934" s="135">
        <v>41.559370544551101</v>
      </c>
      <c r="H934" s="2">
        <v>5.9994965524714496</v>
      </c>
      <c r="I934" s="2">
        <v>355.82774788143502</v>
      </c>
      <c r="J934" s="2">
        <v>179.88447329335301</v>
      </c>
      <c r="K934" s="19">
        <v>3.1565661669230098</v>
      </c>
      <c r="L934" s="135">
        <v>5.6050518409955703E-8</v>
      </c>
      <c r="M934" s="135">
        <v>89.79</v>
      </c>
      <c r="N934" s="135">
        <v>81.6999998999773</v>
      </c>
      <c r="O934" s="19">
        <v>0.8</v>
      </c>
      <c r="P934" s="2">
        <v>359.61263017231499</v>
      </c>
      <c r="Q934" s="2">
        <v>78.313628329371497</v>
      </c>
      <c r="R934" s="266">
        <f t="shared" si="45"/>
        <v>6.0796563496739005</v>
      </c>
      <c r="S934" s="266">
        <f t="shared" si="46"/>
        <v>0.92603482017305228</v>
      </c>
      <c r="T934" s="266">
        <f t="shared" si="47"/>
        <v>1.9658623032414788</v>
      </c>
    </row>
    <row r="935" spans="1:20">
      <c r="A935" s="102">
        <v>0.81177741521969404</v>
      </c>
      <c r="B935" s="102">
        <v>0.341631278587395</v>
      </c>
      <c r="C935" s="2">
        <v>956.33573867642599</v>
      </c>
      <c r="D935" s="19">
        <v>2.71357130655444</v>
      </c>
      <c r="E935" s="135">
        <v>0.21828840841981501</v>
      </c>
      <c r="F935" s="135">
        <v>89</v>
      </c>
      <c r="G935" s="135">
        <v>41.653612322108202</v>
      </c>
      <c r="H935" s="2">
        <v>-7.8476092132739404E-3</v>
      </c>
      <c r="I935" s="2">
        <v>311.06697516125899</v>
      </c>
      <c r="J935" s="2">
        <v>-81.379051832888393</v>
      </c>
      <c r="K935" s="19">
        <v>2.6655047406598502</v>
      </c>
      <c r="L935" s="135">
        <v>6.8751711490566604E-9</v>
      </c>
      <c r="M935" s="135">
        <v>89.79</v>
      </c>
      <c r="N935" s="135">
        <v>81.059902099138696</v>
      </c>
      <c r="O935" s="19">
        <v>0.8</v>
      </c>
      <c r="P935" s="2">
        <v>85.160244229058193</v>
      </c>
      <c r="Q935" s="2">
        <v>1.18273904907252</v>
      </c>
      <c r="R935" s="266">
        <f t="shared" si="45"/>
        <v>5.3790760472142907</v>
      </c>
      <c r="S935" s="266">
        <f t="shared" si="46"/>
        <v>1.0180328195112085</v>
      </c>
      <c r="T935" s="266">
        <f t="shared" si="47"/>
        <v>1.9460473553242126</v>
      </c>
    </row>
    <row r="936" spans="1:20">
      <c r="A936" s="102">
        <v>0.95873093232512396</v>
      </c>
      <c r="B936" s="102">
        <v>0.34227708009455099</v>
      </c>
      <c r="C936" s="2">
        <v>998.34588528946597</v>
      </c>
      <c r="D936" s="19">
        <v>2.8721865214664901</v>
      </c>
      <c r="E936" s="135">
        <v>0.253153733226119</v>
      </c>
      <c r="F936" s="135">
        <v>89</v>
      </c>
      <c r="G936" s="135">
        <v>41.602238044836703</v>
      </c>
      <c r="H936" s="2">
        <v>5.9830261622430196</v>
      </c>
      <c r="I936" s="2">
        <v>5.6255006116149602</v>
      </c>
      <c r="J936" s="2">
        <v>162.97270855615801</v>
      </c>
      <c r="K936" s="19">
        <v>3.0347777109723499</v>
      </c>
      <c r="L936" s="135">
        <v>1.78081927249771E-2</v>
      </c>
      <c r="M936" s="135">
        <v>89.79</v>
      </c>
      <c r="N936" s="135">
        <v>81.6999974382652</v>
      </c>
      <c r="O936" s="19">
        <v>0.8</v>
      </c>
      <c r="P936" s="2">
        <v>194.80697265993899</v>
      </c>
      <c r="Q936" s="2">
        <v>246.717004660957</v>
      </c>
      <c r="R936" s="266">
        <f t="shared" si="45"/>
        <v>5.9069642324388401</v>
      </c>
      <c r="S936" s="266">
        <f t="shared" si="46"/>
        <v>0.94642402014552651</v>
      </c>
      <c r="T936" s="266">
        <f t="shared" si="47"/>
        <v>1.9638365933633966</v>
      </c>
    </row>
    <row r="937" spans="1:20">
      <c r="A937" s="102">
        <v>0.82240911806002204</v>
      </c>
      <c r="B937" s="102">
        <v>0.34245727657723901</v>
      </c>
      <c r="C937" s="2">
        <v>872.60182326776203</v>
      </c>
      <c r="D937" s="19">
        <v>2.7780535797524402</v>
      </c>
      <c r="E937" s="135">
        <v>0.18532016366401399</v>
      </c>
      <c r="F937" s="135">
        <v>89</v>
      </c>
      <c r="G937" s="135">
        <v>41.548011167172703</v>
      </c>
      <c r="H937" s="2">
        <v>0.15686008324370901</v>
      </c>
      <c r="I937" s="2">
        <v>1.2240040564552099E-4</v>
      </c>
      <c r="J937" s="2">
        <v>-179.99987917390101</v>
      </c>
      <c r="K937" s="19">
        <v>2.94580001078835</v>
      </c>
      <c r="L937" s="135">
        <v>3.7102386462595199E-7</v>
      </c>
      <c r="M937" s="135">
        <v>89.79</v>
      </c>
      <c r="N937" s="135">
        <v>81.6982643799155</v>
      </c>
      <c r="O937" s="19">
        <v>0.8</v>
      </c>
      <c r="P937" s="2">
        <v>97.201721318658898</v>
      </c>
      <c r="Q937" s="2">
        <v>344.02945016339299</v>
      </c>
      <c r="R937" s="266">
        <f t="shared" si="45"/>
        <v>5.7238535905407897</v>
      </c>
      <c r="S937" s="266">
        <f t="shared" si="46"/>
        <v>0.94305573004902743</v>
      </c>
      <c r="T937" s="266">
        <f t="shared" si="47"/>
        <v>1.9663580057104086</v>
      </c>
    </row>
    <row r="938" spans="1:20">
      <c r="A938" s="102">
        <v>1.3956106025725601</v>
      </c>
      <c r="B938" s="102">
        <v>0.34272971962962001</v>
      </c>
      <c r="C938" s="2">
        <v>994.61251266988995</v>
      </c>
      <c r="D938" s="19">
        <v>1.51051413478684</v>
      </c>
      <c r="E938" s="135">
        <v>0.29993871689611401</v>
      </c>
      <c r="F938" s="135">
        <v>89</v>
      </c>
      <c r="G938" s="135">
        <v>41.762879794631701</v>
      </c>
      <c r="H938" s="2">
        <v>-0.83674772106652895</v>
      </c>
      <c r="I938" s="2">
        <v>262.75914689646498</v>
      </c>
      <c r="J938" s="2">
        <v>18.629613963700098</v>
      </c>
      <c r="K938" s="19">
        <v>2.43343469495872</v>
      </c>
      <c r="L938" s="135">
        <v>4.6503888618252498E-2</v>
      </c>
      <c r="M938" s="135">
        <v>89.79</v>
      </c>
      <c r="N938" s="135">
        <v>81.481995663826694</v>
      </c>
      <c r="O938" s="19">
        <v>0.8</v>
      </c>
      <c r="P938" s="2">
        <v>194.456943537737</v>
      </c>
      <c r="Q938" s="2">
        <v>260.74367752278999</v>
      </c>
      <c r="R938" s="266">
        <f t="shared" si="45"/>
        <v>3.94394882974556</v>
      </c>
      <c r="S938" s="266">
        <f t="shared" si="46"/>
        <v>0.62073337653816263</v>
      </c>
      <c r="T938" s="266">
        <f t="shared" si="47"/>
        <v>1.9510626677210268</v>
      </c>
    </row>
    <row r="939" spans="1:20">
      <c r="A939" s="102">
        <v>0.85986304236575894</v>
      </c>
      <c r="B939" s="102">
        <v>0.343209313091767</v>
      </c>
      <c r="C939" s="2">
        <v>908.23416382867504</v>
      </c>
      <c r="D939" s="19">
        <v>2.5693159762114699</v>
      </c>
      <c r="E939" s="135">
        <v>0.13004291658203501</v>
      </c>
      <c r="F939" s="135">
        <v>89</v>
      </c>
      <c r="G939" s="135">
        <v>41.331883341921802</v>
      </c>
      <c r="H939" s="2">
        <v>0.43881911376184302</v>
      </c>
      <c r="I939" s="2">
        <v>118.52875764785099</v>
      </c>
      <c r="J939" s="2">
        <v>-85.231395221678795</v>
      </c>
      <c r="K939" s="19">
        <v>3.1361927827888998</v>
      </c>
      <c r="L939" s="135">
        <v>5.0888460930265798E-2</v>
      </c>
      <c r="M939" s="135">
        <v>89.79</v>
      </c>
      <c r="N939" s="135">
        <v>82.423123469802704</v>
      </c>
      <c r="O939" s="19">
        <v>0.8</v>
      </c>
      <c r="P939" s="2">
        <v>233.73950700049599</v>
      </c>
      <c r="Q939" s="2">
        <v>214.16427781310699</v>
      </c>
      <c r="R939" s="266">
        <f t="shared" si="45"/>
        <v>5.7055087590003701</v>
      </c>
      <c r="S939" s="266">
        <f t="shared" si="46"/>
        <v>0.81924682382779812</v>
      </c>
      <c r="T939" s="266">
        <f t="shared" si="47"/>
        <v>1.9941777825111389</v>
      </c>
    </row>
    <row r="940" spans="1:20">
      <c r="A940" s="102">
        <v>0.90620598429813903</v>
      </c>
      <c r="B940" s="102">
        <v>0.34325233257978199</v>
      </c>
      <c r="C940" s="2">
        <v>919.15721163680303</v>
      </c>
      <c r="D940" s="19">
        <v>2.6957569902956</v>
      </c>
      <c r="E940" s="135">
        <v>0.282986733545114</v>
      </c>
      <c r="F940" s="135">
        <v>89</v>
      </c>
      <c r="G940" s="135">
        <v>41.549420385282403</v>
      </c>
      <c r="H940" s="2">
        <v>0.56136672144691502</v>
      </c>
      <c r="I940" s="2">
        <v>2.3415241084337401E-5</v>
      </c>
      <c r="J940" s="2">
        <v>168.59282715228699</v>
      </c>
      <c r="K940" s="19">
        <v>2.33559020074726</v>
      </c>
      <c r="L940" s="135">
        <v>9.0530616642876902E-3</v>
      </c>
      <c r="M940" s="135">
        <v>89.79</v>
      </c>
      <c r="N940" s="135">
        <v>81.692519155716099</v>
      </c>
      <c r="O940" s="19">
        <v>0.8</v>
      </c>
      <c r="P940" s="2">
        <v>138.53196620004101</v>
      </c>
      <c r="Q940" s="2">
        <v>302.16329420636202</v>
      </c>
      <c r="R940" s="266">
        <f t="shared" si="45"/>
        <v>5.03134719104286</v>
      </c>
      <c r="S940" s="266">
        <f t="shared" si="46"/>
        <v>1.1542080410480857</v>
      </c>
      <c r="T940" s="266">
        <f t="shared" si="47"/>
        <v>1.9661530389158726</v>
      </c>
    </row>
    <row r="941" spans="1:20">
      <c r="A941" s="102">
        <v>1.1383402259088999</v>
      </c>
      <c r="B941" s="102">
        <v>0.34336248870171998</v>
      </c>
      <c r="C941" s="2">
        <v>975.71362451914297</v>
      </c>
      <c r="D941" s="19">
        <v>3.2902498593954199</v>
      </c>
      <c r="E941" s="135">
        <v>0.173345350490372</v>
      </c>
      <c r="F941" s="135">
        <v>89</v>
      </c>
      <c r="G941" s="135">
        <v>41.500001232105497</v>
      </c>
      <c r="H941" s="2">
        <v>3.9412803554946199</v>
      </c>
      <c r="I941" s="2">
        <v>7.23531330127242</v>
      </c>
      <c r="J941" s="2">
        <v>178.067344141006</v>
      </c>
      <c r="K941" s="19">
        <v>2.4339396726223899</v>
      </c>
      <c r="L941" s="135">
        <v>3.6842619230856202E-2</v>
      </c>
      <c r="M941" s="135">
        <v>89.79</v>
      </c>
      <c r="N941" s="135">
        <v>81.458252317287403</v>
      </c>
      <c r="O941" s="19">
        <v>0.8</v>
      </c>
      <c r="P941" s="2">
        <v>234.03735650042199</v>
      </c>
      <c r="Q941" s="2">
        <v>211.422587558505</v>
      </c>
      <c r="R941" s="266">
        <f t="shared" si="45"/>
        <v>5.7241895320178102</v>
      </c>
      <c r="S941" s="266">
        <f t="shared" si="46"/>
        <v>1.3518206290833903</v>
      </c>
      <c r="T941" s="266">
        <f t="shared" si="47"/>
        <v>1.962849395153009</v>
      </c>
    </row>
    <row r="942" spans="1:20">
      <c r="A942" s="102">
        <v>0.739882993977516</v>
      </c>
      <c r="B942" s="102">
        <v>0.34389155404642202</v>
      </c>
      <c r="C942" s="2">
        <v>862.92085473981501</v>
      </c>
      <c r="D942" s="19">
        <v>2.1204988739066701</v>
      </c>
      <c r="E942" s="135">
        <v>0.27774277724912999</v>
      </c>
      <c r="F942" s="135">
        <v>89</v>
      </c>
      <c r="G942" s="135">
        <v>41.707063944146398</v>
      </c>
      <c r="H942" s="2">
        <v>0.81065529134880498</v>
      </c>
      <c r="I942" s="2">
        <v>1.26358678452015E-5</v>
      </c>
      <c r="J942" s="2">
        <v>-179.993816436419</v>
      </c>
      <c r="K942" s="19">
        <v>2.7932239986267402</v>
      </c>
      <c r="L942" s="135">
        <v>2.8715704548207301E-2</v>
      </c>
      <c r="M942" s="135">
        <v>89.79</v>
      </c>
      <c r="N942" s="135">
        <v>81.699011046783198</v>
      </c>
      <c r="O942" s="19">
        <v>0.8</v>
      </c>
      <c r="P942" s="2">
        <v>203.65002173043601</v>
      </c>
      <c r="Q942" s="2">
        <v>241.989151469522</v>
      </c>
      <c r="R942" s="266">
        <f t="shared" si="45"/>
        <v>4.9137228725334108</v>
      </c>
      <c r="S942" s="266">
        <f t="shared" si="46"/>
        <v>0.75915818958636738</v>
      </c>
      <c r="T942" s="266">
        <f t="shared" si="47"/>
        <v>1.9588770659136672</v>
      </c>
    </row>
    <row r="943" spans="1:20">
      <c r="A943" s="102">
        <v>0.94493575813248698</v>
      </c>
      <c r="B943" s="102">
        <v>0.34389402122948898</v>
      </c>
      <c r="C943" s="2">
        <v>862.37714600857703</v>
      </c>
      <c r="D943" s="19">
        <v>3.00145203647245</v>
      </c>
      <c r="E943" s="135">
        <v>0.187527891640978</v>
      </c>
      <c r="F943" s="135">
        <v>89</v>
      </c>
      <c r="G943" s="135">
        <v>41.500001679962999</v>
      </c>
      <c r="H943" s="2">
        <v>4.4465670953345997</v>
      </c>
      <c r="I943" s="2">
        <v>3.90845876247314E-5</v>
      </c>
      <c r="J943" s="2">
        <v>-179.500407320958</v>
      </c>
      <c r="K943" s="19">
        <v>2.6942429430916199</v>
      </c>
      <c r="L943" s="135">
        <v>2.054501620663E-7</v>
      </c>
      <c r="M943" s="135">
        <v>89.79</v>
      </c>
      <c r="N943" s="135">
        <v>81.630600372975394</v>
      </c>
      <c r="O943" s="19">
        <v>0.8</v>
      </c>
      <c r="P943" s="2">
        <v>14.417558957301599</v>
      </c>
      <c r="Q943" s="2">
        <v>65.375176778052307</v>
      </c>
      <c r="R943" s="266">
        <f t="shared" si="45"/>
        <v>5.6956949795640703</v>
      </c>
      <c r="S943" s="266">
        <f t="shared" si="46"/>
        <v>1.1140242731890801</v>
      </c>
      <c r="T943" s="266">
        <f t="shared" si="47"/>
        <v>1.9670023389996203</v>
      </c>
    </row>
    <row r="944" spans="1:20">
      <c r="A944" s="102">
        <v>0.88592466246336699</v>
      </c>
      <c r="B944" s="102">
        <v>0.34414601599907102</v>
      </c>
      <c r="C944" s="2">
        <v>890.70394508418599</v>
      </c>
      <c r="D944" s="19">
        <v>1.8402490306261901</v>
      </c>
      <c r="E944" s="135">
        <v>0.11569310602194199</v>
      </c>
      <c r="F944" s="135">
        <v>89</v>
      </c>
      <c r="G944" s="135">
        <v>41.751229454524101</v>
      </c>
      <c r="H944" s="2">
        <v>-0.22263394469317799</v>
      </c>
      <c r="I944" s="2">
        <v>89.6784159724386</v>
      </c>
      <c r="J944" s="2">
        <v>-9.4036575507095606</v>
      </c>
      <c r="K944" s="19">
        <v>3.8031688569284201</v>
      </c>
      <c r="L944" s="135">
        <v>1.6228053684758999E-2</v>
      </c>
      <c r="M944" s="135">
        <v>89.79</v>
      </c>
      <c r="N944" s="135">
        <v>83.174728503942902</v>
      </c>
      <c r="O944" s="19">
        <v>0.8</v>
      </c>
      <c r="P944" s="2">
        <v>299.56566114431098</v>
      </c>
      <c r="Q944" s="2">
        <v>147.27015716625201</v>
      </c>
      <c r="R944" s="266">
        <f t="shared" si="45"/>
        <v>5.6434178875546106</v>
      </c>
      <c r="S944" s="266">
        <f t="shared" si="46"/>
        <v>0.48387255466549106</v>
      </c>
      <c r="T944" s="266">
        <f t="shared" si="47"/>
        <v>1.9921504010926847</v>
      </c>
    </row>
    <row r="945" spans="1:20">
      <c r="A945" s="102">
        <v>0.93184779258444905</v>
      </c>
      <c r="B945" s="102">
        <v>0.34476813479490998</v>
      </c>
      <c r="C945" s="2">
        <v>881.36847316703302</v>
      </c>
      <c r="D945" s="19">
        <v>1.3018016281247899</v>
      </c>
      <c r="E945" s="135">
        <v>4.1248620736865999E-2</v>
      </c>
      <c r="F945" s="135">
        <v>89</v>
      </c>
      <c r="G945" s="135">
        <v>41.478294810426398</v>
      </c>
      <c r="H945" s="2">
        <v>1.32197437938641</v>
      </c>
      <c r="I945" s="2">
        <v>186.263272616108</v>
      </c>
      <c r="J945" s="2">
        <v>144.61181907295099</v>
      </c>
      <c r="K945" s="19">
        <v>3.4511337802923698</v>
      </c>
      <c r="L945" s="135">
        <v>0.12998170876871501</v>
      </c>
      <c r="M945" s="135">
        <v>89.79</v>
      </c>
      <c r="N945" s="135">
        <v>81.839420192000205</v>
      </c>
      <c r="O945" s="19">
        <v>0.8</v>
      </c>
      <c r="P945" s="2">
        <v>165.55290015864699</v>
      </c>
      <c r="Q945" s="2">
        <v>291.15766603172199</v>
      </c>
      <c r="R945" s="266">
        <f t="shared" si="45"/>
        <v>4.7529354084171596</v>
      </c>
      <c r="S945" s="266">
        <f t="shared" si="46"/>
        <v>0.37720984204052072</v>
      </c>
      <c r="T945" s="266">
        <f t="shared" si="47"/>
        <v>1.9730661678847086</v>
      </c>
    </row>
    <row r="946" spans="1:20">
      <c r="A946" s="102">
        <v>0.83425655541941501</v>
      </c>
      <c r="B946" s="102">
        <v>0.34501931608161501</v>
      </c>
      <c r="C946" s="2">
        <v>864.48962725345996</v>
      </c>
      <c r="D946" s="19">
        <v>2.5435477698061102</v>
      </c>
      <c r="E946" s="135">
        <v>0.16059840993794</v>
      </c>
      <c r="F946" s="135">
        <v>89</v>
      </c>
      <c r="G946" s="135">
        <v>41.5233783220013</v>
      </c>
      <c r="H946" s="2">
        <v>4.0860154293247204</v>
      </c>
      <c r="I946" s="2">
        <v>358.74998094950598</v>
      </c>
      <c r="J946" s="2">
        <v>179.10781929423101</v>
      </c>
      <c r="K946" s="19">
        <v>2.6096365377790498</v>
      </c>
      <c r="L946" s="135">
        <v>4.1372540069828198E-2</v>
      </c>
      <c r="M946" s="135">
        <v>89.79</v>
      </c>
      <c r="N946" s="135">
        <v>81.699996866714102</v>
      </c>
      <c r="O946" s="19">
        <v>0.8</v>
      </c>
      <c r="P946" s="2">
        <v>303.10223568386698</v>
      </c>
      <c r="Q946" s="2">
        <v>134.425820602588</v>
      </c>
      <c r="R946" s="266">
        <f t="shared" si="45"/>
        <v>5.1531843075851604</v>
      </c>
      <c r="S946" s="266">
        <f t="shared" si="46"/>
        <v>0.97467510627775589</v>
      </c>
      <c r="T946" s="266">
        <f t="shared" si="47"/>
        <v>1.9675662281897013</v>
      </c>
    </row>
    <row r="947" spans="1:20">
      <c r="A947" s="102">
        <v>0.83518078224733405</v>
      </c>
      <c r="B947" s="102">
        <v>0.34506438647889898</v>
      </c>
      <c r="C947" s="2">
        <v>909.645142365526</v>
      </c>
      <c r="D947" s="19">
        <v>1.6690651691615099</v>
      </c>
      <c r="E947" s="135">
        <v>0.13000000471463799</v>
      </c>
      <c r="F947" s="135">
        <v>89</v>
      </c>
      <c r="G947" s="135">
        <v>41.750694438865601</v>
      </c>
      <c r="H947" s="2">
        <v>1.4445377341283001</v>
      </c>
      <c r="I947" s="2">
        <v>129.42479682345001</v>
      </c>
      <c r="J947" s="2">
        <v>-95.603977686270497</v>
      </c>
      <c r="K947" s="19">
        <v>2.6320646423470699</v>
      </c>
      <c r="L947" s="135">
        <v>9.2524973931484497E-2</v>
      </c>
      <c r="M947" s="135">
        <v>89.79</v>
      </c>
      <c r="N947" s="135">
        <v>81.531705609980705</v>
      </c>
      <c r="O947" s="19">
        <v>0.8</v>
      </c>
      <c r="P947" s="2">
        <v>227.64906005068599</v>
      </c>
      <c r="Q947" s="2">
        <v>219.64567759371499</v>
      </c>
      <c r="R947" s="266">
        <f t="shared" si="45"/>
        <v>4.3011298115085799</v>
      </c>
      <c r="S947" s="266">
        <f t="shared" si="46"/>
        <v>0.63412772707328635</v>
      </c>
      <c r="T947" s="266">
        <f t="shared" si="47"/>
        <v>1.9528227423705575</v>
      </c>
    </row>
    <row r="948" spans="1:20">
      <c r="A948" s="102">
        <v>1.37730343593284</v>
      </c>
      <c r="B948" s="102">
        <v>0.34513249426313097</v>
      </c>
      <c r="C948" s="2">
        <v>973.04736388583694</v>
      </c>
      <c r="D948" s="19">
        <v>2.2060364033354101</v>
      </c>
      <c r="E948" s="135">
        <v>0.149548448383301</v>
      </c>
      <c r="F948" s="135">
        <v>89</v>
      </c>
      <c r="G948" s="135">
        <v>41.4807436169515</v>
      </c>
      <c r="H948" s="2">
        <v>0.74489057303630302</v>
      </c>
      <c r="I948" s="2">
        <v>96.1783978810669</v>
      </c>
      <c r="J948" s="2">
        <v>-45.557599011997802</v>
      </c>
      <c r="K948" s="19">
        <v>1.7416136855167501</v>
      </c>
      <c r="L948" s="135">
        <v>0.107335440298366</v>
      </c>
      <c r="M948" s="135">
        <v>89.79</v>
      </c>
      <c r="N948" s="135">
        <v>81.494448419685995</v>
      </c>
      <c r="O948" s="19">
        <v>0.8</v>
      </c>
      <c r="P948" s="2">
        <v>226.629426977262</v>
      </c>
      <c r="Q948" s="2">
        <v>220.24795976860301</v>
      </c>
      <c r="R948" s="266">
        <f t="shared" si="45"/>
        <v>3.9476500888521602</v>
      </c>
      <c r="S948" s="266">
        <f t="shared" si="46"/>
        <v>1.2666623038626745</v>
      </c>
      <c r="T948" s="266">
        <f t="shared" si="47"/>
        <v>1.9646332566319402</v>
      </c>
    </row>
    <row r="949" spans="1:20">
      <c r="A949" s="102">
        <v>1.09955462161451</v>
      </c>
      <c r="B949" s="102">
        <v>0.34519158547524997</v>
      </c>
      <c r="C949" s="2">
        <v>927.23388022904396</v>
      </c>
      <c r="D949" s="19">
        <v>2.5135374076464201</v>
      </c>
      <c r="E949" s="135">
        <v>0.13289864939094201</v>
      </c>
      <c r="F949" s="135">
        <v>89</v>
      </c>
      <c r="G949" s="135">
        <v>41.554166604469202</v>
      </c>
      <c r="H949" s="2">
        <v>1.3431209442941501</v>
      </c>
      <c r="I949" s="2">
        <v>31.236962204300401</v>
      </c>
      <c r="J949" s="2">
        <v>127.656118951273</v>
      </c>
      <c r="K949" s="19">
        <v>2.5302581076539798</v>
      </c>
      <c r="L949" s="135">
        <v>7.2034008546852102E-2</v>
      </c>
      <c r="M949" s="135">
        <v>89.79</v>
      </c>
      <c r="N949" s="135">
        <v>81.699887135042701</v>
      </c>
      <c r="O949" s="19">
        <v>0.8</v>
      </c>
      <c r="P949" s="2">
        <v>274.48080920215898</v>
      </c>
      <c r="Q949" s="2">
        <v>163.856016276188</v>
      </c>
      <c r="R949" s="266">
        <f t="shared" si="45"/>
        <v>5.0437955153003999</v>
      </c>
      <c r="S949" s="266">
        <f t="shared" si="46"/>
        <v>0.99339170183587988</v>
      </c>
      <c r="T949" s="266">
        <f t="shared" si="47"/>
        <v>1.9661057797813175</v>
      </c>
    </row>
    <row r="950" spans="1:20">
      <c r="A950" s="102">
        <v>1.15802439954131</v>
      </c>
      <c r="B950" s="102">
        <v>0.34528600602574999</v>
      </c>
      <c r="C950" s="2">
        <v>886.83472733555095</v>
      </c>
      <c r="D950" s="19">
        <v>2.2307533128724599</v>
      </c>
      <c r="E950" s="135">
        <v>0.24903005243839599</v>
      </c>
      <c r="F950" s="135">
        <v>89</v>
      </c>
      <c r="G950" s="135">
        <v>41.576355120604298</v>
      </c>
      <c r="H950" s="2">
        <v>-1.0310660628835699</v>
      </c>
      <c r="I950" s="2">
        <v>292.66260706697699</v>
      </c>
      <c r="J950" s="2">
        <v>-73.171914908973207</v>
      </c>
      <c r="K950" s="19">
        <v>2.9807178437696198</v>
      </c>
      <c r="L950" s="135">
        <v>5.0848499721334997E-2</v>
      </c>
      <c r="M950" s="135">
        <v>89.79</v>
      </c>
      <c r="N950" s="135">
        <v>81.528545772331597</v>
      </c>
      <c r="O950" s="19">
        <v>0.8</v>
      </c>
      <c r="P950" s="2">
        <v>359.98822589650001</v>
      </c>
      <c r="Q950" s="2">
        <v>73.968245285038904</v>
      </c>
      <c r="R950" s="266">
        <f t="shared" si="45"/>
        <v>5.2114711566420802</v>
      </c>
      <c r="S950" s="266">
        <f t="shared" si="46"/>
        <v>0.74839465853342779</v>
      </c>
      <c r="T950" s="266">
        <f t="shared" si="47"/>
        <v>1.9609353810798076</v>
      </c>
    </row>
    <row r="951" spans="1:20">
      <c r="A951" s="102">
        <v>0.906258966308087</v>
      </c>
      <c r="B951" s="102">
        <v>0.34550006410983503</v>
      </c>
      <c r="C951" s="2">
        <v>871.48637482874597</v>
      </c>
      <c r="D951" s="19">
        <v>2.1119993001379398</v>
      </c>
      <c r="E951" s="135">
        <v>0.287933856663805</v>
      </c>
      <c r="F951" s="135">
        <v>89</v>
      </c>
      <c r="G951" s="135">
        <v>41.692367740050798</v>
      </c>
      <c r="H951" s="2">
        <v>1.2484323360116101</v>
      </c>
      <c r="I951" s="2">
        <v>336.90636387635197</v>
      </c>
      <c r="J951" s="2">
        <v>-145.29340985255701</v>
      </c>
      <c r="K951" s="19">
        <v>2.7540206221474599</v>
      </c>
      <c r="L951" s="135">
        <v>2.6325606762001001E-5</v>
      </c>
      <c r="M951" s="135">
        <v>89.79</v>
      </c>
      <c r="N951" s="135">
        <v>81.560053783186703</v>
      </c>
      <c r="O951" s="19">
        <v>0.8</v>
      </c>
      <c r="P951" s="2">
        <v>120.10025289220501</v>
      </c>
      <c r="Q951" s="2">
        <v>318.795203384096</v>
      </c>
      <c r="R951" s="266">
        <f t="shared" si="45"/>
        <v>4.8660199222853997</v>
      </c>
      <c r="S951" s="266">
        <f t="shared" si="46"/>
        <v>0.76687853502385861</v>
      </c>
      <c r="T951" s="266">
        <f t="shared" si="47"/>
        <v>1.9562346348786985</v>
      </c>
    </row>
    <row r="952" spans="1:20">
      <c r="A952" s="102">
        <v>1.4026925177313301</v>
      </c>
      <c r="B952" s="102">
        <v>0.34570669873124499</v>
      </c>
      <c r="C952" s="2">
        <v>860.00285248992395</v>
      </c>
      <c r="D952" s="19">
        <v>1.2574168552942799</v>
      </c>
      <c r="E952" s="135">
        <v>0.299999982974124</v>
      </c>
      <c r="F952" s="135">
        <v>89</v>
      </c>
      <c r="G952" s="135">
        <v>41.797788895409099</v>
      </c>
      <c r="H952" s="2">
        <v>1.12009563426238</v>
      </c>
      <c r="I952" s="2">
        <v>263.38640988386499</v>
      </c>
      <c r="J952" s="2">
        <v>-13.440890179190101</v>
      </c>
      <c r="K952" s="19">
        <v>3.1221513033732098</v>
      </c>
      <c r="L952" s="135">
        <v>5.70001395527874E-9</v>
      </c>
      <c r="M952" s="135">
        <v>89.79</v>
      </c>
      <c r="N952" s="135">
        <v>81.699999064404594</v>
      </c>
      <c r="O952" s="19">
        <v>0.8</v>
      </c>
      <c r="P952" s="2">
        <v>15.5605081705366</v>
      </c>
      <c r="Q952" s="2">
        <v>74.436554913405999</v>
      </c>
      <c r="R952" s="266">
        <f t="shared" si="45"/>
        <v>4.3795681586674897</v>
      </c>
      <c r="S952" s="266">
        <f t="shared" si="46"/>
        <v>0.40274052507825348</v>
      </c>
      <c r="T952" s="266">
        <f t="shared" si="47"/>
        <v>1.9546488276890215</v>
      </c>
    </row>
    <row r="953" spans="1:20">
      <c r="A953" s="102">
        <v>0.90620598429813903</v>
      </c>
      <c r="B953" s="102">
        <v>0.34638611555976001</v>
      </c>
      <c r="C953" s="2">
        <v>970.16403864491497</v>
      </c>
      <c r="D953" s="19">
        <v>2.8722626255857602</v>
      </c>
      <c r="E953" s="135">
        <v>0.19848094759316501</v>
      </c>
      <c r="F953" s="135">
        <v>89</v>
      </c>
      <c r="G953" s="135">
        <v>41.570423640541001</v>
      </c>
      <c r="H953" s="2">
        <v>1.8620290604424701</v>
      </c>
      <c r="I953" s="2">
        <v>2.3307661674947001E-3</v>
      </c>
      <c r="J953" s="2">
        <v>177.56878516780401</v>
      </c>
      <c r="K953" s="19">
        <v>3.45317115535518</v>
      </c>
      <c r="L953" s="135">
        <v>2.06519450735576E-6</v>
      </c>
      <c r="M953" s="135">
        <v>89.79</v>
      </c>
      <c r="N953" s="135">
        <v>81.758249204229301</v>
      </c>
      <c r="O953" s="19">
        <v>0.8</v>
      </c>
      <c r="P953" s="2">
        <v>315.79307016611699</v>
      </c>
      <c r="Q953" s="2">
        <v>124.13499702242</v>
      </c>
      <c r="R953" s="266">
        <f t="shared" si="45"/>
        <v>6.3254337809409407</v>
      </c>
      <c r="S953" s="266">
        <f t="shared" si="46"/>
        <v>0.83177534398532593</v>
      </c>
      <c r="T953" s="266">
        <f t="shared" si="47"/>
        <v>1.9667408230234069</v>
      </c>
    </row>
    <row r="954" spans="1:20">
      <c r="A954" s="102">
        <v>1.3833011398091899</v>
      </c>
      <c r="B954" s="102">
        <v>0.347228833145516</v>
      </c>
      <c r="C954" s="2">
        <v>870.29103168873496</v>
      </c>
      <c r="D954" s="19">
        <v>1.2002653442523299</v>
      </c>
      <c r="E954" s="135">
        <v>0.29999986008518098</v>
      </c>
      <c r="F954" s="135">
        <v>89</v>
      </c>
      <c r="G954" s="135">
        <v>41.7995113746749</v>
      </c>
      <c r="H954" s="2">
        <v>4.5155359223926599</v>
      </c>
      <c r="I954" s="2">
        <v>274.92957684190202</v>
      </c>
      <c r="J954" s="2">
        <v>0.11644821527537801</v>
      </c>
      <c r="K954" s="19">
        <v>2.2383850919532202</v>
      </c>
      <c r="L954" s="135">
        <v>5.73078823870641E-2</v>
      </c>
      <c r="M954" s="135">
        <v>89.79</v>
      </c>
      <c r="N954" s="135">
        <v>81.522861814875597</v>
      </c>
      <c r="O954" s="19">
        <v>0.8</v>
      </c>
      <c r="P954" s="2">
        <v>173.54029229090401</v>
      </c>
      <c r="Q954" s="2">
        <v>282.947211930724</v>
      </c>
      <c r="R954" s="266">
        <f t="shared" si="45"/>
        <v>3.4386504362055499</v>
      </c>
      <c r="S954" s="266">
        <f t="shared" si="46"/>
        <v>0.53621932551604667</v>
      </c>
      <c r="T954" s="266">
        <f t="shared" si="47"/>
        <v>1.9503304975059568</v>
      </c>
    </row>
    <row r="955" spans="1:20">
      <c r="A955" s="102">
        <v>1.0562233217060499</v>
      </c>
      <c r="B955" s="102">
        <v>0.34724945320254702</v>
      </c>
      <c r="C955" s="2">
        <v>881.12002789976304</v>
      </c>
      <c r="D955" s="19">
        <v>1.1969316065097799</v>
      </c>
      <c r="E955" s="135">
        <v>0.28663795440392098</v>
      </c>
      <c r="F955" s="135">
        <v>89</v>
      </c>
      <c r="G955" s="135">
        <v>41.920564910234901</v>
      </c>
      <c r="H955" s="2">
        <v>1.1123994223962299</v>
      </c>
      <c r="I955" s="2">
        <v>48.621053563362402</v>
      </c>
      <c r="J955" s="2">
        <v>36.167791952211701</v>
      </c>
      <c r="K955" s="19">
        <v>2.2897282278234901</v>
      </c>
      <c r="L955" s="135">
        <v>0.13640851223122599</v>
      </c>
      <c r="M955" s="135">
        <v>89.79</v>
      </c>
      <c r="N955" s="135">
        <v>82.135395945101607</v>
      </c>
      <c r="O955" s="19">
        <v>0.8</v>
      </c>
      <c r="P955" s="2">
        <v>195.215246168113</v>
      </c>
      <c r="Q955" s="2">
        <v>260.19470575487298</v>
      </c>
      <c r="R955" s="266">
        <f t="shared" si="45"/>
        <v>3.48665983433327</v>
      </c>
      <c r="S955" s="266">
        <f t="shared" si="46"/>
        <v>0.5227395950162731</v>
      </c>
      <c r="T955" s="266">
        <f t="shared" si="47"/>
        <v>1.9593103318378293</v>
      </c>
    </row>
    <row r="956" spans="1:20">
      <c r="A956" s="102">
        <v>1.3820364861749099</v>
      </c>
      <c r="B956" s="102">
        <v>0.34755385039812497</v>
      </c>
      <c r="C956" s="2">
        <v>996.15453441971101</v>
      </c>
      <c r="D956" s="19">
        <v>2.4319865641180298</v>
      </c>
      <c r="E956" s="135">
        <v>0.13000000084630101</v>
      </c>
      <c r="F956" s="135">
        <v>89</v>
      </c>
      <c r="G956" s="135">
        <v>41.500712140850403</v>
      </c>
      <c r="H956" s="2">
        <v>4.2863290772325504</v>
      </c>
      <c r="I956" s="2">
        <v>295.73937765225003</v>
      </c>
      <c r="J956" s="2">
        <v>-85.832856298653397</v>
      </c>
      <c r="K956" s="19">
        <v>2.1473490571737601</v>
      </c>
      <c r="L956" s="135">
        <v>9.9394262503095604E-2</v>
      </c>
      <c r="M956" s="135">
        <v>89.79</v>
      </c>
      <c r="N956" s="135">
        <v>81.299743960099804</v>
      </c>
      <c r="O956" s="19">
        <v>0.8</v>
      </c>
      <c r="P956" s="2">
        <v>358.466781483994</v>
      </c>
      <c r="Q956" s="2">
        <v>67.818969085375599</v>
      </c>
      <c r="R956" s="266">
        <f t="shared" si="45"/>
        <v>4.5793356212917899</v>
      </c>
      <c r="S956" s="266">
        <f t="shared" si="46"/>
        <v>1.1325529754901125</v>
      </c>
      <c r="T956" s="266">
        <f t="shared" si="47"/>
        <v>1.9589963585245087</v>
      </c>
    </row>
    <row r="957" spans="1:20">
      <c r="A957" s="102">
        <v>0.91175932344049204</v>
      </c>
      <c r="B957" s="102">
        <v>0.347972470171311</v>
      </c>
      <c r="C957" s="2">
        <v>915.24950747751905</v>
      </c>
      <c r="D957" s="19">
        <v>0.82728354266047699</v>
      </c>
      <c r="E957" s="135">
        <v>0.17389510047280399</v>
      </c>
      <c r="F957" s="135">
        <v>89</v>
      </c>
      <c r="G957" s="135">
        <v>42.121825070330601</v>
      </c>
      <c r="H957" s="2">
        <v>-0.56621240613819801</v>
      </c>
      <c r="I957" s="2">
        <v>314.82553438278302</v>
      </c>
      <c r="J957" s="2">
        <v>-128.46223392613399</v>
      </c>
      <c r="K957" s="19">
        <v>4.6218980048528602</v>
      </c>
      <c r="L957" s="135">
        <v>3.41279876083677E-5</v>
      </c>
      <c r="M957" s="135">
        <v>89.79</v>
      </c>
      <c r="N957" s="135">
        <v>82.382889709014506</v>
      </c>
      <c r="O957" s="19">
        <v>0.8</v>
      </c>
      <c r="P957" s="2">
        <v>212.435327442166</v>
      </c>
      <c r="Q957" s="2">
        <v>235.15821848402399</v>
      </c>
      <c r="R957" s="266">
        <f t="shared" si="45"/>
        <v>5.4491815475133372</v>
      </c>
      <c r="S957" s="266">
        <f t="shared" si="46"/>
        <v>0.17899216767480655</v>
      </c>
      <c r="T957" s="266">
        <f t="shared" si="47"/>
        <v>1.9558243160513631</v>
      </c>
    </row>
    <row r="958" spans="1:20">
      <c r="A958" s="102">
        <v>1.10674250032752</v>
      </c>
      <c r="B958" s="102">
        <v>0.34807010915349501</v>
      </c>
      <c r="C958" s="2">
        <v>860.40232084566503</v>
      </c>
      <c r="D958" s="19">
        <v>3.12869808775678</v>
      </c>
      <c r="E958" s="135">
        <v>0.16311319790363599</v>
      </c>
      <c r="F958" s="135">
        <v>89</v>
      </c>
      <c r="G958" s="135">
        <v>41.364105813851502</v>
      </c>
      <c r="H958" s="2">
        <v>3.3904192895633001</v>
      </c>
      <c r="I958" s="2">
        <v>24.570265656919599</v>
      </c>
      <c r="J958" s="2">
        <v>126.792943676764</v>
      </c>
      <c r="K958" s="19">
        <v>2.7805619079461699</v>
      </c>
      <c r="L958" s="135">
        <v>1.2089997994513199E-6</v>
      </c>
      <c r="M958" s="135">
        <v>89.79</v>
      </c>
      <c r="N958" s="135">
        <v>82.373348286470105</v>
      </c>
      <c r="O958" s="19">
        <v>0.8</v>
      </c>
      <c r="P958" s="2">
        <v>47.0587730938676</v>
      </c>
      <c r="Q958" s="2">
        <v>32.080721933744002</v>
      </c>
      <c r="R958" s="266">
        <f t="shared" si="45"/>
        <v>5.9092599957029499</v>
      </c>
      <c r="S958" s="266">
        <f t="shared" si="46"/>
        <v>1.1252035348739122</v>
      </c>
      <c r="T958" s="266">
        <f t="shared" si="47"/>
        <v>1.9914209836221319</v>
      </c>
    </row>
    <row r="959" spans="1:20">
      <c r="A959" s="102">
        <v>1.03947313968092</v>
      </c>
      <c r="B959" s="102">
        <v>0.34819514172918598</v>
      </c>
      <c r="C959" s="2">
        <v>860.00113129496197</v>
      </c>
      <c r="D959" s="19">
        <v>3.0324127120900699</v>
      </c>
      <c r="E959" s="135">
        <v>0.19325859081291699</v>
      </c>
      <c r="F959" s="135">
        <v>89</v>
      </c>
      <c r="G959" s="135">
        <v>41.500046179399298</v>
      </c>
      <c r="H959" s="2">
        <v>0.78402131437868094</v>
      </c>
      <c r="I959" s="2">
        <v>7.9166022475706897E-3</v>
      </c>
      <c r="J959" s="2">
        <v>179.04319701881701</v>
      </c>
      <c r="K959" s="19">
        <v>2.56646998231852</v>
      </c>
      <c r="L959" s="135">
        <v>5.4358465127246603E-6</v>
      </c>
      <c r="M959" s="135">
        <v>89.79</v>
      </c>
      <c r="N959" s="135">
        <v>81.589198752121206</v>
      </c>
      <c r="O959" s="19">
        <v>0.8</v>
      </c>
      <c r="P959" s="2">
        <v>17.1499480224462</v>
      </c>
      <c r="Q959" s="2">
        <v>62.3060351395577</v>
      </c>
      <c r="R959" s="266">
        <f t="shared" si="45"/>
        <v>5.5988826944085899</v>
      </c>
      <c r="S959" s="266">
        <f t="shared" si="46"/>
        <v>1.1815500407102453</v>
      </c>
      <c r="T959" s="266">
        <f t="shared" si="47"/>
        <v>1.9660026015253507</v>
      </c>
    </row>
    <row r="960" spans="1:20">
      <c r="A960" s="102">
        <v>0.97774921869859099</v>
      </c>
      <c r="B960" s="102">
        <v>0.34853069382884</v>
      </c>
      <c r="C960" s="2">
        <v>948.01223470444995</v>
      </c>
      <c r="D960" s="19">
        <v>2.8334324987768702</v>
      </c>
      <c r="E960" s="135">
        <v>0.26542212332031401</v>
      </c>
      <c r="F960" s="135">
        <v>89</v>
      </c>
      <c r="G960" s="135">
        <v>41.599283028354797</v>
      </c>
      <c r="H960" s="2">
        <v>1.06099025621527</v>
      </c>
      <c r="I960" s="2">
        <v>359.69736818624699</v>
      </c>
      <c r="J960" s="2">
        <v>171.47824343009901</v>
      </c>
      <c r="K960" s="19">
        <v>2.8854622738082099</v>
      </c>
      <c r="L960" s="135">
        <v>1.68914286546837E-2</v>
      </c>
      <c r="M960" s="135">
        <v>89.79</v>
      </c>
      <c r="N960" s="135">
        <v>81.672337489282896</v>
      </c>
      <c r="O960" s="19">
        <v>0.8</v>
      </c>
      <c r="P960" s="2">
        <v>129.52129017220199</v>
      </c>
      <c r="Q960" s="2">
        <v>311.17184294051299</v>
      </c>
      <c r="R960" s="266">
        <f t="shared" si="45"/>
        <v>5.7188947725850801</v>
      </c>
      <c r="S960" s="266">
        <f t="shared" si="46"/>
        <v>0.98196830521624834</v>
      </c>
      <c r="T960" s="266">
        <f t="shared" si="47"/>
        <v>1.9633111809550565</v>
      </c>
    </row>
    <row r="961" spans="1:20">
      <c r="A961" s="102">
        <v>1.0324123711325199</v>
      </c>
      <c r="B961" s="102">
        <v>0.34943618417224398</v>
      </c>
      <c r="C961" s="2">
        <v>948.14765417649505</v>
      </c>
      <c r="D961" s="19">
        <v>2.8587758812917601</v>
      </c>
      <c r="E961" s="135">
        <v>0.26434603727307998</v>
      </c>
      <c r="F961" s="135">
        <v>89</v>
      </c>
      <c r="G961" s="135">
        <v>41.453812807630797</v>
      </c>
      <c r="H961" s="2">
        <v>-0.56866580506682696</v>
      </c>
      <c r="I961" s="2">
        <v>273.93243297022002</v>
      </c>
      <c r="J961" s="2">
        <v>-51.399978792408</v>
      </c>
      <c r="K961" s="19">
        <v>2.14322079828474</v>
      </c>
      <c r="L961" s="135">
        <v>7.2552328562202201E-2</v>
      </c>
      <c r="M961" s="135">
        <v>89.79</v>
      </c>
      <c r="N961" s="135">
        <v>81.177717200266002</v>
      </c>
      <c r="O961" s="19">
        <v>0.8</v>
      </c>
      <c r="P961" s="2">
        <v>1.39144737098153</v>
      </c>
      <c r="Q961" s="2">
        <v>70.242814609223998</v>
      </c>
      <c r="R961" s="266">
        <f t="shared" si="45"/>
        <v>5.0019966795765001</v>
      </c>
      <c r="S961" s="266">
        <f t="shared" si="46"/>
        <v>1.3338690458676457</v>
      </c>
      <c r="T961" s="266">
        <f t="shared" si="47"/>
        <v>1.958269015614478</v>
      </c>
    </row>
    <row r="962" spans="1:20">
      <c r="A962" s="102">
        <v>1.01438527600839</v>
      </c>
      <c r="B962" s="102">
        <v>0.34949657715418703</v>
      </c>
      <c r="C962" s="2">
        <v>924.96200514805798</v>
      </c>
      <c r="D962" s="19">
        <v>2.0875373333145602</v>
      </c>
      <c r="E962" s="135">
        <v>0.29779778064790302</v>
      </c>
      <c r="F962" s="135">
        <v>89</v>
      </c>
      <c r="G962" s="135">
        <v>41.247205395379297</v>
      </c>
      <c r="H962" s="2">
        <v>5.9917644403813197</v>
      </c>
      <c r="I962" s="2">
        <v>3.0781243026551701</v>
      </c>
      <c r="J962" s="2">
        <v>144.26454143436899</v>
      </c>
      <c r="K962" s="19">
        <v>2.3735225042850598</v>
      </c>
      <c r="L962" s="135">
        <v>2.28331534972522E-2</v>
      </c>
      <c r="M962" s="135">
        <v>89.79</v>
      </c>
      <c r="N962" s="135">
        <v>83.018394591471804</v>
      </c>
      <c r="O962" s="19">
        <v>0.8</v>
      </c>
      <c r="P962" s="2">
        <v>150.03342120326701</v>
      </c>
      <c r="Q962" s="2">
        <v>299.996806595316</v>
      </c>
      <c r="R962" s="266">
        <f t="shared" si="45"/>
        <v>4.4610598375996204</v>
      </c>
      <c r="S962" s="266">
        <f t="shared" si="46"/>
        <v>0.87951023407016626</v>
      </c>
      <c r="T962" s="266">
        <f t="shared" si="47"/>
        <v>2.0127034982295289</v>
      </c>
    </row>
    <row r="963" spans="1:20">
      <c r="A963" s="102">
        <v>0.79176352825015694</v>
      </c>
      <c r="B963" s="102">
        <v>0.34950349682613302</v>
      </c>
      <c r="C963" s="2">
        <v>869.43063226826598</v>
      </c>
      <c r="D963" s="19">
        <v>2.0584621737824902</v>
      </c>
      <c r="E963" s="135">
        <v>0.16180853728643199</v>
      </c>
      <c r="F963" s="135">
        <v>89</v>
      </c>
      <c r="G963" s="135">
        <v>41.636096945294703</v>
      </c>
      <c r="H963" s="2">
        <v>4.7264724942706797</v>
      </c>
      <c r="I963" s="2">
        <v>357.93689845485801</v>
      </c>
      <c r="J963" s="2">
        <v>179.99999982603799</v>
      </c>
      <c r="K963" s="19">
        <v>2.7335653731371998</v>
      </c>
      <c r="L963" s="135">
        <v>5.3061895175597E-2</v>
      </c>
      <c r="M963" s="135">
        <v>89.79</v>
      </c>
      <c r="N963" s="135">
        <v>81.699999409577302</v>
      </c>
      <c r="O963" s="19">
        <v>0.8</v>
      </c>
      <c r="P963" s="2">
        <v>284.771461426798</v>
      </c>
      <c r="Q963" s="2">
        <v>154.46279121692399</v>
      </c>
      <c r="R963" s="266">
        <f t="shared" si="45"/>
        <v>4.79202754691969</v>
      </c>
      <c r="S963" s="266">
        <f t="shared" si="46"/>
        <v>0.75303199038553759</v>
      </c>
      <c r="T963" s="266">
        <f t="shared" si="47"/>
        <v>1.9622396286789849</v>
      </c>
    </row>
    <row r="964" spans="1:20">
      <c r="A964" s="102">
        <v>1.22277287533506</v>
      </c>
      <c r="B964" s="102">
        <v>0.34950719521764401</v>
      </c>
      <c r="C964" s="2">
        <v>883.67248310107595</v>
      </c>
      <c r="D964" s="19">
        <v>2.6233096239784301</v>
      </c>
      <c r="E964" s="135">
        <v>0.216121670503097</v>
      </c>
      <c r="F964" s="135">
        <v>89</v>
      </c>
      <c r="G964" s="135">
        <v>41.571795541829999</v>
      </c>
      <c r="H964" s="2">
        <v>5.8028074964463796</v>
      </c>
      <c r="I964" s="2">
        <v>356.78074245502501</v>
      </c>
      <c r="J964" s="2">
        <v>179.99909964357701</v>
      </c>
      <c r="K964" s="19">
        <v>2.9865396251065999</v>
      </c>
      <c r="L964" s="135">
        <v>2.7329444384230301E-4</v>
      </c>
      <c r="M964" s="135">
        <v>89.79</v>
      </c>
      <c r="N964" s="135">
        <v>81.699998525418195</v>
      </c>
      <c r="O964" s="19">
        <v>0.8</v>
      </c>
      <c r="P964" s="2">
        <v>353.153875822901</v>
      </c>
      <c r="Q964" s="2">
        <v>85.491672681580894</v>
      </c>
      <c r="R964" s="266">
        <f t="shared" si="45"/>
        <v>5.6098492490850305</v>
      </c>
      <c r="S964" s="266">
        <f t="shared" si="46"/>
        <v>0.87837763876472763</v>
      </c>
      <c r="T964" s="266">
        <f t="shared" si="47"/>
        <v>1.9652747123518097</v>
      </c>
    </row>
    <row r="965" spans="1:20">
      <c r="A965" s="102">
        <v>1.5560820489190501</v>
      </c>
      <c r="B965" s="102">
        <v>0.34958176232655203</v>
      </c>
      <c r="C965" s="2">
        <v>963.092809992752</v>
      </c>
      <c r="D965" s="19">
        <v>2.0430456352094</v>
      </c>
      <c r="E965" s="135">
        <v>0.21485140151485799</v>
      </c>
      <c r="F965" s="135">
        <v>89</v>
      </c>
      <c r="G965" s="135">
        <v>41.843930294548798</v>
      </c>
      <c r="H965" s="2">
        <v>-1.16722705345356</v>
      </c>
      <c r="I965" s="2">
        <v>73.250756852649204</v>
      </c>
      <c r="J965" s="2">
        <v>0.42116818878781398</v>
      </c>
      <c r="K965" s="19">
        <v>2.5453729945161601</v>
      </c>
      <c r="L965" s="135">
        <v>0.13345955331246701</v>
      </c>
      <c r="M965" s="135">
        <v>89.79</v>
      </c>
      <c r="N965" s="135">
        <v>82.009504971779094</v>
      </c>
      <c r="O965" s="19">
        <v>0.8</v>
      </c>
      <c r="P965" s="2">
        <v>209.50218834752101</v>
      </c>
      <c r="Q965" s="2">
        <v>241.425562728431</v>
      </c>
      <c r="R965" s="266">
        <f t="shared" si="45"/>
        <v>4.5884186297255596</v>
      </c>
      <c r="S965" s="266">
        <f t="shared" si="46"/>
        <v>0.8026507861955825</v>
      </c>
      <c r="T965" s="266">
        <f t="shared" si="47"/>
        <v>1.9598901057930223</v>
      </c>
    </row>
    <row r="966" spans="1:20">
      <c r="A966" s="102">
        <v>1.1415692735463301</v>
      </c>
      <c r="B966" s="102">
        <v>0.349797175567158</v>
      </c>
      <c r="C966" s="2">
        <v>977.54176331141502</v>
      </c>
      <c r="D966" s="19">
        <v>2.8270911936092502</v>
      </c>
      <c r="E966" s="135">
        <v>0.29982475671126702</v>
      </c>
      <c r="F966" s="135">
        <v>89</v>
      </c>
      <c r="G966" s="135">
        <v>41.592373699877101</v>
      </c>
      <c r="H966" s="2">
        <v>5.9913191433270097</v>
      </c>
      <c r="I966" s="2">
        <v>352.44166639902102</v>
      </c>
      <c r="J966" s="2">
        <v>179.999822907972</v>
      </c>
      <c r="K966" s="19">
        <v>2.6111749118730399</v>
      </c>
      <c r="L966" s="135">
        <v>1.60444263158551E-2</v>
      </c>
      <c r="M966" s="135">
        <v>89.79</v>
      </c>
      <c r="N966" s="135">
        <v>81.600042756372403</v>
      </c>
      <c r="O966" s="19">
        <v>0.8</v>
      </c>
      <c r="P966" s="2">
        <v>81.821640338482794</v>
      </c>
      <c r="Q966" s="2">
        <v>356.77961830652703</v>
      </c>
      <c r="R966" s="266">
        <f t="shared" si="45"/>
        <v>5.4382661054822901</v>
      </c>
      <c r="S966" s="266">
        <f t="shared" si="46"/>
        <v>1.0826893214829987</v>
      </c>
      <c r="T966" s="266">
        <f t="shared" si="47"/>
        <v>1.9618991535607768</v>
      </c>
    </row>
    <row r="967" spans="1:20">
      <c r="A967" s="102">
        <v>1.1182395741343401</v>
      </c>
      <c r="B967" s="102">
        <v>0.350067274179309</v>
      </c>
      <c r="C967" s="2">
        <v>934.27002830676804</v>
      </c>
      <c r="D967" s="19">
        <v>2.9142017239353102</v>
      </c>
      <c r="E967" s="135">
        <v>0.231479234905</v>
      </c>
      <c r="F967" s="135">
        <v>89</v>
      </c>
      <c r="G967" s="135">
        <v>41.581517752521499</v>
      </c>
      <c r="H967" s="2">
        <v>5.9992599353670801</v>
      </c>
      <c r="I967" s="2">
        <v>355.26075078882201</v>
      </c>
      <c r="J967" s="2">
        <v>179.78340681216901</v>
      </c>
      <c r="K967" s="19">
        <v>3.1987377361550999</v>
      </c>
      <c r="L967" s="135">
        <v>2.1710863059480699E-2</v>
      </c>
      <c r="M967" s="135">
        <v>89.79</v>
      </c>
      <c r="N967" s="135">
        <v>81.696658791224607</v>
      </c>
      <c r="O967" s="19">
        <v>0.8</v>
      </c>
      <c r="P967" s="2">
        <v>104.20658748703799</v>
      </c>
      <c r="Q967" s="2">
        <v>335.47258697664103</v>
      </c>
      <c r="R967" s="266">
        <f t="shared" si="45"/>
        <v>6.1129394600904101</v>
      </c>
      <c r="S967" s="266">
        <f t="shared" si="46"/>
        <v>0.91104740816863483</v>
      </c>
      <c r="T967" s="266">
        <f t="shared" si="47"/>
        <v>1.9647348920127026</v>
      </c>
    </row>
    <row r="968" spans="1:20">
      <c r="A968" s="102">
        <v>0.94827361823990897</v>
      </c>
      <c r="B968" s="102">
        <v>0.35101376766996301</v>
      </c>
      <c r="C968" s="2">
        <v>866.20160853240895</v>
      </c>
      <c r="D968" s="19">
        <v>2.60081184644311</v>
      </c>
      <c r="E968" s="135">
        <v>0.26386274508139401</v>
      </c>
      <c r="F968" s="135">
        <v>89</v>
      </c>
      <c r="G968" s="135">
        <v>41.576379204543997</v>
      </c>
      <c r="H968" s="2">
        <v>0.764479585307139</v>
      </c>
      <c r="I968" s="2">
        <v>358.85906469231799</v>
      </c>
      <c r="J968" s="2">
        <v>170.18224949210199</v>
      </c>
      <c r="K968" s="19">
        <v>2.5207491619335398</v>
      </c>
      <c r="L968" s="135">
        <v>1.6540075399717899E-2</v>
      </c>
      <c r="M968" s="135">
        <v>89.79</v>
      </c>
      <c r="N968" s="135">
        <v>81.699997361202094</v>
      </c>
      <c r="O968" s="19">
        <v>0.8</v>
      </c>
      <c r="P968" s="2">
        <v>130.91982264406701</v>
      </c>
      <c r="Q968" s="2">
        <v>309.95208065878302</v>
      </c>
      <c r="R968" s="266">
        <f t="shared" ref="R968:R1031" si="48">D968+K968</f>
        <v>5.1215610083766503</v>
      </c>
      <c r="S968" s="266">
        <f t="shared" ref="S968:S1031" si="49">D968/K968</f>
        <v>1.0317614642974464</v>
      </c>
      <c r="T968" s="266">
        <f t="shared" ref="T968:T1031" si="50">N968/G968</f>
        <v>1.9650580191040994</v>
      </c>
    </row>
    <row r="969" spans="1:20">
      <c r="A969" s="102">
        <v>1.33906815992668</v>
      </c>
      <c r="B969" s="102">
        <v>0.351369117057937</v>
      </c>
      <c r="C969" s="2">
        <v>910.22882130582195</v>
      </c>
      <c r="D969" s="19">
        <v>2.6473145355879</v>
      </c>
      <c r="E969" s="135">
        <v>0.23438589585441799</v>
      </c>
      <c r="F969" s="135">
        <v>89</v>
      </c>
      <c r="G969" s="135">
        <v>41.549798673962201</v>
      </c>
      <c r="H969" s="2">
        <v>5.8994829323522797</v>
      </c>
      <c r="I969" s="2">
        <v>357.71778571230101</v>
      </c>
      <c r="J969" s="2">
        <v>178.508482749531</v>
      </c>
      <c r="K969" s="19">
        <v>2.5154862127672</v>
      </c>
      <c r="L969" s="135">
        <v>1.6270413072769802E-2</v>
      </c>
      <c r="M969" s="135">
        <v>89.79</v>
      </c>
      <c r="N969" s="135">
        <v>81.5759153929462</v>
      </c>
      <c r="O969" s="19">
        <v>0.8</v>
      </c>
      <c r="P969" s="2">
        <v>267.862525145782</v>
      </c>
      <c r="Q969" s="2">
        <v>169.26991061002099</v>
      </c>
      <c r="R969" s="266">
        <f t="shared" si="48"/>
        <v>5.1628007483550995</v>
      </c>
      <c r="S969" s="266">
        <f t="shared" si="49"/>
        <v>1.0524066966265262</v>
      </c>
      <c r="T969" s="266">
        <f t="shared" si="50"/>
        <v>1.9633287764656959</v>
      </c>
    </row>
    <row r="970" spans="1:20">
      <c r="A970" s="102">
        <v>1.33415850345045</v>
      </c>
      <c r="B970" s="102">
        <v>0.351928912787972</v>
      </c>
      <c r="C970" s="2">
        <v>979.26593790603897</v>
      </c>
      <c r="D970" s="19">
        <v>2.9985468625685301</v>
      </c>
      <c r="E970" s="135">
        <v>0.234896067073395</v>
      </c>
      <c r="F970" s="135">
        <v>89</v>
      </c>
      <c r="G970" s="135">
        <v>41.522833703588603</v>
      </c>
      <c r="H970" s="2">
        <v>5.65413088650162</v>
      </c>
      <c r="I970" s="2">
        <v>358.59434216479201</v>
      </c>
      <c r="J970" s="2">
        <v>173.77092937645</v>
      </c>
      <c r="K970" s="19">
        <v>2.8684392595236501</v>
      </c>
      <c r="L970" s="135">
        <v>7.9491635187611797E-7</v>
      </c>
      <c r="M970" s="135">
        <v>89.79</v>
      </c>
      <c r="N970" s="135">
        <v>81.699999061781298</v>
      </c>
      <c r="O970" s="19">
        <v>0.8</v>
      </c>
      <c r="P970" s="2">
        <v>279.778439565707</v>
      </c>
      <c r="Q970" s="2">
        <v>157.27747500883299</v>
      </c>
      <c r="R970" s="266">
        <f t="shared" si="48"/>
        <v>5.8669861220921806</v>
      </c>
      <c r="S970" s="266">
        <f t="shared" si="49"/>
        <v>1.0453583260000725</v>
      </c>
      <c r="T970" s="266">
        <f t="shared" si="50"/>
        <v>1.967592087885861</v>
      </c>
    </row>
    <row r="971" spans="1:20">
      <c r="A971" s="102">
        <v>0.848450890742242</v>
      </c>
      <c r="B971" s="102">
        <v>0.35210883965277401</v>
      </c>
      <c r="C971" s="2">
        <v>892.84777328428902</v>
      </c>
      <c r="D971" s="19">
        <v>1.0044734815812999</v>
      </c>
      <c r="E971" s="135">
        <v>0.29999989082350098</v>
      </c>
      <c r="F971" s="135">
        <v>89</v>
      </c>
      <c r="G971" s="135">
        <v>42.734055953662498</v>
      </c>
      <c r="H971" s="2">
        <v>-2.3253531592769798</v>
      </c>
      <c r="I971" s="2">
        <v>220.007868192865</v>
      </c>
      <c r="J971" s="2">
        <v>112.186903436451</v>
      </c>
      <c r="K971" s="19">
        <v>5.49837370325307</v>
      </c>
      <c r="L971" s="135">
        <v>3.5429806029918097E-2</v>
      </c>
      <c r="M971" s="135">
        <v>89.79</v>
      </c>
      <c r="N971" s="135">
        <v>82.163590847737396</v>
      </c>
      <c r="O971" s="19">
        <v>0.8</v>
      </c>
      <c r="P971" s="2">
        <v>2.7723055964016599</v>
      </c>
      <c r="Q971" s="2">
        <v>78.155435742706402</v>
      </c>
      <c r="R971" s="266">
        <f t="shared" si="48"/>
        <v>6.5028471848343701</v>
      </c>
      <c r="S971" s="266">
        <f t="shared" si="49"/>
        <v>0.1826855604570877</v>
      </c>
      <c r="T971" s="266">
        <f t="shared" si="50"/>
        <v>1.9226724216589512</v>
      </c>
    </row>
    <row r="972" spans="1:20">
      <c r="A972" s="102">
        <v>1.39064796408638</v>
      </c>
      <c r="B972" s="102">
        <v>0.35225346517365602</v>
      </c>
      <c r="C972" s="2">
        <v>945.91479903863296</v>
      </c>
      <c r="D972" s="19">
        <v>1.2045102114903601</v>
      </c>
      <c r="E972" s="135">
        <v>0.299998652873533</v>
      </c>
      <c r="F972" s="135">
        <v>89</v>
      </c>
      <c r="G972" s="135">
        <v>41.799998483312699</v>
      </c>
      <c r="H972" s="2">
        <v>1.0657155440798001</v>
      </c>
      <c r="I972" s="2">
        <v>264.85130227830501</v>
      </c>
      <c r="J972" s="2">
        <v>7.5855605260369803</v>
      </c>
      <c r="K972" s="19">
        <v>2.7308565089228498</v>
      </c>
      <c r="L972" s="135">
        <v>4.6546874270318603E-2</v>
      </c>
      <c r="M972" s="135">
        <v>89.79</v>
      </c>
      <c r="N972" s="135">
        <v>81.691774115060895</v>
      </c>
      <c r="O972" s="19">
        <v>0.8</v>
      </c>
      <c r="P972" s="2">
        <v>170.19302296315001</v>
      </c>
      <c r="Q972" s="2">
        <v>285.02692077284399</v>
      </c>
      <c r="R972" s="266">
        <f t="shared" si="48"/>
        <v>3.9353667204132101</v>
      </c>
      <c r="S972" s="266">
        <f t="shared" si="49"/>
        <v>0.44107414928419775</v>
      </c>
      <c r="T972" s="266">
        <f t="shared" si="50"/>
        <v>1.9543487339520766</v>
      </c>
    </row>
    <row r="973" spans="1:20">
      <c r="A973" s="102">
        <v>0.94380089128389899</v>
      </c>
      <c r="B973" s="102">
        <v>0.35314266293254798</v>
      </c>
      <c r="C973" s="2">
        <v>900.37065458254801</v>
      </c>
      <c r="D973" s="19">
        <v>1.0106031695477899</v>
      </c>
      <c r="E973" s="135">
        <v>0.29966496853715602</v>
      </c>
      <c r="F973" s="135">
        <v>89</v>
      </c>
      <c r="G973" s="135">
        <v>41.567811343295404</v>
      </c>
      <c r="H973" s="2">
        <v>1.0161968912377499</v>
      </c>
      <c r="I973" s="2">
        <v>140.20314032931</v>
      </c>
      <c r="J973" s="2">
        <v>-135.638575953409</v>
      </c>
      <c r="K973" s="19">
        <v>2.6089968499232699</v>
      </c>
      <c r="L973" s="135">
        <v>0.22594604634068</v>
      </c>
      <c r="M973" s="135">
        <v>89.79</v>
      </c>
      <c r="N973" s="135">
        <v>82.796810449744598</v>
      </c>
      <c r="O973" s="19">
        <v>0.8</v>
      </c>
      <c r="P973" s="2">
        <v>280.289347762359</v>
      </c>
      <c r="Q973" s="2">
        <v>156.567121652232</v>
      </c>
      <c r="R973" s="266">
        <f t="shared" si="48"/>
        <v>3.6196000194710596</v>
      </c>
      <c r="S973" s="266">
        <f t="shared" si="49"/>
        <v>0.38735315819852817</v>
      </c>
      <c r="T973" s="266">
        <f t="shared" si="50"/>
        <v>1.9918491682410684</v>
      </c>
    </row>
    <row r="974" spans="1:20">
      <c r="A974" s="102">
        <v>0.90624130563810401</v>
      </c>
      <c r="B974" s="102">
        <v>0.35339367614292</v>
      </c>
      <c r="C974" s="2">
        <v>961.32956288697096</v>
      </c>
      <c r="D974" s="19">
        <v>3.2914868572132598</v>
      </c>
      <c r="E974" s="135">
        <v>9.7876915787439997E-2</v>
      </c>
      <c r="F974" s="135">
        <v>89</v>
      </c>
      <c r="G974" s="135">
        <v>41.249195731019597</v>
      </c>
      <c r="H974" s="2">
        <v>0.98415127440196903</v>
      </c>
      <c r="I974" s="2">
        <v>108.72332369378201</v>
      </c>
      <c r="J974" s="2">
        <v>-74.709526506796095</v>
      </c>
      <c r="K974" s="19">
        <v>2.5010133283826801</v>
      </c>
      <c r="L974" s="135">
        <v>0.114808691793403</v>
      </c>
      <c r="M974" s="135">
        <v>89.79</v>
      </c>
      <c r="N974" s="135">
        <v>82.207575985401107</v>
      </c>
      <c r="O974" s="19">
        <v>0.8</v>
      </c>
      <c r="P974" s="2">
        <v>249.09251384158</v>
      </c>
      <c r="Q974" s="2">
        <v>195.44244232691099</v>
      </c>
      <c r="R974" s="266">
        <f t="shared" si="48"/>
        <v>5.7925001855959399</v>
      </c>
      <c r="S974" s="266">
        <f t="shared" si="49"/>
        <v>1.3160613019770477</v>
      </c>
      <c r="T974" s="266">
        <f t="shared" si="50"/>
        <v>1.9929497903781093</v>
      </c>
    </row>
    <row r="975" spans="1:20">
      <c r="A975" s="102">
        <v>0.90594392362982001</v>
      </c>
      <c r="B975" s="102">
        <v>0.35395019479534201</v>
      </c>
      <c r="C975" s="2">
        <v>878.79171313771997</v>
      </c>
      <c r="D975" s="19">
        <v>3.0639109737603398</v>
      </c>
      <c r="E975" s="135">
        <v>0.180478320064346</v>
      </c>
      <c r="F975" s="135">
        <v>89</v>
      </c>
      <c r="G975" s="135">
        <v>41.500766229113601</v>
      </c>
      <c r="H975" s="2">
        <v>4.2702092176675199</v>
      </c>
      <c r="I975" s="2">
        <v>1.51675865223336</v>
      </c>
      <c r="J975" s="2">
        <v>177.40766607866399</v>
      </c>
      <c r="K975" s="19">
        <v>2.7894519683403098</v>
      </c>
      <c r="L975" s="135">
        <v>3.6251105648665803E-5</v>
      </c>
      <c r="M975" s="135">
        <v>89.79</v>
      </c>
      <c r="N975" s="135">
        <v>81.659382989710593</v>
      </c>
      <c r="O975" s="19">
        <v>0.8</v>
      </c>
      <c r="P975" s="2">
        <v>54.275939239363197</v>
      </c>
      <c r="Q975" s="2">
        <v>25.932329960062098</v>
      </c>
      <c r="R975" s="266">
        <f t="shared" si="48"/>
        <v>5.8533629421006497</v>
      </c>
      <c r="S975" s="266">
        <f t="shared" si="49"/>
        <v>1.0983917301803658</v>
      </c>
      <c r="T975" s="266">
        <f t="shared" si="50"/>
        <v>1.96765964606275</v>
      </c>
    </row>
    <row r="976" spans="1:20">
      <c r="A976" s="102">
        <v>1.3022987172007501</v>
      </c>
      <c r="B976" s="102">
        <v>0.35422370804692799</v>
      </c>
      <c r="C976" s="2">
        <v>902.05664349309905</v>
      </c>
      <c r="D976" s="19">
        <v>2.7398111273153098</v>
      </c>
      <c r="E976" s="135">
        <v>0.23463621546795199</v>
      </c>
      <c r="F976" s="135">
        <v>89</v>
      </c>
      <c r="G976" s="135">
        <v>41.5681607154376</v>
      </c>
      <c r="H976" s="2">
        <v>5.7718294560768104</v>
      </c>
      <c r="I976" s="2">
        <v>357.36894771710797</v>
      </c>
      <c r="J976" s="2">
        <v>179.99999998062799</v>
      </c>
      <c r="K976" s="19">
        <v>2.6532833949864099</v>
      </c>
      <c r="L976" s="135">
        <v>5.9969845939060202E-3</v>
      </c>
      <c r="M976" s="135">
        <v>89.79</v>
      </c>
      <c r="N976" s="135">
        <v>81.543099470851402</v>
      </c>
      <c r="O976" s="19">
        <v>0.8</v>
      </c>
      <c r="P976" s="2">
        <v>248.77780243410601</v>
      </c>
      <c r="Q976" s="2">
        <v>188.70999135687401</v>
      </c>
      <c r="R976" s="266">
        <f t="shared" si="48"/>
        <v>5.3930945223017197</v>
      </c>
      <c r="S976" s="266">
        <f t="shared" si="49"/>
        <v>1.0326115681771502</v>
      </c>
      <c r="T976" s="266">
        <f t="shared" si="50"/>
        <v>1.9616720602354651</v>
      </c>
    </row>
    <row r="977" spans="1:20">
      <c r="A977" s="102">
        <v>1.1597244068980199</v>
      </c>
      <c r="B977" s="102">
        <v>0.35438028331298099</v>
      </c>
      <c r="C977" s="2">
        <v>928.334886025375</v>
      </c>
      <c r="D977" s="19">
        <v>3.1714510057007002</v>
      </c>
      <c r="E977" s="135">
        <v>0.19532188771945899</v>
      </c>
      <c r="F977" s="135">
        <v>89</v>
      </c>
      <c r="G977" s="135">
        <v>41.517989393468802</v>
      </c>
      <c r="H977" s="2">
        <v>4.4716222241942303</v>
      </c>
      <c r="I977" s="2">
        <v>0.82823984017043795</v>
      </c>
      <c r="J977" s="2">
        <v>177.69059356882701</v>
      </c>
      <c r="K977" s="19">
        <v>2.9306639150196898</v>
      </c>
      <c r="L977" s="135">
        <v>1.44063295296481E-5</v>
      </c>
      <c r="M977" s="135">
        <v>89.79</v>
      </c>
      <c r="N977" s="135">
        <v>81.611722673098996</v>
      </c>
      <c r="O977" s="19">
        <v>0.8</v>
      </c>
      <c r="P977" s="2">
        <v>351.075541057115</v>
      </c>
      <c r="Q977" s="2">
        <v>87.830626147726406</v>
      </c>
      <c r="R977" s="266">
        <f t="shared" si="48"/>
        <v>6.10211492072039</v>
      </c>
      <c r="S977" s="266">
        <f t="shared" si="49"/>
        <v>1.0821612773293361</v>
      </c>
      <c r="T977" s="266">
        <f t="shared" si="50"/>
        <v>1.96569544588634</v>
      </c>
    </row>
    <row r="978" spans="1:20">
      <c r="A978" s="102">
        <v>1.2217343831434799</v>
      </c>
      <c r="B978" s="102">
        <v>0.35486804250189402</v>
      </c>
      <c r="C978" s="2">
        <v>998.99994165755697</v>
      </c>
      <c r="D978" s="19">
        <v>2.4028930213238402</v>
      </c>
      <c r="E978" s="135">
        <v>0.19858568430993501</v>
      </c>
      <c r="F978" s="135">
        <v>89</v>
      </c>
      <c r="G978" s="135">
        <v>41.538164191675797</v>
      </c>
      <c r="H978" s="2">
        <v>1.5774785690688899</v>
      </c>
      <c r="I978" s="2">
        <v>257.035590721608</v>
      </c>
      <c r="J978" s="2">
        <v>-16.743468207561701</v>
      </c>
      <c r="K978" s="19">
        <v>2.2439349822508299</v>
      </c>
      <c r="L978" s="135">
        <v>9.8880347987771594E-2</v>
      </c>
      <c r="M978" s="135">
        <v>89.79</v>
      </c>
      <c r="N978" s="135">
        <v>81.000001929238906</v>
      </c>
      <c r="O978" s="19">
        <v>0.8</v>
      </c>
      <c r="P978" s="2">
        <v>337.58827883709199</v>
      </c>
      <c r="Q978" s="2">
        <v>90.572468606311006</v>
      </c>
      <c r="R978" s="266">
        <f t="shared" si="48"/>
        <v>4.6468280035746705</v>
      </c>
      <c r="S978" s="266">
        <f t="shared" si="49"/>
        <v>1.0708389682991455</v>
      </c>
      <c r="T978" s="266">
        <f t="shared" si="50"/>
        <v>1.9500140053245594</v>
      </c>
    </row>
    <row r="979" spans="1:20">
      <c r="A979" s="102">
        <v>1.01458786986768</v>
      </c>
      <c r="B979" s="102">
        <v>0.35506052329369298</v>
      </c>
      <c r="C979" s="2">
        <v>960.05713406244899</v>
      </c>
      <c r="D979" s="19">
        <v>1.62577787662219</v>
      </c>
      <c r="E979" s="135">
        <v>4.8524357375712798E-2</v>
      </c>
      <c r="F979" s="135">
        <v>89</v>
      </c>
      <c r="G979" s="135">
        <v>41.647492770470699</v>
      </c>
      <c r="H979" s="2">
        <v>-0.40368582793477698</v>
      </c>
      <c r="I979" s="2">
        <v>221.94498391429201</v>
      </c>
      <c r="J979" s="2">
        <v>60.720886511055298</v>
      </c>
      <c r="K979" s="19">
        <v>3.91105725707436</v>
      </c>
      <c r="L979" s="135">
        <v>3.6494443049975997E-2</v>
      </c>
      <c r="M979" s="135">
        <v>89.79</v>
      </c>
      <c r="N979" s="135">
        <v>81.0779455967225</v>
      </c>
      <c r="O979" s="19">
        <v>0.8</v>
      </c>
      <c r="P979" s="2">
        <v>135.09442637202099</v>
      </c>
      <c r="Q979" s="2">
        <v>312.72300744090398</v>
      </c>
      <c r="R979" s="266">
        <f t="shared" si="48"/>
        <v>5.5368351336965498</v>
      </c>
      <c r="S979" s="266">
        <f t="shared" si="49"/>
        <v>0.41568756726367695</v>
      </c>
      <c r="T979" s="266">
        <f t="shared" si="50"/>
        <v>1.9467665447128466</v>
      </c>
    </row>
    <row r="980" spans="1:20">
      <c r="A980" s="102">
        <v>0.96577530773356501</v>
      </c>
      <c r="B980" s="102">
        <v>0.355207216515041</v>
      </c>
      <c r="C980" s="2">
        <v>882.72680338187899</v>
      </c>
      <c r="D980" s="19">
        <v>3.0085062506245301</v>
      </c>
      <c r="E980" s="135">
        <v>0.18570989405930399</v>
      </c>
      <c r="F980" s="135">
        <v>89</v>
      </c>
      <c r="G980" s="135">
        <v>41.505125973612003</v>
      </c>
      <c r="H980" s="2">
        <v>4.4312891338102496</v>
      </c>
      <c r="I980" s="2">
        <v>2.98489662681737</v>
      </c>
      <c r="J980" s="2">
        <v>174.052658910042</v>
      </c>
      <c r="K980" s="19">
        <v>2.86284181021772</v>
      </c>
      <c r="L980" s="135">
        <v>5.79063120675904E-8</v>
      </c>
      <c r="M980" s="135">
        <v>89.79</v>
      </c>
      <c r="N980" s="135">
        <v>81.699996638607402</v>
      </c>
      <c r="O980" s="19">
        <v>0.8</v>
      </c>
      <c r="P980" s="2">
        <v>29.7939337297055</v>
      </c>
      <c r="Q980" s="2">
        <v>49.890468662841997</v>
      </c>
      <c r="R980" s="266">
        <f t="shared" si="48"/>
        <v>5.8713480608422497</v>
      </c>
      <c r="S980" s="266">
        <f t="shared" si="49"/>
        <v>1.0508810650616187</v>
      </c>
      <c r="T980" s="266">
        <f t="shared" si="50"/>
        <v>1.9684314821872932</v>
      </c>
    </row>
    <row r="981" spans="1:20">
      <c r="A981" s="102">
        <v>0.95578526193276003</v>
      </c>
      <c r="B981" s="102">
        <v>0.35577545035630398</v>
      </c>
      <c r="C981" s="2">
        <v>977.80822653242501</v>
      </c>
      <c r="D981" s="19">
        <v>3.6405685795836602</v>
      </c>
      <c r="E981" s="135">
        <v>5.3893838472118802E-2</v>
      </c>
      <c r="F981" s="135">
        <v>89</v>
      </c>
      <c r="G981" s="135">
        <v>40.864312643848997</v>
      </c>
      <c r="H981" s="2">
        <v>2.3181605165743902</v>
      </c>
      <c r="I981" s="2">
        <v>185.56186184507001</v>
      </c>
      <c r="J981" s="2">
        <v>175.911920264304</v>
      </c>
      <c r="K981" s="19">
        <v>1.69456055485223</v>
      </c>
      <c r="L981" s="135">
        <v>2.30500566023892E-2</v>
      </c>
      <c r="M981" s="135">
        <v>89.79</v>
      </c>
      <c r="N981" s="135">
        <v>82.885197675847095</v>
      </c>
      <c r="O981" s="19">
        <v>0.8</v>
      </c>
      <c r="P981" s="2">
        <v>222.81183515167501</v>
      </c>
      <c r="Q981" s="2">
        <v>226.97942780047501</v>
      </c>
      <c r="R981" s="266">
        <f t="shared" si="48"/>
        <v>5.3351291344358902</v>
      </c>
      <c r="S981" s="266">
        <f t="shared" si="49"/>
        <v>2.148385060161587</v>
      </c>
      <c r="T981" s="266">
        <f t="shared" si="50"/>
        <v>2.028302749106027</v>
      </c>
    </row>
    <row r="982" spans="1:20">
      <c r="A982" s="102">
        <v>1.4017211827449501</v>
      </c>
      <c r="B982" s="102">
        <v>0.35665419243056901</v>
      </c>
      <c r="C982" s="2">
        <v>925.54333256776795</v>
      </c>
      <c r="D982" s="19">
        <v>0.81812720677250805</v>
      </c>
      <c r="E982" s="135">
        <v>9.9010644549180099E-2</v>
      </c>
      <c r="F982" s="135">
        <v>89</v>
      </c>
      <c r="G982" s="135">
        <v>41.427259212693301</v>
      </c>
      <c r="H982" s="2">
        <v>-0.61767455743759203</v>
      </c>
      <c r="I982" s="2">
        <v>333.458249664861</v>
      </c>
      <c r="J982" s="2">
        <v>-171.89301437909899</v>
      </c>
      <c r="K982" s="19">
        <v>3.4129235171644399</v>
      </c>
      <c r="L982" s="135">
        <v>0.14272182020830801</v>
      </c>
      <c r="M982" s="135">
        <v>89.79</v>
      </c>
      <c r="N982" s="135">
        <v>82.763075675098193</v>
      </c>
      <c r="O982" s="19">
        <v>0.8</v>
      </c>
      <c r="P982" s="2">
        <v>306.10971936149502</v>
      </c>
      <c r="Q982" s="2">
        <v>133.35660053241401</v>
      </c>
      <c r="R982" s="266">
        <f t="shared" si="48"/>
        <v>4.2310507239369475</v>
      </c>
      <c r="S982" s="266">
        <f t="shared" si="49"/>
        <v>0.23971448602875017</v>
      </c>
      <c r="T982" s="266">
        <f t="shared" si="50"/>
        <v>1.9977926912852495</v>
      </c>
    </row>
    <row r="983" spans="1:20">
      <c r="A983" s="102">
        <v>1.34175257664173</v>
      </c>
      <c r="B983" s="102">
        <v>0.35675018431399602</v>
      </c>
      <c r="C983" s="2">
        <v>886.54079832761295</v>
      </c>
      <c r="D983" s="19">
        <v>2.7095849761222399</v>
      </c>
      <c r="E983" s="135">
        <v>0.240095989479924</v>
      </c>
      <c r="F983" s="135">
        <v>89</v>
      </c>
      <c r="G983" s="135">
        <v>41.5253136392597</v>
      </c>
      <c r="H983" s="2">
        <v>5.9472485402826001</v>
      </c>
      <c r="I983" s="2">
        <v>359.19439304022899</v>
      </c>
      <c r="J983" s="2">
        <v>171.48073931163901</v>
      </c>
      <c r="K983" s="19">
        <v>2.53109127041858</v>
      </c>
      <c r="L983" s="135">
        <v>4.3221128620540797E-9</v>
      </c>
      <c r="M983" s="135">
        <v>89.79</v>
      </c>
      <c r="N983" s="135">
        <v>81.698411447608507</v>
      </c>
      <c r="O983" s="19">
        <v>0.8</v>
      </c>
      <c r="P983" s="2">
        <v>350.23222753179601</v>
      </c>
      <c r="Q983" s="2">
        <v>87.021505472838101</v>
      </c>
      <c r="R983" s="266">
        <f t="shared" si="48"/>
        <v>5.2406762465408203</v>
      </c>
      <c r="S983" s="266">
        <f t="shared" si="49"/>
        <v>1.0705204540783475</v>
      </c>
      <c r="T983" s="266">
        <f t="shared" si="50"/>
        <v>1.9674363487616755</v>
      </c>
    </row>
    <row r="984" spans="1:20">
      <c r="A984" s="102">
        <v>1.40293691772967</v>
      </c>
      <c r="B984" s="102">
        <v>0.35768353051560697</v>
      </c>
      <c r="C984" s="2">
        <v>893.80853835109804</v>
      </c>
      <c r="D984" s="19">
        <v>1.16323563501296</v>
      </c>
      <c r="E984" s="135">
        <v>0.249453061568913</v>
      </c>
      <c r="F984" s="135">
        <v>89</v>
      </c>
      <c r="G984" s="135">
        <v>41.699809220199697</v>
      </c>
      <c r="H984" s="2">
        <v>-1.2811851072114899</v>
      </c>
      <c r="I984" s="2">
        <v>285.69971253636299</v>
      </c>
      <c r="J984" s="2">
        <v>-65.812816711723499</v>
      </c>
      <c r="K984" s="19">
        <v>3.6701025931611002</v>
      </c>
      <c r="L984" s="135">
        <v>2.31417182786772E-3</v>
      </c>
      <c r="M984" s="135">
        <v>89.79</v>
      </c>
      <c r="N984" s="135">
        <v>82.242904220360401</v>
      </c>
      <c r="O984" s="19">
        <v>0.8</v>
      </c>
      <c r="P984" s="2">
        <v>354.90263698563803</v>
      </c>
      <c r="Q984" s="2">
        <v>93.307399803000706</v>
      </c>
      <c r="R984" s="266">
        <f t="shared" si="48"/>
        <v>4.8333382281740604</v>
      </c>
      <c r="S984" s="266">
        <f t="shared" si="49"/>
        <v>0.31694907852999615</v>
      </c>
      <c r="T984" s="266">
        <f t="shared" si="50"/>
        <v>1.9722609229713532</v>
      </c>
    </row>
    <row r="985" spans="1:20">
      <c r="A985" s="102">
        <v>1.3970587747171499</v>
      </c>
      <c r="B985" s="102">
        <v>0.35773798322085898</v>
      </c>
      <c r="C985" s="2">
        <v>997.29729457775397</v>
      </c>
      <c r="D985" s="19">
        <v>1.27728827238398</v>
      </c>
      <c r="E985" s="135">
        <v>0.29999946086497298</v>
      </c>
      <c r="F985" s="135">
        <v>89</v>
      </c>
      <c r="G985" s="135">
        <v>41.799996280901503</v>
      </c>
      <c r="H985" s="2">
        <v>0.41382021484394499</v>
      </c>
      <c r="I985" s="2">
        <v>261.44865487516103</v>
      </c>
      <c r="J985" s="2">
        <v>30.693141712733599</v>
      </c>
      <c r="K985" s="19">
        <v>2.2907954728647701</v>
      </c>
      <c r="L985" s="135">
        <v>7.17015464893027E-2</v>
      </c>
      <c r="M985" s="135">
        <v>89.79</v>
      </c>
      <c r="N985" s="135">
        <v>81.699569760237793</v>
      </c>
      <c r="O985" s="19">
        <v>0.8</v>
      </c>
      <c r="P985" s="2">
        <v>176.98069301533999</v>
      </c>
      <c r="Q985" s="2">
        <v>281.19121311591698</v>
      </c>
      <c r="R985" s="266">
        <f t="shared" si="48"/>
        <v>3.5680837452487504</v>
      </c>
      <c r="S985" s="266">
        <f t="shared" si="49"/>
        <v>0.55757412109194471</v>
      </c>
      <c r="T985" s="266">
        <f t="shared" si="50"/>
        <v>1.9545353356303163</v>
      </c>
    </row>
    <row r="986" spans="1:20">
      <c r="A986" s="102">
        <v>1.3878752444870699</v>
      </c>
      <c r="B986" s="102">
        <v>0.35817551473155601</v>
      </c>
      <c r="C986" s="2">
        <v>911.61540651008897</v>
      </c>
      <c r="D986" s="19">
        <v>1.53558975423955</v>
      </c>
      <c r="E986" s="135">
        <v>0.25785487994675999</v>
      </c>
      <c r="F986" s="135">
        <v>89</v>
      </c>
      <c r="G986" s="135">
        <v>41.794260199084803</v>
      </c>
      <c r="H986" s="2">
        <v>7.0709414145635696E-2</v>
      </c>
      <c r="I986" s="2">
        <v>307.59171792595498</v>
      </c>
      <c r="J986" s="2">
        <v>-66.065285028813904</v>
      </c>
      <c r="K986" s="19">
        <v>2.87900314645157</v>
      </c>
      <c r="L986" s="135">
        <v>5.0156203078598298E-2</v>
      </c>
      <c r="M986" s="135">
        <v>89.79</v>
      </c>
      <c r="N986" s="135">
        <v>81.654844946653199</v>
      </c>
      <c r="O986" s="19">
        <v>0.8</v>
      </c>
      <c r="P986" s="2">
        <v>168.903082615796</v>
      </c>
      <c r="Q986" s="2">
        <v>286.69120849062</v>
      </c>
      <c r="R986" s="266">
        <f t="shared" si="48"/>
        <v>4.4145929006911198</v>
      </c>
      <c r="S986" s="266">
        <f t="shared" si="49"/>
        <v>0.53337550399421951</v>
      </c>
      <c r="T986" s="266">
        <f t="shared" si="50"/>
        <v>1.9537334686077599</v>
      </c>
    </row>
    <row r="987" spans="1:20">
      <c r="A987" s="102">
        <v>1.26687148213386</v>
      </c>
      <c r="B987" s="102">
        <v>0.358222017859053</v>
      </c>
      <c r="C987" s="2">
        <v>994.42463515324505</v>
      </c>
      <c r="D987" s="19">
        <v>2.6474832492332001</v>
      </c>
      <c r="E987" s="135">
        <v>0.13000004250921299</v>
      </c>
      <c r="F987" s="135">
        <v>89</v>
      </c>
      <c r="G987" s="135">
        <v>41.5573053442576</v>
      </c>
      <c r="H987" s="2">
        <v>1.17029895699722</v>
      </c>
      <c r="I987" s="2">
        <v>33.063439589014898</v>
      </c>
      <c r="J987" s="2">
        <v>123.003147449626</v>
      </c>
      <c r="K987" s="19">
        <v>2.68031885927304</v>
      </c>
      <c r="L987" s="135">
        <v>7.7119723296013604E-2</v>
      </c>
      <c r="M987" s="135">
        <v>89.79</v>
      </c>
      <c r="N987" s="135">
        <v>81.699989537988102</v>
      </c>
      <c r="O987" s="19">
        <v>0.8</v>
      </c>
      <c r="P987" s="2">
        <v>277.91497174271399</v>
      </c>
      <c r="Q987" s="2">
        <v>159.07802240363901</v>
      </c>
      <c r="R987" s="266">
        <f t="shared" si="48"/>
        <v>5.3278021085062406</v>
      </c>
      <c r="S987" s="266">
        <f t="shared" si="49"/>
        <v>0.98774936424961557</v>
      </c>
      <c r="T987" s="266">
        <f t="shared" si="50"/>
        <v>1.9659597478997139</v>
      </c>
    </row>
    <row r="988" spans="1:20">
      <c r="A988" s="102">
        <v>0.92610952071845498</v>
      </c>
      <c r="B988" s="102">
        <v>0.35823495855883603</v>
      </c>
      <c r="C988" s="2">
        <v>962.86625005440703</v>
      </c>
      <c r="D988" s="19">
        <v>3.19511305818859</v>
      </c>
      <c r="E988" s="135">
        <v>0.17678881316010001</v>
      </c>
      <c r="F988" s="135">
        <v>89</v>
      </c>
      <c r="G988" s="135">
        <v>41.518917835147803</v>
      </c>
      <c r="H988" s="2">
        <v>4.1602002560624198</v>
      </c>
      <c r="I988" s="2">
        <v>359.638555524678</v>
      </c>
      <c r="J988" s="2">
        <v>179.566971849547</v>
      </c>
      <c r="K988" s="19">
        <v>3.1280731332467</v>
      </c>
      <c r="L988" s="135">
        <v>8.9604911078053594E-3</v>
      </c>
      <c r="M988" s="135">
        <v>89.79</v>
      </c>
      <c r="N988" s="135">
        <v>81.653593410773993</v>
      </c>
      <c r="O988" s="19">
        <v>0.8</v>
      </c>
      <c r="P988" s="2">
        <v>325.222907606192</v>
      </c>
      <c r="Q988" s="2">
        <v>113.72458881589</v>
      </c>
      <c r="R988" s="266">
        <f t="shared" si="48"/>
        <v>6.3231861914352905</v>
      </c>
      <c r="S988" s="266">
        <f t="shared" si="49"/>
        <v>1.0214316999910766</v>
      </c>
      <c r="T988" s="266">
        <f t="shared" si="50"/>
        <v>1.9666599629350219</v>
      </c>
    </row>
    <row r="989" spans="1:20">
      <c r="A989" s="102">
        <v>1.1710272133350299</v>
      </c>
      <c r="B989" s="102">
        <v>0.35880212395397099</v>
      </c>
      <c r="C989" s="2">
        <v>966.134813700172</v>
      </c>
      <c r="D989" s="19">
        <v>2.9343989587791999</v>
      </c>
      <c r="E989" s="135">
        <v>0.25913814328777901</v>
      </c>
      <c r="F989" s="135">
        <v>89</v>
      </c>
      <c r="G989" s="135">
        <v>41.500000000602398</v>
      </c>
      <c r="H989" s="2">
        <v>5.9975854667193902</v>
      </c>
      <c r="I989" s="2">
        <v>2.37320885120299E-3</v>
      </c>
      <c r="J989" s="2">
        <v>169.76373080821</v>
      </c>
      <c r="K989" s="19">
        <v>2.3362661524251398</v>
      </c>
      <c r="L989" s="135">
        <v>9.4955896539072803E-7</v>
      </c>
      <c r="M989" s="135">
        <v>89.79</v>
      </c>
      <c r="N989" s="135">
        <v>81.699999193058105</v>
      </c>
      <c r="O989" s="19">
        <v>0.8</v>
      </c>
      <c r="P989" s="2">
        <v>115.508624949043</v>
      </c>
      <c r="Q989" s="2">
        <v>323.272153144399</v>
      </c>
      <c r="R989" s="266">
        <f t="shared" si="48"/>
        <v>5.2706651112043392</v>
      </c>
      <c r="S989" s="266">
        <f t="shared" si="49"/>
        <v>1.2560208329573981</v>
      </c>
      <c r="T989" s="266">
        <f t="shared" si="50"/>
        <v>1.9686746793222212</v>
      </c>
    </row>
    <row r="990" spans="1:20">
      <c r="A990" s="102">
        <v>1.0559858339838599</v>
      </c>
      <c r="B990" s="102">
        <v>0.36018870938021402</v>
      </c>
      <c r="C990" s="2">
        <v>879.984207127849</v>
      </c>
      <c r="D990" s="19">
        <v>1.40151895683439</v>
      </c>
      <c r="E990" s="135">
        <v>0.28817010352043099</v>
      </c>
      <c r="F990" s="135">
        <v>89</v>
      </c>
      <c r="G990" s="135">
        <v>41.930782603268803</v>
      </c>
      <c r="H990" s="2">
        <v>1.7387200496058901</v>
      </c>
      <c r="I990" s="2">
        <v>72.778667225232098</v>
      </c>
      <c r="J990" s="2">
        <v>-0.18652524232909501</v>
      </c>
      <c r="K990" s="19">
        <v>1.77974103158889</v>
      </c>
      <c r="L990" s="135">
        <v>0.1587573162982</v>
      </c>
      <c r="M990" s="135">
        <v>89.79</v>
      </c>
      <c r="N990" s="135">
        <v>81.431803705038305</v>
      </c>
      <c r="O990" s="19">
        <v>0.8</v>
      </c>
      <c r="P990" s="2">
        <v>211.49101430405</v>
      </c>
      <c r="Q990" s="2">
        <v>244.16973321854701</v>
      </c>
      <c r="R990" s="266">
        <f t="shared" si="48"/>
        <v>3.1812599884232799</v>
      </c>
      <c r="S990" s="266">
        <f t="shared" si="49"/>
        <v>0.78748476995170658</v>
      </c>
      <c r="T990" s="266">
        <f t="shared" si="50"/>
        <v>1.942053037156767</v>
      </c>
    </row>
    <row r="991" spans="1:20">
      <c r="A991" s="102">
        <v>0.90622364496812202</v>
      </c>
      <c r="B991" s="102">
        <v>0.36019052628099002</v>
      </c>
      <c r="C991" s="2">
        <v>912.61001406064702</v>
      </c>
      <c r="D991" s="19">
        <v>2.12852656277368</v>
      </c>
      <c r="E991" s="135">
        <v>0.29335700464576098</v>
      </c>
      <c r="F991" s="135">
        <v>89</v>
      </c>
      <c r="G991" s="135">
        <v>41.729737656754402</v>
      </c>
      <c r="H991" s="2">
        <v>2.4303397803821398</v>
      </c>
      <c r="I991" s="2">
        <v>335.905366154398</v>
      </c>
      <c r="J991" s="2">
        <v>-143.095128363215</v>
      </c>
      <c r="K991" s="19">
        <v>2.99521682782001</v>
      </c>
      <c r="L991" s="135">
        <v>2.6364230349187E-3</v>
      </c>
      <c r="M991" s="135">
        <v>89.79</v>
      </c>
      <c r="N991" s="135">
        <v>81.561836013828</v>
      </c>
      <c r="O991" s="19">
        <v>0.8</v>
      </c>
      <c r="P991" s="2">
        <v>284.77765497481602</v>
      </c>
      <c r="Q991" s="2">
        <v>154.036134482937</v>
      </c>
      <c r="R991" s="266">
        <f t="shared" si="48"/>
        <v>5.12374339059369</v>
      </c>
      <c r="S991" s="266">
        <f t="shared" si="49"/>
        <v>0.71064189510542786</v>
      </c>
      <c r="T991" s="266">
        <f t="shared" si="50"/>
        <v>1.9545254917418908</v>
      </c>
    </row>
    <row r="992" spans="1:20">
      <c r="A992" s="102">
        <v>1.27001507533714</v>
      </c>
      <c r="B992" s="102">
        <v>0.36028335029807101</v>
      </c>
      <c r="C992" s="2">
        <v>881.34062755532204</v>
      </c>
      <c r="D992" s="19">
        <v>2.7614217708047999</v>
      </c>
      <c r="E992" s="135">
        <v>0.240592046062962</v>
      </c>
      <c r="F992" s="135">
        <v>89</v>
      </c>
      <c r="G992" s="135">
        <v>41.503805591036297</v>
      </c>
      <c r="H992" s="2">
        <v>5.66706841494599</v>
      </c>
      <c r="I992" s="2">
        <v>9.9457336336123903E-5</v>
      </c>
      <c r="J992" s="2">
        <v>171.056563756956</v>
      </c>
      <c r="K992" s="19">
        <v>2.32886169433004</v>
      </c>
      <c r="L992" s="135">
        <v>1.6198312369208801E-8</v>
      </c>
      <c r="M992" s="135">
        <v>89.79</v>
      </c>
      <c r="N992" s="135">
        <v>81.689923392968694</v>
      </c>
      <c r="O992" s="19">
        <v>0.8</v>
      </c>
      <c r="P992" s="2">
        <v>2.3479290143266001</v>
      </c>
      <c r="Q992" s="2">
        <v>75.7091510754057</v>
      </c>
      <c r="R992" s="266">
        <f t="shared" si="48"/>
        <v>5.0902834651348403</v>
      </c>
      <c r="S992" s="266">
        <f t="shared" si="49"/>
        <v>1.1857388429411209</v>
      </c>
      <c r="T992" s="266">
        <f t="shared" si="50"/>
        <v>1.9682513983877064</v>
      </c>
    </row>
    <row r="993" spans="1:20">
      <c r="A993" s="102">
        <v>0.96278089936822597</v>
      </c>
      <c r="B993" s="102">
        <v>0.36034862954607699</v>
      </c>
      <c r="C993" s="2">
        <v>899.99550116212004</v>
      </c>
      <c r="D993" s="19">
        <v>3.95295248771889</v>
      </c>
      <c r="E993" s="135">
        <v>6.7861477054233399E-2</v>
      </c>
      <c r="F993" s="135">
        <v>89</v>
      </c>
      <c r="G993" s="135">
        <v>40.826243525304101</v>
      </c>
      <c r="H993" s="2">
        <v>-0.38828306354400199</v>
      </c>
      <c r="I993" s="2">
        <v>215.448678699863</v>
      </c>
      <c r="J993" s="2">
        <v>98.712482393775602</v>
      </c>
      <c r="K993" s="19">
        <v>2.3922409921215699</v>
      </c>
      <c r="L993" s="135">
        <v>1.3841216712869E-2</v>
      </c>
      <c r="M993" s="135">
        <v>89.79</v>
      </c>
      <c r="N993" s="135">
        <v>81.706735461845895</v>
      </c>
      <c r="O993" s="19">
        <v>0.8</v>
      </c>
      <c r="P993" s="2">
        <v>243.569443008837</v>
      </c>
      <c r="Q993" s="2">
        <v>204.27440024861201</v>
      </c>
      <c r="R993" s="266">
        <f t="shared" si="48"/>
        <v>6.3451934798404599</v>
      </c>
      <c r="S993" s="266">
        <f t="shared" si="49"/>
        <v>1.6524056316806093</v>
      </c>
      <c r="T993" s="266">
        <f t="shared" si="50"/>
        <v>2.001328763230545</v>
      </c>
    </row>
    <row r="994" spans="1:20">
      <c r="A994" s="102">
        <v>0.90622364496812202</v>
      </c>
      <c r="B994" s="102">
        <v>0.36040389310458998</v>
      </c>
      <c r="C994" s="2">
        <v>880.46585979631595</v>
      </c>
      <c r="D994" s="19">
        <v>2.1671275766336699</v>
      </c>
      <c r="E994" s="135">
        <v>0.25831069898118902</v>
      </c>
      <c r="F994" s="135">
        <v>89</v>
      </c>
      <c r="G994" s="135">
        <v>41.7606959249187</v>
      </c>
      <c r="H994" s="2">
        <v>5.8595590600934999</v>
      </c>
      <c r="I994" s="2">
        <v>354.167698752636</v>
      </c>
      <c r="J994" s="2">
        <v>-166.47106929472699</v>
      </c>
      <c r="K994" s="19">
        <v>2.8753403921693401</v>
      </c>
      <c r="L994" s="135">
        <v>2.69282761232628E-2</v>
      </c>
      <c r="M994" s="135">
        <v>89.79</v>
      </c>
      <c r="N994" s="135">
        <v>81.433450333483194</v>
      </c>
      <c r="O994" s="19">
        <v>0.8</v>
      </c>
      <c r="P994" s="2">
        <v>226.60268132606799</v>
      </c>
      <c r="Q994" s="2">
        <v>214.51022238149599</v>
      </c>
      <c r="R994" s="266">
        <f t="shared" si="48"/>
        <v>5.0424679688030096</v>
      </c>
      <c r="S994" s="266">
        <f t="shared" si="49"/>
        <v>0.75369426956738528</v>
      </c>
      <c r="T994" s="266">
        <f t="shared" si="50"/>
        <v>1.9500022336766585</v>
      </c>
    </row>
    <row r="995" spans="1:20">
      <c r="A995" s="102">
        <v>1.2044587964192</v>
      </c>
      <c r="B995" s="102">
        <v>0.360687418703866</v>
      </c>
      <c r="C995" s="2">
        <v>942.45033144749004</v>
      </c>
      <c r="D995" s="19">
        <v>2.7758723728074499</v>
      </c>
      <c r="E995" s="135">
        <v>0.25065375145056601</v>
      </c>
      <c r="F995" s="135">
        <v>89</v>
      </c>
      <c r="G995" s="135">
        <v>41.531211039432698</v>
      </c>
      <c r="H995" s="2">
        <v>5.9277731590760903</v>
      </c>
      <c r="I995" s="2">
        <v>1.18294300442557E-4</v>
      </c>
      <c r="J995" s="2">
        <v>174.22320214484</v>
      </c>
      <c r="K995" s="19">
        <v>2.3063719298782801</v>
      </c>
      <c r="L995" s="135">
        <v>1.3118286311910801E-2</v>
      </c>
      <c r="M995" s="135">
        <v>89.79</v>
      </c>
      <c r="N995" s="135">
        <v>81.581665107302697</v>
      </c>
      <c r="O995" s="19">
        <v>0.8</v>
      </c>
      <c r="P995" s="2">
        <v>268.64628396361701</v>
      </c>
      <c r="Q995" s="2">
        <v>169.990273940462</v>
      </c>
      <c r="R995" s="266">
        <f t="shared" si="48"/>
        <v>5.08224430268573</v>
      </c>
      <c r="S995" s="266">
        <f t="shared" si="49"/>
        <v>1.203566665396395</v>
      </c>
      <c r="T995" s="266">
        <f t="shared" si="50"/>
        <v>1.9643459235957081</v>
      </c>
    </row>
    <row r="996" spans="1:20">
      <c r="A996" s="102">
        <v>1.06647625146433</v>
      </c>
      <c r="B996" s="102">
        <v>0.36101074226419699</v>
      </c>
      <c r="C996" s="2">
        <v>978.068732756808</v>
      </c>
      <c r="D996" s="19">
        <v>2.7746257611768801</v>
      </c>
      <c r="E996" s="135">
        <v>0.29993584276183</v>
      </c>
      <c r="F996" s="135">
        <v>89</v>
      </c>
      <c r="G996" s="135">
        <v>41.523432684514702</v>
      </c>
      <c r="H996" s="2">
        <v>5.9996182153006199</v>
      </c>
      <c r="I996" s="2">
        <v>7.9005309213521002E-2</v>
      </c>
      <c r="J996" s="2">
        <v>166.409418098288</v>
      </c>
      <c r="K996" s="19">
        <v>2.2315583612118801</v>
      </c>
      <c r="L996" s="135">
        <v>6.5487675633968397E-7</v>
      </c>
      <c r="M996" s="135">
        <v>89.79</v>
      </c>
      <c r="N996" s="135">
        <v>81.699971267210302</v>
      </c>
      <c r="O996" s="19">
        <v>0.8</v>
      </c>
      <c r="P996" s="2">
        <v>320.75363918421499</v>
      </c>
      <c r="Q996" s="2">
        <v>118.37780940281399</v>
      </c>
      <c r="R996" s="266">
        <f t="shared" si="48"/>
        <v>5.0061841223887598</v>
      </c>
      <c r="S996" s="266">
        <f t="shared" si="49"/>
        <v>1.2433579194720588</v>
      </c>
      <c r="T996" s="266">
        <f t="shared" si="50"/>
        <v>1.9675630357429144</v>
      </c>
    </row>
    <row r="997" spans="1:20">
      <c r="A997" s="102">
        <v>1.37728577526286</v>
      </c>
      <c r="B997" s="102">
        <v>0.36142000679255398</v>
      </c>
      <c r="C997" s="2">
        <v>943.39947392774695</v>
      </c>
      <c r="D997" s="19">
        <v>2.77938132307882</v>
      </c>
      <c r="E997" s="135">
        <v>0.228780121542068</v>
      </c>
      <c r="F997" s="135">
        <v>89</v>
      </c>
      <c r="G997" s="135">
        <v>41.575465337704898</v>
      </c>
      <c r="H997" s="2">
        <v>5.9991837931863898</v>
      </c>
      <c r="I997" s="2">
        <v>356.35170849276199</v>
      </c>
      <c r="J997" s="2">
        <v>179.96032972058899</v>
      </c>
      <c r="K997" s="19">
        <v>3.1745903043800401</v>
      </c>
      <c r="L997" s="135">
        <v>3.0879436431286698E-3</v>
      </c>
      <c r="M997" s="135">
        <v>89.79</v>
      </c>
      <c r="N997" s="135">
        <v>81.696916019328796</v>
      </c>
      <c r="O997" s="19">
        <v>0.8</v>
      </c>
      <c r="P997" s="2">
        <v>79.823077334196199</v>
      </c>
      <c r="Q997" s="2">
        <v>358.09835028810301</v>
      </c>
      <c r="R997" s="266">
        <f t="shared" si="48"/>
        <v>5.9539716274588601</v>
      </c>
      <c r="S997" s="266">
        <f t="shared" si="49"/>
        <v>0.87550866618727363</v>
      </c>
      <c r="T997" s="266">
        <f t="shared" si="50"/>
        <v>1.9650270984516836</v>
      </c>
    </row>
    <row r="998" spans="1:20">
      <c r="A998" s="102">
        <v>1.40027301060035</v>
      </c>
      <c r="B998" s="102">
        <v>0.362402468755403</v>
      </c>
      <c r="C998" s="2">
        <v>996.69045020560804</v>
      </c>
      <c r="D998" s="19">
        <v>1.2277153637524301</v>
      </c>
      <c r="E998" s="135">
        <v>0.29999959329447201</v>
      </c>
      <c r="F998" s="135">
        <v>89</v>
      </c>
      <c r="G998" s="135">
        <v>41.799944390192799</v>
      </c>
      <c r="H998" s="2">
        <v>0.771882495993231</v>
      </c>
      <c r="I998" s="2">
        <v>266.56638146913099</v>
      </c>
      <c r="J998" s="2">
        <v>17.5180084894602</v>
      </c>
      <c r="K998" s="19">
        <v>2.4588986178582601</v>
      </c>
      <c r="L998" s="135">
        <v>6.8613863595241506E-2</v>
      </c>
      <c r="M998" s="135">
        <v>89.79</v>
      </c>
      <c r="N998" s="135">
        <v>81.698776771435107</v>
      </c>
      <c r="O998" s="19">
        <v>0.8</v>
      </c>
      <c r="P998" s="2">
        <v>171.69263777821001</v>
      </c>
      <c r="Q998" s="2">
        <v>286.02119427803302</v>
      </c>
      <c r="R998" s="266">
        <f t="shared" si="48"/>
        <v>3.68661398161069</v>
      </c>
      <c r="S998" s="266">
        <f t="shared" si="49"/>
        <v>0.49929482852033552</v>
      </c>
      <c r="T998" s="266">
        <f t="shared" si="50"/>
        <v>1.9545187909533073</v>
      </c>
    </row>
    <row r="999" spans="1:20">
      <c r="A999" s="102">
        <v>1.0761035159230199</v>
      </c>
      <c r="B999" s="102">
        <v>0.36250516323044002</v>
      </c>
      <c r="C999" s="2">
        <v>940.78520563588302</v>
      </c>
      <c r="D999" s="19">
        <v>2.0107559790815599</v>
      </c>
      <c r="E999" s="135">
        <v>0.199273934712522</v>
      </c>
      <c r="F999" s="135">
        <v>89</v>
      </c>
      <c r="G999" s="135">
        <v>41.665830614172997</v>
      </c>
      <c r="H999" s="2">
        <v>5.9064420354696097</v>
      </c>
      <c r="I999" s="2">
        <v>12.0847636327285</v>
      </c>
      <c r="J999" s="2">
        <v>176.93560930252701</v>
      </c>
      <c r="K999" s="19">
        <v>2.4293654989681701</v>
      </c>
      <c r="L999" s="135">
        <v>7.9082937214317597E-2</v>
      </c>
      <c r="M999" s="135">
        <v>89.79</v>
      </c>
      <c r="N999" s="135">
        <v>81.471763091892896</v>
      </c>
      <c r="O999" s="19">
        <v>0.8</v>
      </c>
      <c r="P999" s="2">
        <v>249.423515502893</v>
      </c>
      <c r="Q999" s="2">
        <v>192.83902358773199</v>
      </c>
      <c r="R999" s="266">
        <f t="shared" si="48"/>
        <v>4.44012147804973</v>
      </c>
      <c r="S999" s="266">
        <f t="shared" si="49"/>
        <v>0.82768771514026718</v>
      </c>
      <c r="T999" s="266">
        <f t="shared" si="50"/>
        <v>1.9553615490430081</v>
      </c>
    </row>
    <row r="1000" spans="1:20">
      <c r="A1000" s="102">
        <v>0.763581540901213</v>
      </c>
      <c r="B1000" s="102">
        <v>0.36326819524059401</v>
      </c>
      <c r="C1000" s="2">
        <v>998.99995128063097</v>
      </c>
      <c r="D1000" s="19">
        <v>2.75739688456563</v>
      </c>
      <c r="E1000" s="135">
        <v>0.25501404575914899</v>
      </c>
      <c r="F1000" s="135">
        <v>89</v>
      </c>
      <c r="G1000" s="135">
        <v>41.6085582781132</v>
      </c>
      <c r="H1000" s="2">
        <v>-1.3761742615075301</v>
      </c>
      <c r="I1000" s="2">
        <v>257.23658749678799</v>
      </c>
      <c r="J1000" s="2">
        <v>38.648736520244199</v>
      </c>
      <c r="K1000" s="19">
        <v>2.0006442176370398</v>
      </c>
      <c r="L1000" s="135">
        <v>4.9121967990308102E-2</v>
      </c>
      <c r="M1000" s="135">
        <v>89.79</v>
      </c>
      <c r="N1000" s="135">
        <v>81.1147927536704</v>
      </c>
      <c r="O1000" s="19">
        <v>0.8</v>
      </c>
      <c r="P1000" s="2">
        <v>254.143152077167</v>
      </c>
      <c r="Q1000" s="2">
        <v>190.60839216534501</v>
      </c>
      <c r="R1000" s="266">
        <f t="shared" si="48"/>
        <v>4.7580411022026698</v>
      </c>
      <c r="S1000" s="266">
        <f t="shared" si="49"/>
        <v>1.3782544943560182</v>
      </c>
      <c r="T1000" s="266">
        <f t="shared" si="50"/>
        <v>1.9494737647840623</v>
      </c>
    </row>
    <row r="1001" spans="1:20">
      <c r="A1001" s="102">
        <v>1.2548799109645099</v>
      </c>
      <c r="B1001" s="102">
        <v>0.36344974986551398</v>
      </c>
      <c r="C1001" s="2">
        <v>863.25080644643299</v>
      </c>
      <c r="D1001" s="19">
        <v>2.6536499045885198</v>
      </c>
      <c r="E1001" s="135">
        <v>0.25176788830535302</v>
      </c>
      <c r="F1001" s="135">
        <v>89</v>
      </c>
      <c r="G1001" s="135">
        <v>41.500007084663203</v>
      </c>
      <c r="H1001" s="2">
        <v>5.9977015127674704</v>
      </c>
      <c r="I1001" s="2">
        <v>0.16161127081971599</v>
      </c>
      <c r="J1001" s="2">
        <v>169.71157325482599</v>
      </c>
      <c r="K1001" s="19">
        <v>2.1568469527274301</v>
      </c>
      <c r="L1001" s="135">
        <v>1.0132512013316599E-7</v>
      </c>
      <c r="M1001" s="135">
        <v>89.79</v>
      </c>
      <c r="N1001" s="135">
        <v>81.699999228305501</v>
      </c>
      <c r="O1001" s="19">
        <v>0.8</v>
      </c>
      <c r="P1001" s="2">
        <v>300.58602927486902</v>
      </c>
      <c r="Q1001" s="2">
        <v>137.822678247433</v>
      </c>
      <c r="R1001" s="266">
        <f t="shared" si="48"/>
        <v>4.8104968573159503</v>
      </c>
      <c r="S1001" s="266">
        <f t="shared" si="49"/>
        <v>1.2303376005575453</v>
      </c>
      <c r="T1001" s="266">
        <f t="shared" si="50"/>
        <v>1.968674344118333</v>
      </c>
    </row>
    <row r="1002" spans="1:20">
      <c r="A1002" s="102">
        <v>1.40659551788121</v>
      </c>
      <c r="B1002" s="102">
        <v>0.36472320762079402</v>
      </c>
      <c r="C1002" s="2">
        <v>939.30545313223797</v>
      </c>
      <c r="D1002" s="19">
        <v>1.2577654439382899</v>
      </c>
      <c r="E1002" s="135">
        <v>0.29999995289772502</v>
      </c>
      <c r="F1002" s="135">
        <v>89</v>
      </c>
      <c r="G1002" s="135">
        <v>41.798072689951603</v>
      </c>
      <c r="H1002" s="2">
        <v>4.6143773827905497</v>
      </c>
      <c r="I1002" s="2">
        <v>258.09101324891498</v>
      </c>
      <c r="J1002" s="2">
        <v>10.0480706449181</v>
      </c>
      <c r="K1002" s="19">
        <v>2.9053293464123802</v>
      </c>
      <c r="L1002" s="135">
        <v>2.7869402135168302E-2</v>
      </c>
      <c r="M1002" s="135">
        <v>89.79</v>
      </c>
      <c r="N1002" s="135">
        <v>81.673527173136705</v>
      </c>
      <c r="O1002" s="19">
        <v>0.8</v>
      </c>
      <c r="P1002" s="2">
        <v>186.25365879829201</v>
      </c>
      <c r="Q1002" s="2">
        <v>266.92477922013802</v>
      </c>
      <c r="R1002" s="266">
        <f t="shared" si="48"/>
        <v>4.1630947903506703</v>
      </c>
      <c r="S1002" s="266">
        <f t="shared" si="49"/>
        <v>0.43291664867235458</v>
      </c>
      <c r="T1002" s="266">
        <f t="shared" si="50"/>
        <v>1.9540022282599478</v>
      </c>
    </row>
    <row r="1003" spans="1:20">
      <c r="A1003" s="102">
        <v>1.29969569155946</v>
      </c>
      <c r="B1003" s="102">
        <v>0.36503424144843</v>
      </c>
      <c r="C1003" s="2">
        <v>879.99479265510001</v>
      </c>
      <c r="D1003" s="19">
        <v>1.00972916331927</v>
      </c>
      <c r="E1003" s="135">
        <v>0.109869059933869</v>
      </c>
      <c r="F1003" s="135">
        <v>89</v>
      </c>
      <c r="G1003" s="135">
        <v>41.081291835385997</v>
      </c>
      <c r="H1003" s="2">
        <v>2.2314012167816299</v>
      </c>
      <c r="I1003" s="2">
        <v>87.054606253812693</v>
      </c>
      <c r="J1003" s="2">
        <v>-36.424921820540199</v>
      </c>
      <c r="K1003" s="19">
        <v>3.60557907447724</v>
      </c>
      <c r="L1003" s="135">
        <v>4.8768837697504397E-2</v>
      </c>
      <c r="M1003" s="135">
        <v>89.79</v>
      </c>
      <c r="N1003" s="135">
        <v>83.198866052131706</v>
      </c>
      <c r="O1003" s="19">
        <v>0.8</v>
      </c>
      <c r="P1003" s="2">
        <v>289.08289782970502</v>
      </c>
      <c r="Q1003" s="2">
        <v>158.56636412650499</v>
      </c>
      <c r="R1003" s="266">
        <f t="shared" si="48"/>
        <v>4.6153082377965102</v>
      </c>
      <c r="S1003" s="266">
        <f t="shared" si="49"/>
        <v>0.28004632334007734</v>
      </c>
      <c r="T1003" s="266">
        <f t="shared" si="50"/>
        <v>2.0252251653991831</v>
      </c>
    </row>
    <row r="1004" spans="1:20">
      <c r="A1004" s="102">
        <v>1.38153507653623</v>
      </c>
      <c r="B1004" s="102">
        <v>0.365122080534039</v>
      </c>
      <c r="C1004" s="2">
        <v>923.54036801270001</v>
      </c>
      <c r="D1004" s="19">
        <v>1.7023454314922899</v>
      </c>
      <c r="E1004" s="135">
        <v>0.29691633955327201</v>
      </c>
      <c r="F1004" s="135">
        <v>89</v>
      </c>
      <c r="G1004" s="135">
        <v>41.799988332638101</v>
      </c>
      <c r="H1004" s="2">
        <v>0.59585333156064002</v>
      </c>
      <c r="I1004" s="2">
        <v>300.57893754268298</v>
      </c>
      <c r="J1004" s="2">
        <v>-68.143231342009997</v>
      </c>
      <c r="K1004" s="19">
        <v>3.1925214911338502</v>
      </c>
      <c r="L1004" s="135">
        <v>2.9113734727513899E-2</v>
      </c>
      <c r="M1004" s="135">
        <v>89.79</v>
      </c>
      <c r="N1004" s="135">
        <v>81.687340447846097</v>
      </c>
      <c r="O1004" s="19">
        <v>0.8</v>
      </c>
      <c r="P1004" s="2">
        <v>142.42461905205599</v>
      </c>
      <c r="Q1004" s="2">
        <v>310.18162168219499</v>
      </c>
      <c r="R1004" s="266">
        <f t="shared" si="48"/>
        <v>4.8948669226261403</v>
      </c>
      <c r="S1004" s="266">
        <f t="shared" si="49"/>
        <v>0.53322912194012761</v>
      </c>
      <c r="T1004" s="266">
        <f t="shared" si="50"/>
        <v>1.9542431399212452</v>
      </c>
    </row>
    <row r="1005" spans="1:20">
      <c r="A1005" s="102">
        <v>0.90620598429813903</v>
      </c>
      <c r="B1005" s="102">
        <v>0.36558118429692299</v>
      </c>
      <c r="C1005" s="2">
        <v>862.31801563795898</v>
      </c>
      <c r="D1005" s="19">
        <v>2.4172755250529501</v>
      </c>
      <c r="E1005" s="135">
        <v>0.24638032704420401</v>
      </c>
      <c r="F1005" s="135">
        <v>89</v>
      </c>
      <c r="G1005" s="135">
        <v>41.517538934654198</v>
      </c>
      <c r="H1005" s="2">
        <v>-1.2453912883716101</v>
      </c>
      <c r="I1005" s="2">
        <v>273.74504861640298</v>
      </c>
      <c r="J1005" s="2">
        <v>8.3955695119360207</v>
      </c>
      <c r="K1005" s="19">
        <v>1.5083347214684799</v>
      </c>
      <c r="L1005" s="135">
        <v>8.0780453141340802E-2</v>
      </c>
      <c r="M1005" s="135">
        <v>89.79</v>
      </c>
      <c r="N1005" s="135">
        <v>81.006714158298095</v>
      </c>
      <c r="O1005" s="19">
        <v>0.8</v>
      </c>
      <c r="P1005" s="2">
        <v>244.401088509348</v>
      </c>
      <c r="Q1005" s="2">
        <v>199.620889936487</v>
      </c>
      <c r="R1005" s="266">
        <f t="shared" si="48"/>
        <v>3.9256102465214298</v>
      </c>
      <c r="S1005" s="266">
        <f t="shared" si="49"/>
        <v>1.6026121328689871</v>
      </c>
      <c r="T1005" s="266">
        <f t="shared" si="50"/>
        <v>1.9511444135886087</v>
      </c>
    </row>
    <row r="1006" spans="1:20">
      <c r="A1006" s="102">
        <v>1.3261405751109101</v>
      </c>
      <c r="B1006" s="102">
        <v>0.36589730615891902</v>
      </c>
      <c r="C1006" s="2">
        <v>983.33384256429395</v>
      </c>
      <c r="D1006" s="19">
        <v>3.0713784815379999</v>
      </c>
      <c r="E1006" s="135">
        <v>0.241703312127376</v>
      </c>
      <c r="F1006" s="135">
        <v>89</v>
      </c>
      <c r="G1006" s="135">
        <v>41.500760816104503</v>
      </c>
      <c r="H1006" s="2">
        <v>5.5432723584049901</v>
      </c>
      <c r="I1006" s="2">
        <v>3.84560372471698E-6</v>
      </c>
      <c r="J1006" s="2">
        <v>170.875633790324</v>
      </c>
      <c r="K1006" s="19">
        <v>2.58670491101859</v>
      </c>
      <c r="L1006" s="135">
        <v>1.1715105362464199E-7</v>
      </c>
      <c r="M1006" s="135">
        <v>89.79</v>
      </c>
      <c r="N1006" s="135">
        <v>81.694567613778702</v>
      </c>
      <c r="O1006" s="19">
        <v>0.8</v>
      </c>
      <c r="P1006" s="2">
        <v>311.98028681117</v>
      </c>
      <c r="Q1006" s="2">
        <v>125.86654344996499</v>
      </c>
      <c r="R1006" s="266">
        <f t="shared" si="48"/>
        <v>5.6580833925565894</v>
      </c>
      <c r="S1006" s="266">
        <f t="shared" si="49"/>
        <v>1.1873710327199849</v>
      </c>
      <c r="T1006" s="266">
        <f t="shared" si="50"/>
        <v>1.968507709431603</v>
      </c>
    </row>
    <row r="1007" spans="1:20">
      <c r="A1007" s="102">
        <v>1.40580078959465</v>
      </c>
      <c r="B1007" s="102">
        <v>0.367216650013099</v>
      </c>
      <c r="C1007" s="2">
        <v>997.73529454137804</v>
      </c>
      <c r="D1007" s="19">
        <v>1.73744428342682</v>
      </c>
      <c r="E1007" s="135">
        <v>0.29999982634330502</v>
      </c>
      <c r="F1007" s="135">
        <v>89</v>
      </c>
      <c r="G1007" s="135">
        <v>41.797469898078802</v>
      </c>
      <c r="H1007" s="2">
        <v>1.0573489753134</v>
      </c>
      <c r="I1007" s="2">
        <v>266.19219703279299</v>
      </c>
      <c r="J1007" s="2">
        <v>-11.580313209823499</v>
      </c>
      <c r="K1007" s="19">
        <v>3.1922371580416402</v>
      </c>
      <c r="L1007" s="135">
        <v>1.2075828515478699E-7</v>
      </c>
      <c r="M1007" s="135">
        <v>89.79</v>
      </c>
      <c r="N1007" s="135">
        <v>81.351700908254401</v>
      </c>
      <c r="O1007" s="19">
        <v>0.8</v>
      </c>
      <c r="P1007" s="2">
        <v>79.747671172713794</v>
      </c>
      <c r="Q1007" s="2">
        <v>10.249393894402401</v>
      </c>
      <c r="R1007" s="266">
        <f t="shared" si="48"/>
        <v>4.9296814414684604</v>
      </c>
      <c r="S1007" s="266">
        <f t="shared" si="49"/>
        <v>0.54427168077095489</v>
      </c>
      <c r="T1007" s="266">
        <f t="shared" si="50"/>
        <v>1.9463307493641784</v>
      </c>
    </row>
    <row r="1008" spans="1:20">
      <c r="A1008" s="102">
        <v>0.81667243596166295</v>
      </c>
      <c r="B1008" s="102">
        <v>0.36729168111239202</v>
      </c>
      <c r="C1008" s="2">
        <v>884.16189133481498</v>
      </c>
      <c r="D1008" s="19">
        <v>1.7169942805420499</v>
      </c>
      <c r="E1008" s="135">
        <v>9.1018728364947704E-2</v>
      </c>
      <c r="F1008" s="135">
        <v>89</v>
      </c>
      <c r="G1008" s="135">
        <v>41.446807725056999</v>
      </c>
      <c r="H1008" s="2">
        <v>-3.6558870685683399E-2</v>
      </c>
      <c r="I1008" s="2">
        <v>153.09108485947201</v>
      </c>
      <c r="J1008" s="2">
        <v>-113.09052618693001</v>
      </c>
      <c r="K1008" s="19">
        <v>4.2697376748637703</v>
      </c>
      <c r="L1008" s="135">
        <v>3.1091743423917299E-2</v>
      </c>
      <c r="M1008" s="135">
        <v>89.79</v>
      </c>
      <c r="N1008" s="135">
        <v>82.860319846229501</v>
      </c>
      <c r="O1008" s="19">
        <v>0.8</v>
      </c>
      <c r="P1008" s="2">
        <v>43.194069608365403</v>
      </c>
      <c r="Q1008" s="2">
        <v>40.671799252544297</v>
      </c>
      <c r="R1008" s="266">
        <f t="shared" si="48"/>
        <v>5.98673195540582</v>
      </c>
      <c r="S1008" s="266">
        <f t="shared" si="49"/>
        <v>0.40213109359155935</v>
      </c>
      <c r="T1008" s="266">
        <f t="shared" si="50"/>
        <v>1.999196666626164</v>
      </c>
    </row>
    <row r="1009" spans="1:20">
      <c r="A1009" s="102">
        <v>0.95844899304211095</v>
      </c>
      <c r="B1009" s="102">
        <v>0.367384744095889</v>
      </c>
      <c r="C1009" s="2">
        <v>934.11640986492603</v>
      </c>
      <c r="D1009" s="19">
        <v>2.7476333670154398</v>
      </c>
      <c r="E1009" s="135">
        <v>0.28201752910976902</v>
      </c>
      <c r="F1009" s="135">
        <v>89</v>
      </c>
      <c r="G1009" s="135">
        <v>41.689235651189101</v>
      </c>
      <c r="H1009" s="2">
        <v>5.9898285276369103</v>
      </c>
      <c r="I1009" s="2">
        <v>341.657180496987</v>
      </c>
      <c r="J1009" s="2">
        <v>-151.13346807916699</v>
      </c>
      <c r="K1009" s="19">
        <v>2.6748403988349501</v>
      </c>
      <c r="L1009" s="135">
        <v>1.0660848220665899E-2</v>
      </c>
      <c r="M1009" s="135">
        <v>89.79</v>
      </c>
      <c r="N1009" s="135">
        <v>81.238390390058797</v>
      </c>
      <c r="O1009" s="19">
        <v>0.8</v>
      </c>
      <c r="P1009" s="2">
        <v>73.270381859538901</v>
      </c>
      <c r="Q1009" s="2">
        <v>5.7896379464147598</v>
      </c>
      <c r="R1009" s="266">
        <f t="shared" si="48"/>
        <v>5.4224737658503894</v>
      </c>
      <c r="S1009" s="266">
        <f t="shared" si="49"/>
        <v>1.0272139482461067</v>
      </c>
      <c r="T1009" s="266">
        <f t="shared" si="50"/>
        <v>1.9486658635282903</v>
      </c>
    </row>
    <row r="1010" spans="1:20">
      <c r="A1010" s="102">
        <v>1.32961280783638</v>
      </c>
      <c r="B1010" s="102">
        <v>0.368492664961034</v>
      </c>
      <c r="C1010" s="2">
        <v>970.20909378641602</v>
      </c>
      <c r="D1010" s="19">
        <v>2.29716478970039</v>
      </c>
      <c r="E1010" s="135">
        <v>0.117946233355176</v>
      </c>
      <c r="F1010" s="135">
        <v>89</v>
      </c>
      <c r="G1010" s="135">
        <v>41.219695576649102</v>
      </c>
      <c r="H1010" s="2">
        <v>0.96485979004835498</v>
      </c>
      <c r="I1010" s="2">
        <v>97.654521924490098</v>
      </c>
      <c r="J1010" s="2">
        <v>-37.138086077960999</v>
      </c>
      <c r="K1010" s="19">
        <v>3.6446350919451498</v>
      </c>
      <c r="L1010" s="135">
        <v>4.1716709891229098E-4</v>
      </c>
      <c r="M1010" s="135">
        <v>89.79</v>
      </c>
      <c r="N1010" s="135">
        <v>83.538351095005794</v>
      </c>
      <c r="O1010" s="19">
        <v>0.8</v>
      </c>
      <c r="P1010" s="2">
        <v>99.089101268758</v>
      </c>
      <c r="Q1010" s="2">
        <v>350.606134606654</v>
      </c>
      <c r="R1010" s="266">
        <f t="shared" si="48"/>
        <v>5.9417998816455402</v>
      </c>
      <c r="S1010" s="266">
        <f t="shared" si="49"/>
        <v>0.63028663549260511</v>
      </c>
      <c r="T1010" s="266">
        <f t="shared" si="50"/>
        <v>2.0266610397367941</v>
      </c>
    </row>
    <row r="1011" spans="1:20">
      <c r="A1011" s="102">
        <v>1.1415014797821601</v>
      </c>
      <c r="B1011" s="102">
        <v>0.36850693416507802</v>
      </c>
      <c r="C1011" s="2">
        <v>887.94246797297001</v>
      </c>
      <c r="D1011" s="19">
        <v>2.5594125435540902</v>
      </c>
      <c r="E1011" s="135">
        <v>0.227224614168687</v>
      </c>
      <c r="F1011" s="135">
        <v>89</v>
      </c>
      <c r="G1011" s="135">
        <v>41.739526648972301</v>
      </c>
      <c r="H1011" s="2">
        <v>-9.1841503165026997E-2</v>
      </c>
      <c r="I1011" s="2">
        <v>314.52616913503198</v>
      </c>
      <c r="J1011" s="2">
        <v>-95.763451709231305</v>
      </c>
      <c r="K1011" s="19">
        <v>3.0098747240231898</v>
      </c>
      <c r="L1011" s="135">
        <v>2.4213998557080198E-2</v>
      </c>
      <c r="M1011" s="135">
        <v>89.79</v>
      </c>
      <c r="N1011" s="135">
        <v>81.1086167849259</v>
      </c>
      <c r="O1011" s="19">
        <v>0.8</v>
      </c>
      <c r="P1011" s="2">
        <v>60.806123978857002</v>
      </c>
      <c r="Q1011" s="2">
        <v>22.6054720283589</v>
      </c>
      <c r="R1011" s="266">
        <f t="shared" si="48"/>
        <v>5.5692872675772804</v>
      </c>
      <c r="S1011" s="266">
        <f t="shared" si="49"/>
        <v>0.85033856164386035</v>
      </c>
      <c r="T1011" s="266">
        <f t="shared" si="50"/>
        <v>1.9432088309732409</v>
      </c>
    </row>
    <row r="1012" spans="1:20">
      <c r="A1012" s="102">
        <v>0.90622364496812202</v>
      </c>
      <c r="B1012" s="102">
        <v>0.36863352799349802</v>
      </c>
      <c r="C1012" s="2">
        <v>877.67269843070403</v>
      </c>
      <c r="D1012" s="19">
        <v>1.4766682496254999</v>
      </c>
      <c r="E1012" s="135">
        <v>0.13000037400519701</v>
      </c>
      <c r="F1012" s="135">
        <v>89</v>
      </c>
      <c r="G1012" s="135">
        <v>41.797064069652102</v>
      </c>
      <c r="H1012" s="2">
        <v>1.4355798429520099</v>
      </c>
      <c r="I1012" s="2">
        <v>116.052456468332</v>
      </c>
      <c r="J1012" s="2">
        <v>-55.8522317644805</v>
      </c>
      <c r="K1012" s="19">
        <v>2.1045477698002499</v>
      </c>
      <c r="L1012" s="135">
        <v>9.9999999932607095E-2</v>
      </c>
      <c r="M1012" s="135">
        <v>89.79</v>
      </c>
      <c r="N1012" s="135">
        <v>81.692313920909996</v>
      </c>
      <c r="O1012" s="19">
        <v>0.8</v>
      </c>
      <c r="P1012" s="2">
        <v>213.363192694959</v>
      </c>
      <c r="Q1012" s="2">
        <v>234.462452453802</v>
      </c>
      <c r="R1012" s="266">
        <f t="shared" si="48"/>
        <v>3.5812160194257499</v>
      </c>
      <c r="S1012" s="266">
        <f t="shared" si="49"/>
        <v>0.70165584778608081</v>
      </c>
      <c r="T1012" s="266">
        <f t="shared" si="50"/>
        <v>1.9544988563018455</v>
      </c>
    </row>
    <row r="1013" spans="1:20">
      <c r="A1013" s="102">
        <v>1.2938780793920099</v>
      </c>
      <c r="B1013" s="102">
        <v>0.36894627865951701</v>
      </c>
      <c r="C1013" s="2">
        <v>906.73302356767795</v>
      </c>
      <c r="D1013" s="19">
        <v>2.26137537528786</v>
      </c>
      <c r="E1013" s="135">
        <v>0.28057844376104102</v>
      </c>
      <c r="F1013" s="135">
        <v>89</v>
      </c>
      <c r="G1013" s="135">
        <v>41.612145495926299</v>
      </c>
      <c r="H1013" s="2">
        <v>5.8924211473146899</v>
      </c>
      <c r="I1013" s="2">
        <v>254.59961624613899</v>
      </c>
      <c r="J1013" s="2">
        <v>-6.286186947229</v>
      </c>
      <c r="K1013" s="19">
        <v>3.0227469203822501</v>
      </c>
      <c r="L1013" s="135">
        <v>9.2085263543012094E-2</v>
      </c>
      <c r="M1013" s="135">
        <v>89.79</v>
      </c>
      <c r="N1013" s="135">
        <v>81.000001665347995</v>
      </c>
      <c r="O1013" s="19">
        <v>0.8</v>
      </c>
      <c r="P1013" s="2">
        <v>337.94134117440598</v>
      </c>
      <c r="Q1013" s="2">
        <v>91.7428687743528</v>
      </c>
      <c r="R1013" s="266">
        <f t="shared" si="48"/>
        <v>5.2841222956701106</v>
      </c>
      <c r="S1013" s="266">
        <f t="shared" si="49"/>
        <v>0.74811932154806116</v>
      </c>
      <c r="T1013" s="266">
        <f t="shared" si="50"/>
        <v>1.9465471126279139</v>
      </c>
    </row>
    <row r="1014" spans="1:20">
      <c r="A1014" s="102">
        <v>1.1757779242470801</v>
      </c>
      <c r="B1014" s="102">
        <v>0.369290296289631</v>
      </c>
      <c r="C1014" s="2">
        <v>978.44518187685799</v>
      </c>
      <c r="D1014" s="19">
        <v>1.58761451820842</v>
      </c>
      <c r="E1014" s="135">
        <v>4.33056079790924E-2</v>
      </c>
      <c r="F1014" s="135">
        <v>89</v>
      </c>
      <c r="G1014" s="135">
        <v>41.488290833501097</v>
      </c>
      <c r="H1014" s="2">
        <v>4.1088843019766896</v>
      </c>
      <c r="I1014" s="2">
        <v>197.65157514927199</v>
      </c>
      <c r="J1014" s="2">
        <v>29.854267294239001</v>
      </c>
      <c r="K1014" s="19">
        <v>1.0000000430178799</v>
      </c>
      <c r="L1014" s="135">
        <v>0.21065865427365499</v>
      </c>
      <c r="M1014" s="135">
        <v>89.79</v>
      </c>
      <c r="N1014" s="135">
        <v>81.019066443991804</v>
      </c>
      <c r="O1014" s="19">
        <v>0.8</v>
      </c>
      <c r="P1014" s="2">
        <v>341.30978801195698</v>
      </c>
      <c r="Q1014" s="2">
        <v>73.309100265827993</v>
      </c>
      <c r="R1014" s="266">
        <f t="shared" si="48"/>
        <v>2.5876145612263</v>
      </c>
      <c r="S1014" s="266">
        <f t="shared" si="49"/>
        <v>1.5876144499126124</v>
      </c>
      <c r="T1014" s="266">
        <f t="shared" si="50"/>
        <v>1.9528176460470208</v>
      </c>
    </row>
    <row r="1015" spans="1:20">
      <c r="A1015" s="102">
        <v>0.97767857601866104</v>
      </c>
      <c r="B1015" s="102">
        <v>0.37024576712728402</v>
      </c>
      <c r="C1015" s="2">
        <v>975.37366695850903</v>
      </c>
      <c r="D1015" s="19">
        <v>2.5214134210232002</v>
      </c>
      <c r="E1015" s="135">
        <v>0.13075948166076101</v>
      </c>
      <c r="F1015" s="135">
        <v>89</v>
      </c>
      <c r="G1015" s="135">
        <v>41.607857577854901</v>
      </c>
      <c r="H1015" s="2">
        <v>1.1105612469837001</v>
      </c>
      <c r="I1015" s="2">
        <v>38.032063608707901</v>
      </c>
      <c r="J1015" s="2">
        <v>114.437493398771</v>
      </c>
      <c r="K1015" s="19">
        <v>2.6729575253912001</v>
      </c>
      <c r="L1015" s="135">
        <v>8.0634971291477495E-2</v>
      </c>
      <c r="M1015" s="135">
        <v>89.79</v>
      </c>
      <c r="N1015" s="135">
        <v>81.699997989401695</v>
      </c>
      <c r="O1015" s="19">
        <v>0.8</v>
      </c>
      <c r="P1015" s="2">
        <v>264.13634961257702</v>
      </c>
      <c r="Q1015" s="2">
        <v>176.419289868541</v>
      </c>
      <c r="R1015" s="266">
        <f t="shared" si="48"/>
        <v>5.1943709464144003</v>
      </c>
      <c r="S1015" s="266">
        <f t="shared" si="49"/>
        <v>0.94330470913643838</v>
      </c>
      <c r="T1015" s="266">
        <f t="shared" si="50"/>
        <v>1.9635713719825165</v>
      </c>
    </row>
    <row r="1016" spans="1:20">
      <c r="A1016" s="102">
        <v>0.91984284389764004</v>
      </c>
      <c r="B1016" s="102">
        <v>0.37146070331115899</v>
      </c>
      <c r="C1016" s="2">
        <v>991.40779638080301</v>
      </c>
      <c r="D1016" s="19">
        <v>1.78008050430228</v>
      </c>
      <c r="E1016" s="135">
        <v>0.29999998871289302</v>
      </c>
      <c r="F1016" s="135">
        <v>89</v>
      </c>
      <c r="G1016" s="135">
        <v>41.799997747211698</v>
      </c>
      <c r="H1016" s="2">
        <v>5.9988506191122397</v>
      </c>
      <c r="I1016" s="2">
        <v>205.61833837484099</v>
      </c>
      <c r="J1016" s="2">
        <v>118.68841108669</v>
      </c>
      <c r="K1016" s="19">
        <v>2.1389469783048201</v>
      </c>
      <c r="L1016" s="135">
        <v>9.9999948158776802E-2</v>
      </c>
      <c r="M1016" s="135">
        <v>89.79</v>
      </c>
      <c r="N1016" s="135">
        <v>81.699991192387003</v>
      </c>
      <c r="O1016" s="19">
        <v>0.8</v>
      </c>
      <c r="P1016" s="2">
        <v>278.607344833816</v>
      </c>
      <c r="Q1016" s="2">
        <v>165.938555814816</v>
      </c>
      <c r="R1016" s="266">
        <f t="shared" si="48"/>
        <v>3.9190274826070999</v>
      </c>
      <c r="S1016" s="266">
        <f t="shared" si="49"/>
        <v>0.83222282850276519</v>
      </c>
      <c r="T1016" s="266">
        <f t="shared" si="50"/>
        <v>1.95454534917617</v>
      </c>
    </row>
    <row r="1017" spans="1:20">
      <c r="A1017" s="102">
        <v>1.19201594777405</v>
      </c>
      <c r="B1017" s="102">
        <v>0.37200498611063598</v>
      </c>
      <c r="C1017" s="2">
        <v>863.22217427932401</v>
      </c>
      <c r="D1017" s="19">
        <v>1.5505441875770301</v>
      </c>
      <c r="E1017" s="135">
        <v>0.181279544109436</v>
      </c>
      <c r="F1017" s="135">
        <v>89</v>
      </c>
      <c r="G1017" s="135">
        <v>41.6991101558745</v>
      </c>
      <c r="H1017" s="2">
        <v>-0.51423731484006197</v>
      </c>
      <c r="I1017" s="2">
        <v>90.462375737062501</v>
      </c>
      <c r="J1017" s="2">
        <v>-48.120518790254401</v>
      </c>
      <c r="K1017" s="19">
        <v>2.17918203263525</v>
      </c>
      <c r="L1017" s="135">
        <v>9.9996535665525105E-2</v>
      </c>
      <c r="M1017" s="135">
        <v>89.79</v>
      </c>
      <c r="N1017" s="135">
        <v>81.596575938688105</v>
      </c>
      <c r="O1017" s="19">
        <v>0.8</v>
      </c>
      <c r="P1017" s="2">
        <v>219.720309592212</v>
      </c>
      <c r="Q1017" s="2">
        <v>233.249028400399</v>
      </c>
      <c r="R1017" s="266">
        <f t="shared" si="48"/>
        <v>3.7297262202122798</v>
      </c>
      <c r="S1017" s="266">
        <f t="shared" si="49"/>
        <v>0.71152577634920278</v>
      </c>
      <c r="T1017" s="266">
        <f t="shared" si="50"/>
        <v>1.9567941769901993</v>
      </c>
    </row>
    <row r="1018" spans="1:20">
      <c r="A1018" s="102">
        <v>0.96936041675508</v>
      </c>
      <c r="B1018" s="102">
        <v>0.37240159278735502</v>
      </c>
      <c r="C1018" s="2">
        <v>860.02320995906098</v>
      </c>
      <c r="D1018" s="19">
        <v>2.6341915495256698</v>
      </c>
      <c r="E1018" s="135">
        <v>0.21278325844221599</v>
      </c>
      <c r="F1018" s="135">
        <v>89</v>
      </c>
      <c r="G1018" s="135">
        <v>41.5911015916531</v>
      </c>
      <c r="H1018" s="2">
        <v>0.66787522553838397</v>
      </c>
      <c r="I1018" s="2">
        <v>8.6155175508786197</v>
      </c>
      <c r="J1018" s="2">
        <v>165.217938012144</v>
      </c>
      <c r="K1018" s="19">
        <v>2.89996342785803</v>
      </c>
      <c r="L1018" s="135">
        <v>2.18329973791241E-2</v>
      </c>
      <c r="M1018" s="135">
        <v>89.79</v>
      </c>
      <c r="N1018" s="135">
        <v>81.687038428248201</v>
      </c>
      <c r="O1018" s="19">
        <v>0.8</v>
      </c>
      <c r="P1018" s="2">
        <v>195.27898067344901</v>
      </c>
      <c r="Q1018" s="2">
        <v>246.94390372881099</v>
      </c>
      <c r="R1018" s="266">
        <f t="shared" si="48"/>
        <v>5.5341549773837002</v>
      </c>
      <c r="S1018" s="266">
        <f t="shared" si="49"/>
        <v>0.90835336894966823</v>
      </c>
      <c r="T1018" s="266">
        <f t="shared" si="50"/>
        <v>1.9640508498731839</v>
      </c>
    </row>
    <row r="1019" spans="1:20">
      <c r="A1019" s="102">
        <v>1.2623891662806199</v>
      </c>
      <c r="B1019" s="102">
        <v>0.372485515497186</v>
      </c>
      <c r="C1019" s="2">
        <v>943.82505759984599</v>
      </c>
      <c r="D1019" s="19">
        <v>2.2672291969896099</v>
      </c>
      <c r="E1019" s="135">
        <v>0.24418909278630099</v>
      </c>
      <c r="F1019" s="135">
        <v>89</v>
      </c>
      <c r="G1019" s="135">
        <v>41.582729057017303</v>
      </c>
      <c r="H1019" s="2">
        <v>5.5019362638398501</v>
      </c>
      <c r="I1019" s="2">
        <v>252.807450054935</v>
      </c>
      <c r="J1019" s="2">
        <v>2.8991272455722101</v>
      </c>
      <c r="K1019" s="19">
        <v>2.9411438102250802</v>
      </c>
      <c r="L1019" s="135">
        <v>9.9987716253256406E-2</v>
      </c>
      <c r="M1019" s="135">
        <v>89.79</v>
      </c>
      <c r="N1019" s="135">
        <v>81.150398326983193</v>
      </c>
      <c r="O1019" s="19">
        <v>0.8</v>
      </c>
      <c r="P1019" s="2">
        <v>330.97619594278098</v>
      </c>
      <c r="Q1019" s="2">
        <v>98.369529029328703</v>
      </c>
      <c r="R1019" s="266">
        <f t="shared" si="48"/>
        <v>5.2083730072146901</v>
      </c>
      <c r="S1019" s="266">
        <f t="shared" si="49"/>
        <v>0.77086648708146754</v>
      </c>
      <c r="T1019" s="266">
        <f t="shared" si="50"/>
        <v>1.9515409442153637</v>
      </c>
    </row>
    <row r="1020" spans="1:20">
      <c r="A1020" s="102">
        <v>1.0617608618922501</v>
      </c>
      <c r="B1020" s="102">
        <v>0.37295970416572999</v>
      </c>
      <c r="C1020" s="2">
        <v>901.58158090755398</v>
      </c>
      <c r="D1020" s="19">
        <v>2.5316343324155399</v>
      </c>
      <c r="E1020" s="135">
        <v>0.280831991255309</v>
      </c>
      <c r="F1020" s="135">
        <v>89</v>
      </c>
      <c r="G1020" s="135">
        <v>41.641360599248003</v>
      </c>
      <c r="H1020" s="2">
        <v>0.84646436999395602</v>
      </c>
      <c r="I1020" s="2">
        <v>2.4649234575603201</v>
      </c>
      <c r="J1020" s="2">
        <v>167.73214497616399</v>
      </c>
      <c r="K1020" s="19">
        <v>2.8486837037578101</v>
      </c>
      <c r="L1020" s="135">
        <v>1.49329077404265E-2</v>
      </c>
      <c r="M1020" s="135">
        <v>89.79</v>
      </c>
      <c r="N1020" s="135">
        <v>81.683952919568398</v>
      </c>
      <c r="O1020" s="19">
        <v>0.8</v>
      </c>
      <c r="P1020" s="2">
        <v>154.57480774790599</v>
      </c>
      <c r="Q1020" s="2">
        <v>286.23289529795397</v>
      </c>
      <c r="R1020" s="266">
        <f t="shared" si="48"/>
        <v>5.3803180361733496</v>
      </c>
      <c r="S1020" s="266">
        <f t="shared" si="49"/>
        <v>0.88870320319379859</v>
      </c>
      <c r="T1020" s="266">
        <f t="shared" si="50"/>
        <v>1.9616062430256787</v>
      </c>
    </row>
    <row r="1021" spans="1:20">
      <c r="A1021" s="102">
        <v>1.04567058850079</v>
      </c>
      <c r="B1021" s="102">
        <v>0.37327144294977099</v>
      </c>
      <c r="C1021" s="2">
        <v>880.41403404842299</v>
      </c>
      <c r="D1021" s="19">
        <v>1.1646512127164099</v>
      </c>
      <c r="E1021" s="135">
        <v>0.103502371882063</v>
      </c>
      <c r="F1021" s="135">
        <v>89</v>
      </c>
      <c r="G1021" s="135">
        <v>42.702331822239699</v>
      </c>
      <c r="H1021" s="2">
        <v>5.6888856063711897</v>
      </c>
      <c r="I1021" s="2">
        <v>59.770041394400202</v>
      </c>
      <c r="J1021" s="2">
        <v>8.7488410884232994</v>
      </c>
      <c r="K1021" s="19">
        <v>3.0693630432872099</v>
      </c>
      <c r="L1021" s="135">
        <v>0.132816224225108</v>
      </c>
      <c r="M1021" s="135">
        <v>89.79</v>
      </c>
      <c r="N1021" s="135">
        <v>81.895142480892403</v>
      </c>
      <c r="O1021" s="19">
        <v>0.8</v>
      </c>
      <c r="P1021" s="2">
        <v>3.8462613698087602</v>
      </c>
      <c r="Q1021" s="2">
        <v>60.933651875014903</v>
      </c>
      <c r="R1021" s="266">
        <f t="shared" si="48"/>
        <v>4.2340142560036202</v>
      </c>
      <c r="S1021" s="266">
        <f t="shared" si="49"/>
        <v>0.37944394204639215</v>
      </c>
      <c r="T1021" s="266">
        <f t="shared" si="50"/>
        <v>1.9178142969288807</v>
      </c>
    </row>
    <row r="1022" spans="1:20">
      <c r="A1022" s="102">
        <v>1.11104478314518</v>
      </c>
      <c r="B1022" s="102">
        <v>0.37389453232069197</v>
      </c>
      <c r="C1022" s="2">
        <v>880.82891621448903</v>
      </c>
      <c r="D1022" s="19">
        <v>0.79789193556305205</v>
      </c>
      <c r="E1022" s="135">
        <v>0.105516945470922</v>
      </c>
      <c r="F1022" s="135">
        <v>89</v>
      </c>
      <c r="G1022" s="135">
        <v>42.258007557531599</v>
      </c>
      <c r="H1022" s="2">
        <v>0.77946893763346403</v>
      </c>
      <c r="I1022" s="2">
        <v>23.3542399509506</v>
      </c>
      <c r="J1022" s="2">
        <v>100.206147147312</v>
      </c>
      <c r="K1022" s="19">
        <v>4.5398460738970599</v>
      </c>
      <c r="L1022" s="135">
        <v>5.7567825506588101E-10</v>
      </c>
      <c r="M1022" s="135">
        <v>89.79</v>
      </c>
      <c r="N1022" s="135">
        <v>82.605954266005895</v>
      </c>
      <c r="O1022" s="19">
        <v>0.8</v>
      </c>
      <c r="P1022" s="2">
        <v>129.47742894988801</v>
      </c>
      <c r="Q1022" s="2">
        <v>319.24317076198201</v>
      </c>
      <c r="R1022" s="266">
        <f t="shared" si="48"/>
        <v>5.3377380094601117</v>
      </c>
      <c r="S1022" s="266">
        <f t="shared" si="49"/>
        <v>0.17575308117839594</v>
      </c>
      <c r="T1022" s="266">
        <f t="shared" si="50"/>
        <v>1.9548000258541087</v>
      </c>
    </row>
    <row r="1023" spans="1:20">
      <c r="A1023" s="102">
        <v>1.10340231377631</v>
      </c>
      <c r="B1023" s="102">
        <v>0.37411152327652297</v>
      </c>
      <c r="C1023" s="2">
        <v>953.08372466089702</v>
      </c>
      <c r="D1023" s="19">
        <v>1.8536186455810699</v>
      </c>
      <c r="E1023" s="135">
        <v>0.13000100096888501</v>
      </c>
      <c r="F1023" s="135">
        <v>89</v>
      </c>
      <c r="G1023" s="135">
        <v>41.742063038534504</v>
      </c>
      <c r="H1023" s="2">
        <v>0.450691938838372</v>
      </c>
      <c r="I1023" s="2">
        <v>127.70419840381</v>
      </c>
      <c r="J1023" s="2">
        <v>-82.778178727463199</v>
      </c>
      <c r="K1023" s="19">
        <v>2.52145433759227</v>
      </c>
      <c r="L1023" s="135">
        <v>9.6698364332700404E-2</v>
      </c>
      <c r="M1023" s="135">
        <v>89.79</v>
      </c>
      <c r="N1023" s="135">
        <v>81.520025641794305</v>
      </c>
      <c r="O1023" s="19">
        <v>0.8</v>
      </c>
      <c r="P1023" s="2">
        <v>223.35635416778001</v>
      </c>
      <c r="Q1023" s="2">
        <v>224.88602288759</v>
      </c>
      <c r="R1023" s="266">
        <f t="shared" si="48"/>
        <v>4.3750729831733395</v>
      </c>
      <c r="S1023" s="266">
        <f t="shared" si="49"/>
        <v>0.73513869275581867</v>
      </c>
      <c r="T1023" s="266">
        <f t="shared" si="50"/>
        <v>1.9529467330481121</v>
      </c>
    </row>
    <row r="1024" spans="1:20">
      <c r="A1024" s="102">
        <v>1.35591640649363</v>
      </c>
      <c r="B1024" s="102">
        <v>0.37416895459789501</v>
      </c>
      <c r="C1024" s="2">
        <v>963.98400334824203</v>
      </c>
      <c r="D1024" s="19">
        <v>3.0256350633206099</v>
      </c>
      <c r="E1024" s="135">
        <v>0.240134038179843</v>
      </c>
      <c r="F1024" s="135">
        <v>89</v>
      </c>
      <c r="G1024" s="135">
        <v>41.501088224446001</v>
      </c>
      <c r="H1024" s="2">
        <v>5.5476786576545196</v>
      </c>
      <c r="I1024" s="2">
        <v>1.6885221007256499E-4</v>
      </c>
      <c r="J1024" s="2">
        <v>171.79484917174801</v>
      </c>
      <c r="K1024" s="19">
        <v>2.5709196923646398</v>
      </c>
      <c r="L1024" s="135">
        <v>4.4833548595857302E-8</v>
      </c>
      <c r="M1024" s="135">
        <v>89.79</v>
      </c>
      <c r="N1024" s="135">
        <v>81.6871446117609</v>
      </c>
      <c r="O1024" s="19">
        <v>0.8</v>
      </c>
      <c r="P1024" s="2">
        <v>322.41471121803397</v>
      </c>
      <c r="Q1024" s="2">
        <v>115.19279446905099</v>
      </c>
      <c r="R1024" s="266">
        <f t="shared" si="48"/>
        <v>5.5965547556852497</v>
      </c>
      <c r="S1024" s="266">
        <f t="shared" si="49"/>
        <v>1.1768687572413976</v>
      </c>
      <c r="T1024" s="266">
        <f t="shared" si="50"/>
        <v>1.9683133167492102</v>
      </c>
    </row>
    <row r="1025" spans="1:20">
      <c r="A1025" s="102">
        <v>0.997813918627798</v>
      </c>
      <c r="B1025" s="102">
        <v>0.374483678462531</v>
      </c>
      <c r="C1025" s="2">
        <v>910.07567677445502</v>
      </c>
      <c r="D1025" s="19">
        <v>2.1393357878506101</v>
      </c>
      <c r="E1025" s="135">
        <v>0.130000009128031</v>
      </c>
      <c r="F1025" s="135">
        <v>89</v>
      </c>
      <c r="G1025" s="135">
        <v>41.643884484453899</v>
      </c>
      <c r="H1025" s="2">
        <v>3.86375449656218</v>
      </c>
      <c r="I1025" s="2">
        <v>14.799513328935101</v>
      </c>
      <c r="J1025" s="2">
        <v>141.583000739418</v>
      </c>
      <c r="K1025" s="19">
        <v>2.6030516796306</v>
      </c>
      <c r="L1025" s="135">
        <v>8.6598707408816394E-2</v>
      </c>
      <c r="M1025" s="135">
        <v>89.79</v>
      </c>
      <c r="N1025" s="135">
        <v>81.699999719935306</v>
      </c>
      <c r="O1025" s="19">
        <v>0.8</v>
      </c>
      <c r="P1025" s="2">
        <v>306.45149831581199</v>
      </c>
      <c r="Q1025" s="2">
        <v>127.10367225617399</v>
      </c>
      <c r="R1025" s="266">
        <f t="shared" si="48"/>
        <v>4.7423874674812101</v>
      </c>
      <c r="S1025" s="266">
        <f t="shared" si="49"/>
        <v>0.82185682466135435</v>
      </c>
      <c r="T1025" s="266">
        <f t="shared" si="50"/>
        <v>1.9618726910654738</v>
      </c>
    </row>
    <row r="1026" spans="1:20">
      <c r="A1026" s="102">
        <v>0.96704543940722898</v>
      </c>
      <c r="B1026" s="102">
        <v>0.374608988955836</v>
      </c>
      <c r="C1026" s="2">
        <v>928.964285038399</v>
      </c>
      <c r="D1026" s="19">
        <v>0.97813218700339</v>
      </c>
      <c r="E1026" s="135">
        <v>0.10465271862660799</v>
      </c>
      <c r="F1026" s="135">
        <v>89</v>
      </c>
      <c r="G1026" s="135">
        <v>42.621083541313098</v>
      </c>
      <c r="H1026" s="2">
        <v>5.7081633259607001</v>
      </c>
      <c r="I1026" s="2">
        <v>89.980278132575407</v>
      </c>
      <c r="J1026" s="2">
        <v>-25.388760388842499</v>
      </c>
      <c r="K1026" s="19">
        <v>4.8869336640570502</v>
      </c>
      <c r="L1026" s="135">
        <v>6.36464835655495E-2</v>
      </c>
      <c r="M1026" s="135">
        <v>89.79</v>
      </c>
      <c r="N1026" s="135">
        <v>82.502871860814295</v>
      </c>
      <c r="O1026" s="19">
        <v>0.8</v>
      </c>
      <c r="P1026" s="2">
        <v>12.320457987175001</v>
      </c>
      <c r="Q1026" s="2">
        <v>63.158095789684502</v>
      </c>
      <c r="R1026" s="266">
        <f t="shared" si="48"/>
        <v>5.8650658510604403</v>
      </c>
      <c r="S1026" s="266">
        <f t="shared" si="49"/>
        <v>0.20015254027233123</v>
      </c>
      <c r="T1026" s="266">
        <f t="shared" si="50"/>
        <v>1.9357291041379399</v>
      </c>
    </row>
    <row r="1027" spans="1:20">
      <c r="A1027" s="102">
        <v>1.3788329991512001</v>
      </c>
      <c r="B1027" s="102">
        <v>0.37486938858295099</v>
      </c>
      <c r="C1027" s="2">
        <v>938.02724701276497</v>
      </c>
      <c r="D1027" s="19">
        <v>1.9361950013843301</v>
      </c>
      <c r="E1027" s="135">
        <v>0.28936112853882601</v>
      </c>
      <c r="F1027" s="135">
        <v>89</v>
      </c>
      <c r="G1027" s="135">
        <v>41.768901643297497</v>
      </c>
      <c r="H1027" s="2">
        <v>0.75544958712247601</v>
      </c>
      <c r="I1027" s="2">
        <v>283.96142089409699</v>
      </c>
      <c r="J1027" s="2">
        <v>-35.275979764353103</v>
      </c>
      <c r="K1027" s="19">
        <v>2.7590774879983</v>
      </c>
      <c r="L1027" s="135">
        <v>6.8661699520830202E-3</v>
      </c>
      <c r="M1027" s="135">
        <v>89.79</v>
      </c>
      <c r="N1027" s="135">
        <v>81.198737974293095</v>
      </c>
      <c r="O1027" s="19">
        <v>0.8</v>
      </c>
      <c r="P1027" s="2">
        <v>120.03172289195901</v>
      </c>
      <c r="Q1027" s="2">
        <v>330.35740719961802</v>
      </c>
      <c r="R1027" s="266">
        <f t="shared" si="48"/>
        <v>4.6952724893826296</v>
      </c>
      <c r="S1027" s="266">
        <f t="shared" si="49"/>
        <v>0.70175448489815051</v>
      </c>
      <c r="T1027" s="266">
        <f t="shared" si="50"/>
        <v>1.9439998367139912</v>
      </c>
    </row>
    <row r="1028" spans="1:20">
      <c r="A1028" s="102">
        <v>1.1804710673168299</v>
      </c>
      <c r="B1028" s="102">
        <v>0.37578463647514498</v>
      </c>
      <c r="C1028" s="2">
        <v>884.97870604757099</v>
      </c>
      <c r="D1028" s="19">
        <v>0.89435595705273396</v>
      </c>
      <c r="E1028" s="135">
        <v>0.29629306878042999</v>
      </c>
      <c r="F1028" s="135">
        <v>89</v>
      </c>
      <c r="G1028" s="135">
        <v>41.447909789285099</v>
      </c>
      <c r="H1028" s="2">
        <v>1.20237950839939</v>
      </c>
      <c r="I1028" s="2">
        <v>122.05593641357299</v>
      </c>
      <c r="J1028" s="2">
        <v>-115.807742038321</v>
      </c>
      <c r="K1028" s="19">
        <v>2.5289242477686198</v>
      </c>
      <c r="L1028" s="135">
        <v>0.263175239027365</v>
      </c>
      <c r="M1028" s="135">
        <v>89.79</v>
      </c>
      <c r="N1028" s="135">
        <v>82.952555145117302</v>
      </c>
      <c r="O1028" s="19">
        <v>0.8</v>
      </c>
      <c r="P1028" s="2">
        <v>281.37526573991602</v>
      </c>
      <c r="Q1028" s="2">
        <v>154.135842003047</v>
      </c>
      <c r="R1028" s="266">
        <f t="shared" si="48"/>
        <v>3.4232802048213538</v>
      </c>
      <c r="S1028" s="266">
        <f t="shared" si="49"/>
        <v>0.35365075005384733</v>
      </c>
      <c r="T1028" s="266">
        <f t="shared" si="50"/>
        <v>2.0013688402342975</v>
      </c>
    </row>
    <row r="1029" spans="1:20">
      <c r="A1029" s="102">
        <v>1.06345628248527</v>
      </c>
      <c r="B1029" s="102">
        <v>0.37658164685811102</v>
      </c>
      <c r="C1029" s="2">
        <v>878.76083769558795</v>
      </c>
      <c r="D1029" s="19">
        <v>2.6495908149794398</v>
      </c>
      <c r="E1029" s="135">
        <v>0.200751089925332</v>
      </c>
      <c r="F1029" s="135">
        <v>89</v>
      </c>
      <c r="G1029" s="135">
        <v>41.606619437627003</v>
      </c>
      <c r="H1029" s="2">
        <v>5.27257126555397</v>
      </c>
      <c r="I1029" s="2">
        <v>1.0503518299464699E-2</v>
      </c>
      <c r="J1029" s="2">
        <v>179.04559018867201</v>
      </c>
      <c r="K1029" s="19">
        <v>3.18946540679514</v>
      </c>
      <c r="L1029" s="135">
        <v>5.4499249779738E-9</v>
      </c>
      <c r="M1029" s="135">
        <v>89.79</v>
      </c>
      <c r="N1029" s="135">
        <v>81.646832887138004</v>
      </c>
      <c r="O1029" s="19">
        <v>0.8</v>
      </c>
      <c r="P1029" s="2">
        <v>335.89705161453099</v>
      </c>
      <c r="Q1029" s="2">
        <v>103.32198606973201</v>
      </c>
      <c r="R1029" s="266">
        <f t="shared" si="48"/>
        <v>5.8390562217745803</v>
      </c>
      <c r="S1029" s="266">
        <f t="shared" si="49"/>
        <v>0.83073194941525308</v>
      </c>
      <c r="T1029" s="266">
        <f t="shared" si="50"/>
        <v>1.9623520004920318</v>
      </c>
    </row>
    <row r="1030" spans="1:20">
      <c r="A1030" s="102">
        <v>1.1692160675302099</v>
      </c>
      <c r="B1030" s="102">
        <v>0.37771254205418803</v>
      </c>
      <c r="C1030" s="2">
        <v>968.59256087478298</v>
      </c>
      <c r="D1030" s="19">
        <v>0.81968718269267604</v>
      </c>
      <c r="E1030" s="135">
        <v>0.29360576099084001</v>
      </c>
      <c r="F1030" s="135">
        <v>89</v>
      </c>
      <c r="G1030" s="135">
        <v>42.7695572859894</v>
      </c>
      <c r="H1030" s="2">
        <v>-2.18410986723985</v>
      </c>
      <c r="I1030" s="2">
        <v>240.65589036809001</v>
      </c>
      <c r="J1030" s="2">
        <v>42.718840448427798</v>
      </c>
      <c r="K1030" s="19">
        <v>4.97853156059535</v>
      </c>
      <c r="L1030" s="135">
        <v>1.1178347480016401E-3</v>
      </c>
      <c r="M1030" s="135">
        <v>89.79</v>
      </c>
      <c r="N1030" s="135">
        <v>81.893452368014195</v>
      </c>
      <c r="O1030" s="19">
        <v>0.8</v>
      </c>
      <c r="P1030" s="2">
        <v>81.238908406890104</v>
      </c>
      <c r="Q1030" s="2">
        <v>4.2999085020438699</v>
      </c>
      <c r="R1030" s="266">
        <f t="shared" si="48"/>
        <v>5.7982187432880261</v>
      </c>
      <c r="S1030" s="266">
        <f t="shared" si="49"/>
        <v>0.16464436806636515</v>
      </c>
      <c r="T1030" s="266">
        <f t="shared" si="50"/>
        <v>1.914760347422187</v>
      </c>
    </row>
    <row r="1031" spans="1:20">
      <c r="A1031" s="102">
        <v>1.2220920100808099</v>
      </c>
      <c r="B1031" s="102">
        <v>0.37795666769585101</v>
      </c>
      <c r="C1031" s="2">
        <v>895.533580470532</v>
      </c>
      <c r="D1031" s="19">
        <v>2.4694322639012101</v>
      </c>
      <c r="E1031" s="135">
        <v>0.146017547071361</v>
      </c>
      <c r="F1031" s="135">
        <v>89</v>
      </c>
      <c r="G1031" s="135">
        <v>41.5000000569691</v>
      </c>
      <c r="H1031" s="2">
        <v>0.37734824900573799</v>
      </c>
      <c r="I1031" s="2">
        <v>110.08783793193901</v>
      </c>
      <c r="J1031" s="2">
        <v>-87.271713797351296</v>
      </c>
      <c r="K1031" s="19">
        <v>3.1441697015932402</v>
      </c>
      <c r="L1031" s="135">
        <v>9.95848347156333E-2</v>
      </c>
      <c r="M1031" s="135">
        <v>89.79</v>
      </c>
      <c r="N1031" s="135">
        <v>81.666941446543802</v>
      </c>
      <c r="O1031" s="19">
        <v>0.8</v>
      </c>
      <c r="P1031" s="2">
        <v>246.74966139405501</v>
      </c>
      <c r="Q1031" s="2">
        <v>200.71987573161999</v>
      </c>
      <c r="R1031" s="266">
        <f t="shared" si="48"/>
        <v>5.6136019654944498</v>
      </c>
      <c r="S1031" s="266">
        <f t="shared" si="49"/>
        <v>0.78540043899344192</v>
      </c>
      <c r="T1031" s="266">
        <f t="shared" si="50"/>
        <v>1.9678781044442304</v>
      </c>
    </row>
    <row r="1032" spans="1:20">
      <c r="A1032" s="102">
        <v>0.83520869165658895</v>
      </c>
      <c r="B1032" s="102">
        <v>0.37798861296409098</v>
      </c>
      <c r="C1032" s="2">
        <v>865.759932547993</v>
      </c>
      <c r="D1032" s="19">
        <v>2.5518904024109998</v>
      </c>
      <c r="E1032" s="135">
        <v>0.16880058738354101</v>
      </c>
      <c r="F1032" s="135">
        <v>89</v>
      </c>
      <c r="G1032" s="135">
        <v>41.592954016609298</v>
      </c>
      <c r="H1032" s="2">
        <v>4.6140426773129199</v>
      </c>
      <c r="I1032" s="2">
        <v>359.856114399577</v>
      </c>
      <c r="J1032" s="2">
        <v>179.12704624282301</v>
      </c>
      <c r="K1032" s="19">
        <v>3.08206245517726</v>
      </c>
      <c r="L1032" s="135">
        <v>1.3458536688080201E-2</v>
      </c>
      <c r="M1032" s="135">
        <v>89.79</v>
      </c>
      <c r="N1032" s="135">
        <v>81.699999750519893</v>
      </c>
      <c r="O1032" s="19">
        <v>0.8</v>
      </c>
      <c r="P1032" s="2">
        <v>326.37593494785102</v>
      </c>
      <c r="Q1032" s="2">
        <v>113.66009403736</v>
      </c>
      <c r="R1032" s="266">
        <f t="shared" ref="R1032:R1095" si="51">D1032+K1032</f>
        <v>5.6339528575882598</v>
      </c>
      <c r="S1032" s="266">
        <f t="shared" ref="S1032:S1095" si="52">D1032/K1032</f>
        <v>0.82798140515430663</v>
      </c>
      <c r="T1032" s="266">
        <f t="shared" ref="T1032:T1095" si="53">N1032/G1032</f>
        <v>1.9642749999890525</v>
      </c>
    </row>
    <row r="1033" spans="1:20">
      <c r="A1033" s="102">
        <v>1.2523084417916801</v>
      </c>
      <c r="B1033" s="102">
        <v>0.37811109464725101</v>
      </c>
      <c r="C1033" s="2">
        <v>973.88381134194901</v>
      </c>
      <c r="D1033" s="19">
        <v>0.57231758184208004</v>
      </c>
      <c r="E1033" s="135">
        <v>9.39087645154012E-2</v>
      </c>
      <c r="F1033" s="135">
        <v>89</v>
      </c>
      <c r="G1033" s="135">
        <v>42.142804903931498</v>
      </c>
      <c r="H1033" s="2">
        <v>-2.0594695706401298</v>
      </c>
      <c r="I1033" s="2">
        <v>209.18974500652499</v>
      </c>
      <c r="J1033" s="2">
        <v>107.397316418559</v>
      </c>
      <c r="K1033" s="19">
        <v>2.04100550868041</v>
      </c>
      <c r="L1033" s="135">
        <v>0.172731525577315</v>
      </c>
      <c r="M1033" s="135">
        <v>89.79</v>
      </c>
      <c r="N1033" s="135">
        <v>82.137632944730697</v>
      </c>
      <c r="O1033" s="19">
        <v>0.8</v>
      </c>
      <c r="P1033" s="2">
        <v>298.26404422543902</v>
      </c>
      <c r="Q1033" s="2">
        <v>135.11016704945899</v>
      </c>
      <c r="R1033" s="266">
        <f t="shared" si="51"/>
        <v>2.6133230905224902</v>
      </c>
      <c r="S1033" s="266">
        <f t="shared" si="52"/>
        <v>0.28040962134007458</v>
      </c>
      <c r="T1033" s="266">
        <f t="shared" si="53"/>
        <v>1.9490309943054618</v>
      </c>
    </row>
    <row r="1034" spans="1:20">
      <c r="A1034" s="102">
        <v>1.26637698430567</v>
      </c>
      <c r="B1034" s="102">
        <v>0.379600638140212</v>
      </c>
      <c r="C1034" s="2">
        <v>863.05140926840295</v>
      </c>
      <c r="D1034" s="19">
        <v>1.7576341238990201</v>
      </c>
      <c r="E1034" s="135">
        <v>0.16071095008502101</v>
      </c>
      <c r="F1034" s="135">
        <v>89</v>
      </c>
      <c r="G1034" s="135">
        <v>41.748402105668298</v>
      </c>
      <c r="H1034" s="2">
        <v>-0.147695627415908</v>
      </c>
      <c r="I1034" s="2">
        <v>108.384399194198</v>
      </c>
      <c r="J1034" s="2">
        <v>-56.025738572006702</v>
      </c>
      <c r="K1034" s="19">
        <v>2.2549827158748599</v>
      </c>
      <c r="L1034" s="135">
        <v>9.9985479391468596E-2</v>
      </c>
      <c r="M1034" s="135">
        <v>89.79</v>
      </c>
      <c r="N1034" s="135">
        <v>81.601181378636497</v>
      </c>
      <c r="O1034" s="19">
        <v>0.8</v>
      </c>
      <c r="P1034" s="2">
        <v>221.56004758164599</v>
      </c>
      <c r="Q1034" s="2">
        <v>225.839574247549</v>
      </c>
      <c r="R1034" s="266">
        <f t="shared" si="51"/>
        <v>4.0126168397738802</v>
      </c>
      <c r="S1034" s="266">
        <f t="shared" si="52"/>
        <v>0.77944461016283895</v>
      </c>
      <c r="T1034" s="266">
        <f t="shared" si="53"/>
        <v>1.9545941224791756</v>
      </c>
    </row>
    <row r="1035" spans="1:20">
      <c r="A1035" s="102">
        <v>1.1226194114424199</v>
      </c>
      <c r="B1035" s="102">
        <v>0.37989273442722399</v>
      </c>
      <c r="C1035" s="2">
        <v>864.017953952423</v>
      </c>
      <c r="D1035" s="19">
        <v>2.4362919749696199</v>
      </c>
      <c r="E1035" s="135">
        <v>0.20987559918149801</v>
      </c>
      <c r="F1035" s="135">
        <v>89</v>
      </c>
      <c r="G1035" s="135">
        <v>41.625645539556302</v>
      </c>
      <c r="H1035" s="2">
        <v>5.8755040922487201</v>
      </c>
      <c r="I1035" s="2">
        <v>359.12237651384601</v>
      </c>
      <c r="J1035" s="2">
        <v>179.40383295441501</v>
      </c>
      <c r="K1035" s="19">
        <v>3.1945235736762898</v>
      </c>
      <c r="L1035" s="135">
        <v>3.1145090858698599E-3</v>
      </c>
      <c r="M1035" s="135">
        <v>89.79</v>
      </c>
      <c r="N1035" s="135">
        <v>81.694464630790193</v>
      </c>
      <c r="O1035" s="19">
        <v>0.8</v>
      </c>
      <c r="P1035" s="2">
        <v>262.41107285923698</v>
      </c>
      <c r="Q1035" s="2">
        <v>176.61410329275199</v>
      </c>
      <c r="R1035" s="266">
        <f t="shared" si="51"/>
        <v>5.6308155486459093</v>
      </c>
      <c r="S1035" s="266">
        <f t="shared" si="52"/>
        <v>0.76264642247291692</v>
      </c>
      <c r="T1035" s="266">
        <f t="shared" si="53"/>
        <v>1.9625993440307614</v>
      </c>
    </row>
    <row r="1036" spans="1:20">
      <c r="A1036" s="102">
        <v>0.96720438497141004</v>
      </c>
      <c r="B1036" s="102">
        <v>0.380006524652023</v>
      </c>
      <c r="C1036" s="2">
        <v>926.39079777438201</v>
      </c>
      <c r="D1036" s="19">
        <v>0.96593481952428495</v>
      </c>
      <c r="E1036" s="135">
        <v>0.19792918766426101</v>
      </c>
      <c r="F1036" s="135">
        <v>89</v>
      </c>
      <c r="G1036" s="135">
        <v>41.5275203977194</v>
      </c>
      <c r="H1036" s="2">
        <v>-0.232290709357209</v>
      </c>
      <c r="I1036" s="2">
        <v>121.010274173586</v>
      </c>
      <c r="J1036" s="2">
        <v>-0.15035347910892199</v>
      </c>
      <c r="K1036" s="19">
        <v>4.4673094589499804</v>
      </c>
      <c r="L1036" s="135">
        <v>0.14364343299041701</v>
      </c>
      <c r="M1036" s="135">
        <v>89.79</v>
      </c>
      <c r="N1036" s="135">
        <v>83.233302081801099</v>
      </c>
      <c r="O1036" s="19">
        <v>0.8</v>
      </c>
      <c r="P1036" s="2">
        <v>82.998297031417806</v>
      </c>
      <c r="Q1036" s="2">
        <v>1.9357224550501599</v>
      </c>
      <c r="R1036" s="266">
        <f t="shared" si="51"/>
        <v>5.4332442784742652</v>
      </c>
      <c r="S1036" s="266">
        <f t="shared" si="52"/>
        <v>0.21622294770493095</v>
      </c>
      <c r="T1036" s="266">
        <f t="shared" si="53"/>
        <v>2.0042926060755626</v>
      </c>
    </row>
    <row r="1037" spans="1:20">
      <c r="A1037" s="102">
        <v>1.21194690605625</v>
      </c>
      <c r="B1037" s="102">
        <v>0.38031070027500302</v>
      </c>
      <c r="C1037" s="2">
        <v>943.93008977414502</v>
      </c>
      <c r="D1037" s="19">
        <v>2.75153850300152</v>
      </c>
      <c r="E1037" s="135">
        <v>0.28602079448065498</v>
      </c>
      <c r="F1037" s="135">
        <v>89</v>
      </c>
      <c r="G1037" s="135">
        <v>41.535974617370201</v>
      </c>
      <c r="H1037" s="2">
        <v>5.9993363921141301</v>
      </c>
      <c r="I1037" s="2">
        <v>1.5065045637386599E-2</v>
      </c>
      <c r="J1037" s="2">
        <v>168.64263237023701</v>
      </c>
      <c r="K1037" s="19">
        <v>2.2516690433793598</v>
      </c>
      <c r="L1037" s="135">
        <v>1.3277693433622E-8</v>
      </c>
      <c r="M1037" s="135">
        <v>89.79</v>
      </c>
      <c r="N1037" s="135">
        <v>81.639817397002105</v>
      </c>
      <c r="O1037" s="19">
        <v>0.8</v>
      </c>
      <c r="P1037" s="2">
        <v>15.0316077755253</v>
      </c>
      <c r="Q1037" s="2">
        <v>63.5540566213011</v>
      </c>
      <c r="R1037" s="266">
        <f t="shared" si="51"/>
        <v>5.0032075463808798</v>
      </c>
      <c r="S1037" s="266">
        <f t="shared" si="52"/>
        <v>1.2219995256816001</v>
      </c>
      <c r="T1037" s="266">
        <f t="shared" si="53"/>
        <v>1.9655206877669031</v>
      </c>
    </row>
    <row r="1038" spans="1:20">
      <c r="A1038" s="102">
        <v>1.0301306634209999</v>
      </c>
      <c r="B1038" s="102">
        <v>0.38108556928551302</v>
      </c>
      <c r="C1038" s="2">
        <v>903.02606603561401</v>
      </c>
      <c r="D1038" s="19">
        <v>2.7355990473111</v>
      </c>
      <c r="E1038" s="135">
        <v>0.25457875590581103</v>
      </c>
      <c r="F1038" s="135">
        <v>89</v>
      </c>
      <c r="G1038" s="135">
        <v>41.628570045015998</v>
      </c>
      <c r="H1038" s="2">
        <v>5.99414646551116</v>
      </c>
      <c r="I1038" s="2">
        <v>359.34879266946001</v>
      </c>
      <c r="J1038" s="2">
        <v>177.82752905535199</v>
      </c>
      <c r="K1038" s="19">
        <v>2.5717763504381099</v>
      </c>
      <c r="L1038" s="135">
        <v>1.35614451884282E-2</v>
      </c>
      <c r="M1038" s="135">
        <v>89.79</v>
      </c>
      <c r="N1038" s="135">
        <v>81.424114736478003</v>
      </c>
      <c r="O1038" s="19">
        <v>0.8</v>
      </c>
      <c r="P1038" s="2">
        <v>191.68675463878401</v>
      </c>
      <c r="Q1038" s="2">
        <v>248.985299371791</v>
      </c>
      <c r="R1038" s="266">
        <f t="shared" si="51"/>
        <v>5.30737539774921</v>
      </c>
      <c r="S1038" s="266">
        <f t="shared" si="52"/>
        <v>1.0637002112742355</v>
      </c>
      <c r="T1038" s="266">
        <f t="shared" si="53"/>
        <v>1.9559671314298857</v>
      </c>
    </row>
    <row r="1039" spans="1:20">
      <c r="A1039" s="102">
        <v>1.0677089011296601</v>
      </c>
      <c r="B1039" s="102">
        <v>0.381135485326761</v>
      </c>
      <c r="C1039" s="2">
        <v>958.46583169728797</v>
      </c>
      <c r="D1039" s="19">
        <v>1.5906701842961899</v>
      </c>
      <c r="E1039" s="135">
        <v>0.20616222294086201</v>
      </c>
      <c r="F1039" s="135">
        <v>89</v>
      </c>
      <c r="G1039" s="135">
        <v>41.7998701665814</v>
      </c>
      <c r="H1039" s="2">
        <v>-1.6804422102641601</v>
      </c>
      <c r="I1039" s="2">
        <v>260.66982673528901</v>
      </c>
      <c r="J1039" s="2">
        <v>3.9132215201927898</v>
      </c>
      <c r="K1039" s="19">
        <v>2.2596523072342101</v>
      </c>
      <c r="L1039" s="135">
        <v>9.7238613153423706E-2</v>
      </c>
      <c r="M1039" s="135">
        <v>89.79</v>
      </c>
      <c r="N1039" s="135">
        <v>81.158257253862601</v>
      </c>
      <c r="O1039" s="19">
        <v>0.8</v>
      </c>
      <c r="P1039" s="2">
        <v>291.47448033749799</v>
      </c>
      <c r="Q1039" s="2">
        <v>147.550998563289</v>
      </c>
      <c r="R1039" s="266">
        <f t="shared" si="51"/>
        <v>3.8503224915303997</v>
      </c>
      <c r="S1039" s="266">
        <f t="shared" si="52"/>
        <v>0.70394466405460088</v>
      </c>
      <c r="T1039" s="266">
        <f t="shared" si="53"/>
        <v>1.9415911324707382</v>
      </c>
    </row>
    <row r="1040" spans="1:20">
      <c r="A1040" s="102">
        <v>1.14186259219422</v>
      </c>
      <c r="B1040" s="102">
        <v>0.38256583412123002</v>
      </c>
      <c r="C1040" s="2">
        <v>907.31303623521899</v>
      </c>
      <c r="D1040" s="19">
        <v>2.2718095196194099</v>
      </c>
      <c r="E1040" s="135">
        <v>0.29353525063453201</v>
      </c>
      <c r="F1040" s="135">
        <v>89</v>
      </c>
      <c r="G1040" s="135">
        <v>41.506498428771799</v>
      </c>
      <c r="H1040" s="2">
        <v>-6.3227401216329096E-2</v>
      </c>
      <c r="I1040" s="2">
        <v>274.03102384250002</v>
      </c>
      <c r="J1040" s="2">
        <v>-53.656274195337097</v>
      </c>
      <c r="K1040" s="19">
        <v>2.2236422722281799</v>
      </c>
      <c r="L1040" s="135">
        <v>5.9807599863369601E-2</v>
      </c>
      <c r="M1040" s="135">
        <v>89.79</v>
      </c>
      <c r="N1040" s="135">
        <v>81.626544701188394</v>
      </c>
      <c r="O1040" s="19">
        <v>0.8</v>
      </c>
      <c r="P1040" s="2">
        <v>23.2620581004843</v>
      </c>
      <c r="Q1040" s="2">
        <v>59.4807770212579</v>
      </c>
      <c r="R1040" s="266">
        <f t="shared" si="51"/>
        <v>4.4954517918475894</v>
      </c>
      <c r="S1040" s="266">
        <f t="shared" si="52"/>
        <v>1.0216614191917499</v>
      </c>
      <c r="T1040" s="266">
        <f t="shared" si="53"/>
        <v>1.966596744875156</v>
      </c>
    </row>
    <row r="1041" spans="1:20">
      <c r="A1041" s="102">
        <v>1.2535809231921999</v>
      </c>
      <c r="B1041" s="102">
        <v>0.38278278188012899</v>
      </c>
      <c r="C1041" s="2">
        <v>866.56821240926399</v>
      </c>
      <c r="D1041" s="19">
        <v>1.9327474318309401</v>
      </c>
      <c r="E1041" s="135">
        <v>0.20233087533993099</v>
      </c>
      <c r="F1041" s="135">
        <v>89</v>
      </c>
      <c r="G1041" s="135">
        <v>41.493351577997601</v>
      </c>
      <c r="H1041" s="2">
        <v>-2.1249898002816301</v>
      </c>
      <c r="I1041" s="2">
        <v>66.236173431680498</v>
      </c>
      <c r="J1041" s="2">
        <v>-2.0680354391588098</v>
      </c>
      <c r="K1041" s="19">
        <v>1.64298557495018</v>
      </c>
      <c r="L1041" s="135">
        <v>9.9999956037023802E-2</v>
      </c>
      <c r="M1041" s="135">
        <v>89.79</v>
      </c>
      <c r="N1041" s="135">
        <v>82.194659765950902</v>
      </c>
      <c r="O1041" s="19">
        <v>0.8</v>
      </c>
      <c r="P1041" s="2">
        <v>204.94097803934801</v>
      </c>
      <c r="Q1041" s="2">
        <v>254.085550378498</v>
      </c>
      <c r="R1041" s="266">
        <f t="shared" si="51"/>
        <v>3.5757330067811202</v>
      </c>
      <c r="S1041" s="266">
        <f t="shared" si="52"/>
        <v>1.1763629950856669</v>
      </c>
      <c r="T1041" s="266">
        <f t="shared" si="53"/>
        <v>1.9809115590830149</v>
      </c>
    </row>
    <row r="1042" spans="1:20">
      <c r="A1042" s="102">
        <v>1.39423307310789</v>
      </c>
      <c r="B1042" s="102">
        <v>0.38322407218134502</v>
      </c>
      <c r="C1042" s="2">
        <v>996.71374498892601</v>
      </c>
      <c r="D1042" s="19">
        <v>1.3209140942392099</v>
      </c>
      <c r="E1042" s="135">
        <v>0.245532816591048</v>
      </c>
      <c r="F1042" s="135">
        <v>89</v>
      </c>
      <c r="G1042" s="135">
        <v>41.799999494359</v>
      </c>
      <c r="H1042" s="2">
        <v>-1.95811235584907E-2</v>
      </c>
      <c r="I1042" s="2">
        <v>298.71176539053499</v>
      </c>
      <c r="J1042" s="2">
        <v>-37.753671144837497</v>
      </c>
      <c r="K1042" s="19">
        <v>2.6801649815675201</v>
      </c>
      <c r="L1042" s="135">
        <v>7.7178085961678397E-2</v>
      </c>
      <c r="M1042" s="135">
        <v>89.79</v>
      </c>
      <c r="N1042" s="135">
        <v>81.685690372531795</v>
      </c>
      <c r="O1042" s="19">
        <v>0.8</v>
      </c>
      <c r="P1042" s="2">
        <v>172.380313920655</v>
      </c>
      <c r="Q1042" s="2">
        <v>286.30739621042198</v>
      </c>
      <c r="R1042" s="266">
        <f t="shared" si="51"/>
        <v>4.0010790758067305</v>
      </c>
      <c r="S1042" s="266">
        <f t="shared" si="52"/>
        <v>0.49284805350551991</v>
      </c>
      <c r="T1042" s="266">
        <f t="shared" si="53"/>
        <v>1.9542031425994504</v>
      </c>
    </row>
    <row r="1043" spans="1:20">
      <c r="A1043" s="102">
        <v>0.90728174522519101</v>
      </c>
      <c r="B1043" s="102">
        <v>0.38324062717968899</v>
      </c>
      <c r="C1043" s="2">
        <v>980.554726045047</v>
      </c>
      <c r="D1043" s="19">
        <v>3.70796044831097</v>
      </c>
      <c r="E1043" s="135">
        <v>4.8848641156204103E-2</v>
      </c>
      <c r="F1043" s="135">
        <v>89</v>
      </c>
      <c r="G1043" s="135">
        <v>40.767610081549499</v>
      </c>
      <c r="H1043" s="2">
        <v>3.0423215378135899</v>
      </c>
      <c r="I1043" s="2">
        <v>311.33597709338198</v>
      </c>
      <c r="J1043" s="2">
        <v>-83.821643475918094</v>
      </c>
      <c r="K1043" s="19">
        <v>3.14180392353438</v>
      </c>
      <c r="L1043" s="135">
        <v>2.6298382258521699E-2</v>
      </c>
      <c r="M1043" s="135">
        <v>89.79</v>
      </c>
      <c r="N1043" s="135">
        <v>81.368489030047797</v>
      </c>
      <c r="O1043" s="19">
        <v>0.8</v>
      </c>
      <c r="P1043" s="2">
        <v>214.181160075864</v>
      </c>
      <c r="Q1043" s="2">
        <v>233.72907907074</v>
      </c>
      <c r="R1043" s="266">
        <f t="shared" si="51"/>
        <v>6.8497643718453496</v>
      </c>
      <c r="S1043" s="266">
        <f t="shared" si="52"/>
        <v>1.1802011005638096</v>
      </c>
      <c r="T1043" s="266">
        <f t="shared" si="53"/>
        <v>1.9959102058541651</v>
      </c>
    </row>
    <row r="1044" spans="1:20">
      <c r="A1044" s="102">
        <v>1.5476128435693599</v>
      </c>
      <c r="B1044" s="102">
        <v>0.38451221259310803</v>
      </c>
      <c r="C1044" s="2">
        <v>949.16513985997301</v>
      </c>
      <c r="D1044" s="19">
        <v>0.79647534311573298</v>
      </c>
      <c r="E1044" s="135">
        <v>0.26909813195687099</v>
      </c>
      <c r="F1044" s="135">
        <v>89</v>
      </c>
      <c r="G1044" s="135">
        <v>41.875528568818297</v>
      </c>
      <c r="H1044" s="2">
        <v>5.87028158423497</v>
      </c>
      <c r="I1044" s="2">
        <v>1.42256915462655E-2</v>
      </c>
      <c r="J1044" s="2">
        <v>-128.903415075754</v>
      </c>
      <c r="K1044" s="19">
        <v>2.3151787975318099</v>
      </c>
      <c r="L1044" s="135">
        <v>0.139065851087084</v>
      </c>
      <c r="M1044" s="135">
        <v>89.79</v>
      </c>
      <c r="N1044" s="135">
        <v>82.0697614236541</v>
      </c>
      <c r="O1044" s="19">
        <v>0.8</v>
      </c>
      <c r="P1044" s="2">
        <v>214.099777034477</v>
      </c>
      <c r="Q1044" s="2">
        <v>244.61476423196601</v>
      </c>
      <c r="R1044" s="266">
        <f t="shared" si="51"/>
        <v>3.1116541406475431</v>
      </c>
      <c r="S1044" s="266">
        <f t="shared" si="52"/>
        <v>0.34402325382594545</v>
      </c>
      <c r="T1044" s="266">
        <f t="shared" si="53"/>
        <v>1.9598501613843644</v>
      </c>
    </row>
    <row r="1045" spans="1:20">
      <c r="A1045" s="102">
        <v>1.1393779204226999</v>
      </c>
      <c r="B1045" s="102">
        <v>0.38599103902850002</v>
      </c>
      <c r="C1045" s="2">
        <v>883.65966302599497</v>
      </c>
      <c r="D1045" s="19">
        <v>1.0085826580034201</v>
      </c>
      <c r="E1045" s="135">
        <v>4.6581051156382502E-2</v>
      </c>
      <c r="F1045" s="135">
        <v>89</v>
      </c>
      <c r="G1045" s="135">
        <v>41.268540962371901</v>
      </c>
      <c r="H1045" s="2">
        <v>-1.13549365902639E-2</v>
      </c>
      <c r="I1045" s="2">
        <v>226.46737886909301</v>
      </c>
      <c r="J1045" s="2">
        <v>13.659164154268399</v>
      </c>
      <c r="K1045" s="19">
        <v>3.4628537633688401</v>
      </c>
      <c r="L1045" s="135">
        <v>2.0707468757122399E-2</v>
      </c>
      <c r="M1045" s="135">
        <v>89.79</v>
      </c>
      <c r="N1045" s="135">
        <v>81.925110972091105</v>
      </c>
      <c r="O1045" s="19">
        <v>0.8</v>
      </c>
      <c r="P1045" s="2">
        <v>142.722652282821</v>
      </c>
      <c r="Q1045" s="2">
        <v>307.29646444584699</v>
      </c>
      <c r="R1045" s="266">
        <f t="shared" si="51"/>
        <v>4.4714364213722604</v>
      </c>
      <c r="S1045" s="266">
        <f t="shared" si="52"/>
        <v>0.29125765248088892</v>
      </c>
      <c r="T1045" s="266">
        <f t="shared" si="53"/>
        <v>1.9851710058465435</v>
      </c>
    </row>
    <row r="1046" spans="1:20">
      <c r="A1046" s="102">
        <v>0.92956409277394403</v>
      </c>
      <c r="B1046" s="102">
        <v>0.38656636231633601</v>
      </c>
      <c r="C1046" s="2">
        <v>887.30176031671897</v>
      </c>
      <c r="D1046" s="19">
        <v>1.6627813795067401</v>
      </c>
      <c r="E1046" s="135">
        <v>7.01811794811492E-2</v>
      </c>
      <c r="F1046" s="135">
        <v>89</v>
      </c>
      <c r="G1046" s="135">
        <v>41.029758499095401</v>
      </c>
      <c r="H1046" s="2">
        <v>0.15912307808145601</v>
      </c>
      <c r="I1046" s="2">
        <v>218.420117704994</v>
      </c>
      <c r="J1046" s="2">
        <v>110.382850411802</v>
      </c>
      <c r="K1046" s="19">
        <v>3.8729343653800101</v>
      </c>
      <c r="L1046" s="135">
        <v>4.7528263943889697E-2</v>
      </c>
      <c r="M1046" s="135">
        <v>89.79</v>
      </c>
      <c r="N1046" s="135">
        <v>82.336237231465105</v>
      </c>
      <c r="O1046" s="19">
        <v>0.8</v>
      </c>
      <c r="P1046" s="2">
        <v>160.993520061027</v>
      </c>
      <c r="Q1046" s="2">
        <v>292.019306309233</v>
      </c>
      <c r="R1046" s="266">
        <f t="shared" si="51"/>
        <v>5.5357157448867502</v>
      </c>
      <c r="S1046" s="266">
        <f t="shared" si="52"/>
        <v>0.42933373577674583</v>
      </c>
      <c r="T1046" s="266">
        <f t="shared" si="53"/>
        <v>2.0067443787971699</v>
      </c>
    </row>
    <row r="1047" spans="1:20">
      <c r="A1047" s="102">
        <v>1.4022156805731301</v>
      </c>
      <c r="B1047" s="102">
        <v>0.38798408043187299</v>
      </c>
      <c r="C1047" s="2">
        <v>997.35896774989499</v>
      </c>
      <c r="D1047" s="19">
        <v>1.5847134405222001</v>
      </c>
      <c r="E1047" s="135">
        <v>0.23591357479288499</v>
      </c>
      <c r="F1047" s="135">
        <v>89</v>
      </c>
      <c r="G1047" s="135">
        <v>41.899270411108098</v>
      </c>
      <c r="H1047" s="2">
        <v>1.83749067402232</v>
      </c>
      <c r="I1047" s="2">
        <v>263.397101888169</v>
      </c>
      <c r="J1047" s="2">
        <v>7.4251088007551598</v>
      </c>
      <c r="K1047" s="19">
        <v>2.7019319663105299</v>
      </c>
      <c r="L1047" s="135">
        <v>4.52021525534319E-2</v>
      </c>
      <c r="M1047" s="135">
        <v>89.79</v>
      </c>
      <c r="N1047" s="135">
        <v>81.229136416062502</v>
      </c>
      <c r="O1047" s="19">
        <v>0.8</v>
      </c>
      <c r="P1047" s="2">
        <v>233.07542575638399</v>
      </c>
      <c r="Q1047" s="2">
        <v>220.119281806884</v>
      </c>
      <c r="R1047" s="266">
        <f t="shared" si="51"/>
        <v>4.2866454068327302</v>
      </c>
      <c r="S1047" s="266">
        <f t="shared" si="52"/>
        <v>0.58651122984644044</v>
      </c>
      <c r="T1047" s="266">
        <f t="shared" si="53"/>
        <v>1.938676631336461</v>
      </c>
    </row>
    <row r="1048" spans="1:20">
      <c r="A1048" s="102">
        <v>1.4557519787922499</v>
      </c>
      <c r="B1048" s="102">
        <v>0.38835898978526101</v>
      </c>
      <c r="C1048" s="2">
        <v>994.60002262476303</v>
      </c>
      <c r="D1048" s="19">
        <v>2.9288551865496202</v>
      </c>
      <c r="E1048" s="135">
        <v>0.24360297094546399</v>
      </c>
      <c r="F1048" s="135">
        <v>89</v>
      </c>
      <c r="G1048" s="135">
        <v>41.621389803451201</v>
      </c>
      <c r="H1048" s="2">
        <v>5.9514966293746498</v>
      </c>
      <c r="I1048" s="2">
        <v>355.37417967325501</v>
      </c>
      <c r="J1048" s="2">
        <v>179.99999745144001</v>
      </c>
      <c r="K1048" s="19">
        <v>3.1687875071597702</v>
      </c>
      <c r="L1048" s="135">
        <v>2.5359504617239401E-6</v>
      </c>
      <c r="M1048" s="135">
        <v>89.79</v>
      </c>
      <c r="N1048" s="135">
        <v>81.529605745258394</v>
      </c>
      <c r="O1048" s="19">
        <v>0.8</v>
      </c>
      <c r="P1048" s="2">
        <v>229.90073561072899</v>
      </c>
      <c r="Q1048" s="2">
        <v>206.86206625049201</v>
      </c>
      <c r="R1048" s="266">
        <f t="shared" si="51"/>
        <v>6.0976426937093908</v>
      </c>
      <c r="S1048" s="266">
        <f t="shared" si="52"/>
        <v>0.92428260965178921</v>
      </c>
      <c r="T1048" s="266">
        <f t="shared" si="53"/>
        <v>1.9588391000460548</v>
      </c>
    </row>
    <row r="1049" spans="1:20">
      <c r="A1049" s="102">
        <v>1.4466284140944401</v>
      </c>
      <c r="B1049" s="102">
        <v>0.38898970570196101</v>
      </c>
      <c r="C1049" s="2">
        <v>966.54548440174096</v>
      </c>
      <c r="D1049" s="19">
        <v>0.64005811451655403</v>
      </c>
      <c r="E1049" s="135">
        <v>1.9987253157216501E-6</v>
      </c>
      <c r="F1049" s="135">
        <v>89</v>
      </c>
      <c r="G1049" s="135">
        <v>41.986644005588303</v>
      </c>
      <c r="H1049" s="2">
        <v>0.42243388581720298</v>
      </c>
      <c r="I1049" s="2">
        <v>142.09187610913699</v>
      </c>
      <c r="J1049" s="2">
        <v>140.11013078533401</v>
      </c>
      <c r="K1049" s="19">
        <v>1.4997228074090301</v>
      </c>
      <c r="L1049" s="135">
        <v>0.21612224079355499</v>
      </c>
      <c r="M1049" s="135">
        <v>89.79</v>
      </c>
      <c r="N1049" s="135">
        <v>81.813989648731905</v>
      </c>
      <c r="O1049" s="19">
        <v>0.8</v>
      </c>
      <c r="P1049" s="2">
        <v>314.80353816148801</v>
      </c>
      <c r="Q1049" s="2">
        <v>108.609167923344</v>
      </c>
      <c r="R1049" s="266">
        <f t="shared" si="51"/>
        <v>2.1397809219255839</v>
      </c>
      <c r="S1049" s="266">
        <f t="shared" si="52"/>
        <v>0.42678427730411012</v>
      </c>
      <c r="T1049" s="266">
        <f t="shared" si="53"/>
        <v>1.948571780060409</v>
      </c>
    </row>
    <row r="1050" spans="1:20">
      <c r="A1050" s="102">
        <v>1.1328477682545699</v>
      </c>
      <c r="B1050" s="102">
        <v>0.38921942844000801</v>
      </c>
      <c r="C1050" s="2">
        <v>886.17832327331303</v>
      </c>
      <c r="D1050" s="19">
        <v>3.2600601591769198</v>
      </c>
      <c r="E1050" s="135">
        <v>0.165461983911632</v>
      </c>
      <c r="F1050" s="135">
        <v>89</v>
      </c>
      <c r="G1050" s="135">
        <v>41.515373208095802</v>
      </c>
      <c r="H1050" s="2">
        <v>3.48450892826102</v>
      </c>
      <c r="I1050" s="2">
        <v>5.3456146647166603E-5</v>
      </c>
      <c r="J1050" s="2">
        <v>-169.16172830531201</v>
      </c>
      <c r="K1050" s="19">
        <v>2.3720971212072599</v>
      </c>
      <c r="L1050" s="135">
        <v>3.21407564118628E-2</v>
      </c>
      <c r="M1050" s="135">
        <v>89.79</v>
      </c>
      <c r="N1050" s="135">
        <v>81.217547260100702</v>
      </c>
      <c r="O1050" s="19">
        <v>0.8</v>
      </c>
      <c r="P1050" s="2">
        <v>268.66736209231402</v>
      </c>
      <c r="Q1050" s="2">
        <v>171.161935129791</v>
      </c>
      <c r="R1050" s="266">
        <f t="shared" si="51"/>
        <v>5.6321572803841793</v>
      </c>
      <c r="S1050" s="266">
        <f t="shared" si="52"/>
        <v>1.374336712452034</v>
      </c>
      <c r="T1050" s="266">
        <f t="shared" si="53"/>
        <v>1.9563246331183815</v>
      </c>
    </row>
    <row r="1051" spans="1:20">
      <c r="A1051" s="102">
        <v>1.38013988593593</v>
      </c>
      <c r="B1051" s="102">
        <v>0.389324494610157</v>
      </c>
      <c r="C1051" s="2">
        <v>867.17586713375999</v>
      </c>
      <c r="D1051" s="19">
        <v>1.5610004601484899</v>
      </c>
      <c r="E1051" s="135">
        <v>0.29559914025538903</v>
      </c>
      <c r="F1051" s="135">
        <v>89</v>
      </c>
      <c r="G1051" s="135">
        <v>41.756500107617398</v>
      </c>
      <c r="H1051" s="2">
        <v>0.41730892304790901</v>
      </c>
      <c r="I1051" s="2">
        <v>300.32404964960898</v>
      </c>
      <c r="J1051" s="2">
        <v>-63.740657988406198</v>
      </c>
      <c r="K1051" s="19">
        <v>2.7811358662826899</v>
      </c>
      <c r="L1051" s="135">
        <v>3.6388723856603598E-2</v>
      </c>
      <c r="M1051" s="135">
        <v>89.79</v>
      </c>
      <c r="N1051" s="135">
        <v>81.691533861033605</v>
      </c>
      <c r="O1051" s="19">
        <v>0.8</v>
      </c>
      <c r="P1051" s="2">
        <v>149.03021402701</v>
      </c>
      <c r="Q1051" s="2">
        <v>304.49214153607198</v>
      </c>
      <c r="R1051" s="266">
        <f t="shared" si="51"/>
        <v>4.3421363264311799</v>
      </c>
      <c r="S1051" s="266">
        <f t="shared" si="52"/>
        <v>0.56128162563842943</v>
      </c>
      <c r="T1051" s="266">
        <f t="shared" si="53"/>
        <v>1.9563788548008862</v>
      </c>
    </row>
    <row r="1052" spans="1:20">
      <c r="A1052" s="102">
        <v>1.1669151345267801</v>
      </c>
      <c r="B1052" s="102">
        <v>0.39102194644510702</v>
      </c>
      <c r="C1052" s="2">
        <v>862.04073411749403</v>
      </c>
      <c r="D1052" s="19">
        <v>3.00229351495065</v>
      </c>
      <c r="E1052" s="135">
        <v>0.20901007400140401</v>
      </c>
      <c r="F1052" s="135">
        <v>89</v>
      </c>
      <c r="G1052" s="135">
        <v>41.557340254563996</v>
      </c>
      <c r="H1052" s="2">
        <v>4.8410134242508303</v>
      </c>
      <c r="I1052" s="2">
        <v>6.6444537124593001E-2</v>
      </c>
      <c r="J1052" s="2">
        <v>-179.99944771528399</v>
      </c>
      <c r="K1052" s="19">
        <v>2.7255891595689699</v>
      </c>
      <c r="L1052" s="135">
        <v>1.51589768254577E-2</v>
      </c>
      <c r="M1052" s="135">
        <v>89.79</v>
      </c>
      <c r="N1052" s="135">
        <v>81.512156059680706</v>
      </c>
      <c r="O1052" s="19">
        <v>0.8</v>
      </c>
      <c r="P1052" s="2">
        <v>137.230893120395</v>
      </c>
      <c r="Q1052" s="2">
        <v>303.81231747283499</v>
      </c>
      <c r="R1052" s="266">
        <f t="shared" si="51"/>
        <v>5.7278826745196199</v>
      </c>
      <c r="S1052" s="266">
        <f t="shared" si="52"/>
        <v>1.1015209333403126</v>
      </c>
      <c r="T1052" s="266">
        <f t="shared" si="53"/>
        <v>1.9614382335435605</v>
      </c>
    </row>
    <row r="1053" spans="1:20">
      <c r="A1053" s="102">
        <v>1.3995665851980399</v>
      </c>
      <c r="B1053" s="102">
        <v>0.39119550462483399</v>
      </c>
      <c r="C1053" s="2">
        <v>998.98122925896996</v>
      </c>
      <c r="D1053" s="19">
        <v>1.38120140796964</v>
      </c>
      <c r="E1053" s="135">
        <v>0.29034734200557699</v>
      </c>
      <c r="F1053" s="135">
        <v>89</v>
      </c>
      <c r="G1053" s="135">
        <v>41.767035510262097</v>
      </c>
      <c r="H1053" s="2">
        <v>0.79930979414631098</v>
      </c>
      <c r="I1053" s="2">
        <v>264.634015159591</v>
      </c>
      <c r="J1053" s="2">
        <v>22.593447926373202</v>
      </c>
      <c r="K1053" s="19">
        <v>2.3222691659094199</v>
      </c>
      <c r="L1053" s="135">
        <v>6.1143755311835898E-2</v>
      </c>
      <c r="M1053" s="135">
        <v>89.79</v>
      </c>
      <c r="N1053" s="135">
        <v>81.615114585068397</v>
      </c>
      <c r="O1053" s="19">
        <v>0.8</v>
      </c>
      <c r="P1053" s="2">
        <v>174.37895108621601</v>
      </c>
      <c r="Q1053" s="2">
        <v>282.5555469432</v>
      </c>
      <c r="R1053" s="266">
        <f t="shared" si="51"/>
        <v>3.7034705738790601</v>
      </c>
      <c r="S1053" s="266">
        <f t="shared" si="52"/>
        <v>0.59476370278065938</v>
      </c>
      <c r="T1053" s="266">
        <f t="shared" si="53"/>
        <v>1.9540557185346727</v>
      </c>
    </row>
    <row r="1054" spans="1:20">
      <c r="A1054" s="102">
        <v>0.92829943913966395</v>
      </c>
      <c r="B1054" s="102">
        <v>0.39132163972210299</v>
      </c>
      <c r="C1054" s="2">
        <v>910.64438786339997</v>
      </c>
      <c r="D1054" s="19">
        <v>3.0588575897703998</v>
      </c>
      <c r="E1054" s="135">
        <v>0.173564167672665</v>
      </c>
      <c r="F1054" s="135">
        <v>89</v>
      </c>
      <c r="G1054" s="135">
        <v>41.503652043556897</v>
      </c>
      <c r="H1054" s="2">
        <v>4.1485941131406401</v>
      </c>
      <c r="I1054" s="2">
        <v>359.95072138702</v>
      </c>
      <c r="J1054" s="2">
        <v>174.92287744178699</v>
      </c>
      <c r="K1054" s="19">
        <v>2.8619578572053102</v>
      </c>
      <c r="L1054" s="135">
        <v>1.07984598669404E-2</v>
      </c>
      <c r="M1054" s="135">
        <v>89.79</v>
      </c>
      <c r="N1054" s="135">
        <v>81.694324350676595</v>
      </c>
      <c r="O1054" s="19">
        <v>0.8</v>
      </c>
      <c r="P1054" s="2">
        <v>326.63645906465598</v>
      </c>
      <c r="Q1054" s="2">
        <v>112.125603052561</v>
      </c>
      <c r="R1054" s="266">
        <f t="shared" si="51"/>
        <v>5.9208154469757099</v>
      </c>
      <c r="S1054" s="266">
        <f t="shared" si="52"/>
        <v>1.0687989629439762</v>
      </c>
      <c r="T1054" s="266">
        <f t="shared" si="53"/>
        <v>1.9683647179997734</v>
      </c>
    </row>
    <row r="1055" spans="1:20">
      <c r="A1055" s="102">
        <v>1.3595874924212601</v>
      </c>
      <c r="B1055" s="102">
        <v>0.39206316976753203</v>
      </c>
      <c r="C1055" s="2">
        <v>962.22206946243102</v>
      </c>
      <c r="D1055" s="19">
        <v>1.82209737381597</v>
      </c>
      <c r="E1055" s="135">
        <v>0.13115345649377799</v>
      </c>
      <c r="F1055" s="135">
        <v>89</v>
      </c>
      <c r="G1055" s="135">
        <v>41.789259350488102</v>
      </c>
      <c r="H1055" s="2">
        <v>4.4947049772498202</v>
      </c>
      <c r="I1055" s="2">
        <v>124.837156558171</v>
      </c>
      <c r="J1055" s="2">
        <v>-75.3339647112021</v>
      </c>
      <c r="K1055" s="19">
        <v>2.4745097419409299</v>
      </c>
      <c r="L1055" s="135">
        <v>9.7996402200625707E-2</v>
      </c>
      <c r="M1055" s="135">
        <v>89.79</v>
      </c>
      <c r="N1055" s="135">
        <v>81.473968253574895</v>
      </c>
      <c r="O1055" s="19">
        <v>0.8</v>
      </c>
      <c r="P1055" s="2">
        <v>218.90523536816599</v>
      </c>
      <c r="Q1055" s="2">
        <v>231.30659958620001</v>
      </c>
      <c r="R1055" s="266">
        <f t="shared" si="51"/>
        <v>4.2966071157568999</v>
      </c>
      <c r="S1055" s="266">
        <f t="shared" si="52"/>
        <v>0.73634681768792409</v>
      </c>
      <c r="T1055" s="266">
        <f t="shared" si="53"/>
        <v>1.9496389627356072</v>
      </c>
    </row>
    <row r="1056" spans="1:20">
      <c r="A1056" s="102">
        <v>1.09957513120025</v>
      </c>
      <c r="B1056" s="102">
        <v>0.39245972993290601</v>
      </c>
      <c r="C1056" s="2">
        <v>860.00040840837096</v>
      </c>
      <c r="D1056" s="19">
        <v>2.5021724680258299</v>
      </c>
      <c r="E1056" s="135">
        <v>0.29999993909955402</v>
      </c>
      <c r="F1056" s="135">
        <v>89</v>
      </c>
      <c r="G1056" s="135">
        <v>41.679701979536198</v>
      </c>
      <c r="H1056" s="2">
        <v>0.68055030389734505</v>
      </c>
      <c r="I1056" s="2">
        <v>350.562120922551</v>
      </c>
      <c r="J1056" s="2">
        <v>-168.095318060739</v>
      </c>
      <c r="K1056" s="19">
        <v>2.3314354500808898</v>
      </c>
      <c r="L1056" s="135">
        <v>1.00212733048452E-2</v>
      </c>
      <c r="M1056" s="135">
        <v>89.79</v>
      </c>
      <c r="N1056" s="135">
        <v>81.320839883622597</v>
      </c>
      <c r="O1056" s="19">
        <v>0.8</v>
      </c>
      <c r="P1056" s="2">
        <v>116.18375078269401</v>
      </c>
      <c r="Q1056" s="2">
        <v>324.53414411745302</v>
      </c>
      <c r="R1056" s="266">
        <f t="shared" si="51"/>
        <v>4.8336079181067202</v>
      </c>
      <c r="S1056" s="266">
        <f t="shared" si="52"/>
        <v>1.0732325734941606</v>
      </c>
      <c r="T1056" s="266">
        <f t="shared" si="53"/>
        <v>1.9510897636348099</v>
      </c>
    </row>
    <row r="1057" spans="1:20">
      <c r="A1057" s="102">
        <v>1.0478972629643899</v>
      </c>
      <c r="B1057" s="102">
        <v>0.39264914538601697</v>
      </c>
      <c r="C1057" s="2">
        <v>861.13738663349795</v>
      </c>
      <c r="D1057" s="19">
        <v>1.4659803466306101</v>
      </c>
      <c r="E1057" s="135">
        <v>0.29615758636544298</v>
      </c>
      <c r="F1057" s="135">
        <v>89</v>
      </c>
      <c r="G1057" s="135">
        <v>41.799572667457198</v>
      </c>
      <c r="H1057" s="2">
        <v>-1.2686221859307401</v>
      </c>
      <c r="I1057" s="2">
        <v>227.539964436952</v>
      </c>
      <c r="J1057" s="2">
        <v>75.437371545097093</v>
      </c>
      <c r="K1057" s="19">
        <v>2.00494160088566</v>
      </c>
      <c r="L1057" s="135">
        <v>9.0442788633033497E-2</v>
      </c>
      <c r="M1057" s="135">
        <v>89.79</v>
      </c>
      <c r="N1057" s="135">
        <v>81.583633534905601</v>
      </c>
      <c r="O1057" s="19">
        <v>0.8</v>
      </c>
      <c r="P1057" s="2">
        <v>272.58921066263798</v>
      </c>
      <c r="Q1057" s="2">
        <v>166.09282171909601</v>
      </c>
      <c r="R1057" s="266">
        <f t="shared" si="51"/>
        <v>3.47092194751627</v>
      </c>
      <c r="S1057" s="266">
        <f t="shared" si="52"/>
        <v>0.73118356464000245</v>
      </c>
      <c r="T1057" s="266">
        <f t="shared" si="53"/>
        <v>1.9517815214034961</v>
      </c>
    </row>
    <row r="1058" spans="1:20">
      <c r="A1058" s="102">
        <v>1.6128865522332401</v>
      </c>
      <c r="B1058" s="102">
        <v>0.39294997824575001</v>
      </c>
      <c r="C1058" s="2">
        <v>860.00008897802104</v>
      </c>
      <c r="D1058" s="19">
        <v>1.2000383495132001</v>
      </c>
      <c r="E1058" s="135">
        <v>0.25366482702006599</v>
      </c>
      <c r="F1058" s="135">
        <v>89</v>
      </c>
      <c r="G1058" s="135">
        <v>41.546162325439298</v>
      </c>
      <c r="H1058" s="2">
        <v>1.2545296603040801</v>
      </c>
      <c r="I1058" s="2">
        <v>286.56350902153002</v>
      </c>
      <c r="J1058" s="2">
        <v>-65.729144294351499</v>
      </c>
      <c r="K1058" s="19">
        <v>3.1999995018710798</v>
      </c>
      <c r="L1058" s="135">
        <v>2.5559540198605499E-3</v>
      </c>
      <c r="M1058" s="135">
        <v>89.79</v>
      </c>
      <c r="N1058" s="135">
        <v>82.320054015041293</v>
      </c>
      <c r="O1058" s="19">
        <v>0.8</v>
      </c>
      <c r="P1058" s="2">
        <v>309.38931185428402</v>
      </c>
      <c r="Q1058" s="2">
        <v>139.16473547809301</v>
      </c>
      <c r="R1058" s="266">
        <f t="shared" si="51"/>
        <v>4.4000378513842797</v>
      </c>
      <c r="S1058" s="266">
        <f t="shared" si="52"/>
        <v>0.37501204259923249</v>
      </c>
      <c r="T1058" s="266">
        <f t="shared" si="53"/>
        <v>1.9814117455713971</v>
      </c>
    </row>
    <row r="1059" spans="1:20">
      <c r="A1059" s="102">
        <v>1.75846317084506</v>
      </c>
      <c r="B1059" s="102">
        <v>0.394166163990602</v>
      </c>
      <c r="C1059" s="2">
        <v>887.71256507875296</v>
      </c>
      <c r="D1059" s="19">
        <v>3.56737874023072</v>
      </c>
      <c r="E1059" s="135">
        <v>0.110865645624266</v>
      </c>
      <c r="F1059" s="135">
        <v>89</v>
      </c>
      <c r="G1059" s="135">
        <v>41.1137659170085</v>
      </c>
      <c r="H1059" s="2">
        <v>-0.34482885896680399</v>
      </c>
      <c r="I1059" s="2">
        <v>59.055343128768897</v>
      </c>
      <c r="J1059" s="2">
        <v>42.863541416829001</v>
      </c>
      <c r="K1059" s="19">
        <v>1.9612925352408599</v>
      </c>
      <c r="L1059" s="135">
        <v>8.2208856843570802E-4</v>
      </c>
      <c r="M1059" s="135">
        <v>89.79</v>
      </c>
      <c r="N1059" s="135">
        <v>84.851876382209596</v>
      </c>
      <c r="O1059" s="19">
        <v>0.8</v>
      </c>
      <c r="P1059" s="2">
        <v>30.7128028385135</v>
      </c>
      <c r="Q1059" s="2">
        <v>56.188796519637201</v>
      </c>
      <c r="R1059" s="266">
        <f t="shared" si="51"/>
        <v>5.5286712754715799</v>
      </c>
      <c r="S1059" s="266">
        <f t="shared" si="52"/>
        <v>1.8188917135671563</v>
      </c>
      <c r="T1059" s="266">
        <f t="shared" si="53"/>
        <v>2.0638312859369305</v>
      </c>
    </row>
    <row r="1060" spans="1:20">
      <c r="A1060" s="102">
        <v>1.3196345488540799</v>
      </c>
      <c r="B1060" s="102">
        <v>0.39426940435762697</v>
      </c>
      <c r="C1060" s="2">
        <v>978.13310378716506</v>
      </c>
      <c r="D1060" s="19">
        <v>0.905326827240309</v>
      </c>
      <c r="E1060" s="135">
        <v>7.9733309930857699E-2</v>
      </c>
      <c r="F1060" s="135">
        <v>89</v>
      </c>
      <c r="G1060" s="135">
        <v>41.0078656315331</v>
      </c>
      <c r="H1060" s="2">
        <v>-0.31645538047729099</v>
      </c>
      <c r="I1060" s="2">
        <v>114.185264160381</v>
      </c>
      <c r="J1060" s="2">
        <v>-166.45295991247301</v>
      </c>
      <c r="K1060" s="19">
        <v>1.6095745889178601</v>
      </c>
      <c r="L1060" s="135">
        <v>0.143855486565825</v>
      </c>
      <c r="M1060" s="135">
        <v>89.79</v>
      </c>
      <c r="N1060" s="135">
        <v>82.120736602751805</v>
      </c>
      <c r="O1060" s="19">
        <v>0.8</v>
      </c>
      <c r="P1060" s="2">
        <v>41.2897893638902</v>
      </c>
      <c r="Q1060" s="2">
        <v>36.7824035044206</v>
      </c>
      <c r="R1060" s="266">
        <f t="shared" si="51"/>
        <v>2.5149014161581693</v>
      </c>
      <c r="S1060" s="266">
        <f t="shared" si="52"/>
        <v>0.56246341951072498</v>
      </c>
      <c r="T1060" s="266">
        <f t="shared" si="53"/>
        <v>2.0025606146057222</v>
      </c>
    </row>
    <row r="1061" spans="1:20">
      <c r="A1061" s="102">
        <v>1.2125604422762899</v>
      </c>
      <c r="B1061" s="102">
        <v>0.39427448600968801</v>
      </c>
      <c r="C1061" s="2">
        <v>883.51725644056398</v>
      </c>
      <c r="D1061" s="19">
        <v>2.2430001639175399</v>
      </c>
      <c r="E1061" s="135">
        <v>0.298670121943103</v>
      </c>
      <c r="F1061" s="135">
        <v>89</v>
      </c>
      <c r="G1061" s="135">
        <v>41.610586536950002</v>
      </c>
      <c r="H1061" s="2">
        <v>3.8115681024049799</v>
      </c>
      <c r="I1061" s="2">
        <v>254.04267323783699</v>
      </c>
      <c r="J1061" s="2">
        <v>-21.035568994115099</v>
      </c>
      <c r="K1061" s="19">
        <v>2.8364892151163899</v>
      </c>
      <c r="L1061" s="135">
        <v>9.6554649845196905E-2</v>
      </c>
      <c r="M1061" s="135">
        <v>89.79</v>
      </c>
      <c r="N1061" s="135">
        <v>81.000004063373595</v>
      </c>
      <c r="O1061" s="19">
        <v>0.8</v>
      </c>
      <c r="P1061" s="2">
        <v>352.23523646648403</v>
      </c>
      <c r="Q1061" s="2">
        <v>76.3886241184548</v>
      </c>
      <c r="R1061" s="266">
        <f t="shared" si="51"/>
        <v>5.0794893790339302</v>
      </c>
      <c r="S1061" s="266">
        <f t="shared" si="52"/>
        <v>0.79076632901123256</v>
      </c>
      <c r="T1061" s="266">
        <f t="shared" si="53"/>
        <v>1.9466200985041626</v>
      </c>
    </row>
    <row r="1062" spans="1:20">
      <c r="A1062" s="102">
        <v>1.1834073187783301</v>
      </c>
      <c r="B1062" s="102">
        <v>0.394457724328865</v>
      </c>
      <c r="C1062" s="2">
        <v>998.99988607517901</v>
      </c>
      <c r="D1062" s="19">
        <v>2.7111192667861799</v>
      </c>
      <c r="E1062" s="135">
        <v>0.15494464813467801</v>
      </c>
      <c r="F1062" s="135">
        <v>89</v>
      </c>
      <c r="G1062" s="135">
        <v>41.616818057219803</v>
      </c>
      <c r="H1062" s="2">
        <v>3.7335610297274102</v>
      </c>
      <c r="I1062" s="2">
        <v>20.2351911592147</v>
      </c>
      <c r="J1062" s="2">
        <v>147.276946589403</v>
      </c>
      <c r="K1062" s="19">
        <v>3.17237631820226</v>
      </c>
      <c r="L1062" s="135">
        <v>5.4586126145751597E-2</v>
      </c>
      <c r="M1062" s="135">
        <v>89.79</v>
      </c>
      <c r="N1062" s="135">
        <v>81.632307524493996</v>
      </c>
      <c r="O1062" s="19">
        <v>0.8</v>
      </c>
      <c r="P1062" s="2">
        <v>280.12344272279802</v>
      </c>
      <c r="Q1062" s="2">
        <v>157.369284013727</v>
      </c>
      <c r="R1062" s="266">
        <f t="shared" si="51"/>
        <v>5.8834955849884398</v>
      </c>
      <c r="S1062" s="266">
        <f t="shared" si="52"/>
        <v>0.85460203798347989</v>
      </c>
      <c r="T1062" s="266">
        <f t="shared" si="53"/>
        <v>1.9615220801421216</v>
      </c>
    </row>
    <row r="1063" spans="1:20">
      <c r="A1063" s="102">
        <v>1.3939681635238199</v>
      </c>
      <c r="B1063" s="102">
        <v>0.394634134218315</v>
      </c>
      <c r="C1063" s="2">
        <v>985.98912696861703</v>
      </c>
      <c r="D1063" s="19">
        <v>1.6466636470549501</v>
      </c>
      <c r="E1063" s="135">
        <v>0.29999999901168001</v>
      </c>
      <c r="F1063" s="135">
        <v>89</v>
      </c>
      <c r="G1063" s="135">
        <v>41.754319259469902</v>
      </c>
      <c r="H1063" s="2">
        <v>1.23950549317914</v>
      </c>
      <c r="I1063" s="2">
        <v>263.50067767000098</v>
      </c>
      <c r="J1063" s="2">
        <v>-10.678435801990799</v>
      </c>
      <c r="K1063" s="19">
        <v>3.1764279767213002</v>
      </c>
      <c r="L1063" s="135">
        <v>6.4975802100353198E-5</v>
      </c>
      <c r="M1063" s="135">
        <v>89.79</v>
      </c>
      <c r="N1063" s="135">
        <v>81.4879903875498</v>
      </c>
      <c r="O1063" s="19">
        <v>0.8</v>
      </c>
      <c r="P1063" s="2">
        <v>16.065727095106201</v>
      </c>
      <c r="Q1063" s="2">
        <v>73.924184964130205</v>
      </c>
      <c r="R1063" s="266">
        <f t="shared" si="51"/>
        <v>4.82309162377625</v>
      </c>
      <c r="S1063" s="266">
        <f t="shared" si="52"/>
        <v>0.51840106532326657</v>
      </c>
      <c r="T1063" s="266">
        <f t="shared" si="53"/>
        <v>1.9516062489527544</v>
      </c>
    </row>
    <row r="1064" spans="1:20">
      <c r="A1064" s="102">
        <v>1.5951376138255</v>
      </c>
      <c r="B1064" s="102">
        <v>0.39484732258407501</v>
      </c>
      <c r="C1064" s="2">
        <v>881.14103829284795</v>
      </c>
      <c r="D1064" s="19">
        <v>3.1782861416764998</v>
      </c>
      <c r="E1064" s="135">
        <v>0.15037288382577099</v>
      </c>
      <c r="F1064" s="135">
        <v>89</v>
      </c>
      <c r="G1064" s="135">
        <v>40.699893321714796</v>
      </c>
      <c r="H1064" s="2">
        <v>-0.25693418148258601</v>
      </c>
      <c r="I1064" s="2">
        <v>148.427136706239</v>
      </c>
      <c r="J1064" s="2">
        <v>-99.7435608316556</v>
      </c>
      <c r="K1064" s="19">
        <v>1.2652693741997301</v>
      </c>
      <c r="L1064" s="135">
        <v>0.104330218490207</v>
      </c>
      <c r="M1064" s="135">
        <v>89.79</v>
      </c>
      <c r="N1064" s="135">
        <v>85.528851732459799</v>
      </c>
      <c r="O1064" s="19">
        <v>0.8</v>
      </c>
      <c r="P1064" s="2">
        <v>283.67890542901301</v>
      </c>
      <c r="Q1064" s="2">
        <v>162.71008735463599</v>
      </c>
      <c r="R1064" s="266">
        <f t="shared" si="51"/>
        <v>4.4435555158762297</v>
      </c>
      <c r="S1064" s="266">
        <f t="shared" si="52"/>
        <v>2.5119442598432711</v>
      </c>
      <c r="T1064" s="266">
        <f t="shared" si="53"/>
        <v>2.1014514966020124</v>
      </c>
    </row>
    <row r="1065" spans="1:20">
      <c r="A1065" s="102">
        <v>1.62882969202473</v>
      </c>
      <c r="B1065" s="102">
        <v>0.39517286277430802</v>
      </c>
      <c r="C1065" s="2">
        <v>998.49717280759296</v>
      </c>
      <c r="D1065" s="19">
        <v>2.9663383721038001</v>
      </c>
      <c r="E1065" s="135">
        <v>0.249227845052021</v>
      </c>
      <c r="F1065" s="135">
        <v>89</v>
      </c>
      <c r="G1065" s="135">
        <v>41.467818759248502</v>
      </c>
      <c r="H1065" s="2">
        <v>-1.2455535033565099</v>
      </c>
      <c r="I1065" s="2">
        <v>267.95111573983502</v>
      </c>
      <c r="J1065" s="2">
        <v>-38.4648039105763</v>
      </c>
      <c r="K1065" s="19">
        <v>2.8163771470720902</v>
      </c>
      <c r="L1065" s="135">
        <v>9.3489383906989895E-2</v>
      </c>
      <c r="M1065" s="135">
        <v>89.79</v>
      </c>
      <c r="N1065" s="135">
        <v>81.132548561660101</v>
      </c>
      <c r="O1065" s="19">
        <v>0.8</v>
      </c>
      <c r="P1065" s="2">
        <v>358.10644647192902</v>
      </c>
      <c r="Q1065" s="2">
        <v>69.006591774873797</v>
      </c>
      <c r="R1065" s="266">
        <f t="shared" si="51"/>
        <v>5.7827155191758903</v>
      </c>
      <c r="S1065" s="266">
        <f t="shared" si="52"/>
        <v>1.0532461446747676</v>
      </c>
      <c r="T1065" s="266">
        <f t="shared" si="53"/>
        <v>1.9565183554190497</v>
      </c>
    </row>
    <row r="1066" spans="1:20">
      <c r="A1066" s="102">
        <v>1.0271176784299301</v>
      </c>
      <c r="B1066" s="102">
        <v>0.39547361523899</v>
      </c>
      <c r="C1066" s="2">
        <v>994.63458934560697</v>
      </c>
      <c r="D1066" s="19">
        <v>1.99488691592971</v>
      </c>
      <c r="E1066" s="135">
        <v>0.29999830740942401</v>
      </c>
      <c r="F1066" s="135">
        <v>89</v>
      </c>
      <c r="G1066" s="135">
        <v>41.799998731849598</v>
      </c>
      <c r="H1066" s="2">
        <v>-1.10695698084573</v>
      </c>
      <c r="I1066" s="2">
        <v>264.216275410599</v>
      </c>
      <c r="J1066" s="2">
        <v>31.317216928682399</v>
      </c>
      <c r="K1066" s="19">
        <v>2.9867173357088102</v>
      </c>
      <c r="L1066" s="135">
        <v>2.2846244119336102E-2</v>
      </c>
      <c r="M1066" s="135">
        <v>89.79</v>
      </c>
      <c r="N1066" s="135">
        <v>81.428144943782698</v>
      </c>
      <c r="O1066" s="19">
        <v>0.8</v>
      </c>
      <c r="P1066" s="2">
        <v>208.77147374149101</v>
      </c>
      <c r="Q1066" s="2">
        <v>237.71726252120899</v>
      </c>
      <c r="R1066" s="266">
        <f t="shared" si="51"/>
        <v>4.9816042516385206</v>
      </c>
      <c r="S1066" s="266">
        <f t="shared" si="52"/>
        <v>0.66791955572062256</v>
      </c>
      <c r="T1066" s="266">
        <f t="shared" si="53"/>
        <v>1.9480418041672893</v>
      </c>
    </row>
    <row r="1067" spans="1:20">
      <c r="A1067" s="102">
        <v>1.04540478717535</v>
      </c>
      <c r="B1067" s="102">
        <v>0.39665941359913498</v>
      </c>
      <c r="C1067" s="2">
        <v>874.68722452162604</v>
      </c>
      <c r="D1067" s="19">
        <v>2.5924749373537699</v>
      </c>
      <c r="E1067" s="135">
        <v>0.13000001739641701</v>
      </c>
      <c r="F1067" s="135">
        <v>89</v>
      </c>
      <c r="G1067" s="135">
        <v>41.509647412884497</v>
      </c>
      <c r="H1067" s="2">
        <v>0.232108634174818</v>
      </c>
      <c r="I1067" s="2">
        <v>117.707674041172</v>
      </c>
      <c r="J1067" s="2">
        <v>-89.212919713363505</v>
      </c>
      <c r="K1067" s="19">
        <v>2.60961111593465</v>
      </c>
      <c r="L1067" s="135">
        <v>9.9331750997728299E-2</v>
      </c>
      <c r="M1067" s="135">
        <v>89.79</v>
      </c>
      <c r="N1067" s="135">
        <v>81.399189813513104</v>
      </c>
      <c r="O1067" s="19">
        <v>0.8</v>
      </c>
      <c r="P1067" s="2">
        <v>245.74631286943301</v>
      </c>
      <c r="Q1067" s="2">
        <v>202.27989178214401</v>
      </c>
      <c r="R1067" s="266">
        <f t="shared" si="51"/>
        <v>5.2020860532884203</v>
      </c>
      <c r="S1067" s="266">
        <f t="shared" si="52"/>
        <v>0.99343343593371281</v>
      </c>
      <c r="T1067" s="266">
        <f t="shared" si="53"/>
        <v>1.9609703981307967</v>
      </c>
    </row>
    <row r="1068" spans="1:20">
      <c r="A1068" s="102">
        <v>1.5274894800968399</v>
      </c>
      <c r="B1068" s="102">
        <v>0.39703748712096998</v>
      </c>
      <c r="C1068" s="2">
        <v>875.74683134312704</v>
      </c>
      <c r="D1068" s="19">
        <v>2.7106085029873399</v>
      </c>
      <c r="E1068" s="135">
        <v>0.24238586321855499</v>
      </c>
      <c r="F1068" s="135">
        <v>89</v>
      </c>
      <c r="G1068" s="135">
        <v>41.537488143884602</v>
      </c>
      <c r="H1068" s="2">
        <v>5.9945335417764802</v>
      </c>
      <c r="I1068" s="2">
        <v>354.43374896531901</v>
      </c>
      <c r="J1068" s="2">
        <v>179.99999563684699</v>
      </c>
      <c r="K1068" s="19">
        <v>2.3934741073767101</v>
      </c>
      <c r="L1068" s="135">
        <v>5.5075867871254801E-4</v>
      </c>
      <c r="M1068" s="135">
        <v>89.79</v>
      </c>
      <c r="N1068" s="135">
        <v>81.547227447064301</v>
      </c>
      <c r="O1068" s="19">
        <v>0.8</v>
      </c>
      <c r="P1068" s="2">
        <v>359.98996593487198</v>
      </c>
      <c r="Q1068" s="2">
        <v>76.337084187952698</v>
      </c>
      <c r="R1068" s="266">
        <f t="shared" si="51"/>
        <v>5.10408261036405</v>
      </c>
      <c r="S1068" s="266">
        <f t="shared" si="52"/>
        <v>1.1324996141103922</v>
      </c>
      <c r="T1068" s="266">
        <f t="shared" si="53"/>
        <v>1.963219999355454</v>
      </c>
    </row>
    <row r="1069" spans="1:20">
      <c r="A1069" s="102">
        <v>1.40859116986393</v>
      </c>
      <c r="B1069" s="102">
        <v>0.39754010115147498</v>
      </c>
      <c r="C1069" s="2">
        <v>996.78921981146198</v>
      </c>
      <c r="D1069" s="19">
        <v>1.9154583250369701</v>
      </c>
      <c r="E1069" s="135">
        <v>0.299999709293233</v>
      </c>
      <c r="F1069" s="135">
        <v>89</v>
      </c>
      <c r="G1069" s="135">
        <v>41.784175480775801</v>
      </c>
      <c r="H1069" s="2">
        <v>1.2820677841856101</v>
      </c>
      <c r="I1069" s="2">
        <v>248.20130088847</v>
      </c>
      <c r="J1069" s="2">
        <v>19.452132030807402</v>
      </c>
      <c r="K1069" s="19">
        <v>2.9402584170879602</v>
      </c>
      <c r="L1069" s="135">
        <v>3.5176063953996299E-2</v>
      </c>
      <c r="M1069" s="135">
        <v>89.79</v>
      </c>
      <c r="N1069" s="135">
        <v>81.167741985615706</v>
      </c>
      <c r="O1069" s="19">
        <v>0.8</v>
      </c>
      <c r="P1069" s="2">
        <v>315.95713807136701</v>
      </c>
      <c r="Q1069" s="2">
        <v>131.086535216003</v>
      </c>
      <c r="R1069" s="266">
        <f t="shared" si="51"/>
        <v>4.8557167421249305</v>
      </c>
      <c r="S1069" s="266">
        <f t="shared" si="52"/>
        <v>0.65145917580062407</v>
      </c>
      <c r="T1069" s="266">
        <f t="shared" si="53"/>
        <v>1.9425474130262455</v>
      </c>
    </row>
    <row r="1070" spans="1:20">
      <c r="A1070" s="102">
        <v>1.0021900003775901</v>
      </c>
      <c r="B1070" s="102">
        <v>0.39872629893943601</v>
      </c>
      <c r="C1070" s="2">
        <v>874.75665467024896</v>
      </c>
      <c r="D1070" s="19">
        <v>2.43623594775296</v>
      </c>
      <c r="E1070" s="135">
        <v>0.174672236189235</v>
      </c>
      <c r="F1070" s="135">
        <v>89</v>
      </c>
      <c r="G1070" s="135">
        <v>41.642828279836401</v>
      </c>
      <c r="H1070" s="2">
        <v>-0.20862944459562299</v>
      </c>
      <c r="I1070" s="2">
        <v>2.1225607703220202E-5</v>
      </c>
      <c r="J1070" s="2">
        <v>-173.870892294844</v>
      </c>
      <c r="K1070" s="19">
        <v>3.1914562803063502</v>
      </c>
      <c r="L1070" s="135">
        <v>2.26512027092114E-2</v>
      </c>
      <c r="M1070" s="135">
        <v>89.79</v>
      </c>
      <c r="N1070" s="135">
        <v>81.616194997809501</v>
      </c>
      <c r="O1070" s="19">
        <v>0.8</v>
      </c>
      <c r="P1070" s="2">
        <v>308.99196474505197</v>
      </c>
      <c r="Q1070" s="2">
        <v>130.52044086830401</v>
      </c>
      <c r="R1070" s="266">
        <f t="shared" si="51"/>
        <v>5.6276922280593098</v>
      </c>
      <c r="S1070" s="266">
        <f t="shared" si="52"/>
        <v>0.7633618429261716</v>
      </c>
      <c r="T1070" s="266">
        <f t="shared" si="53"/>
        <v>1.9599099861650928</v>
      </c>
    </row>
    <row r="1071" spans="1:20">
      <c r="A1071" s="102">
        <v>0.98919615941122097</v>
      </c>
      <c r="B1071" s="102">
        <v>0.39884299278149699</v>
      </c>
      <c r="C1071" s="2">
        <v>938.61638365105</v>
      </c>
      <c r="D1071" s="19">
        <v>3.2435172217786099</v>
      </c>
      <c r="E1071" s="135">
        <v>0.183044106974877</v>
      </c>
      <c r="F1071" s="135">
        <v>89</v>
      </c>
      <c r="G1071" s="135">
        <v>41.522291061521898</v>
      </c>
      <c r="H1071" s="2">
        <v>4.1486013687623098</v>
      </c>
      <c r="I1071" s="2">
        <v>7.55941183958923</v>
      </c>
      <c r="J1071" s="2">
        <v>164.40503317231401</v>
      </c>
      <c r="K1071" s="19">
        <v>3.09563850652895</v>
      </c>
      <c r="L1071" s="135">
        <v>1.67575591881186E-6</v>
      </c>
      <c r="M1071" s="135">
        <v>89.79</v>
      </c>
      <c r="N1071" s="135">
        <v>81.706826874856802</v>
      </c>
      <c r="O1071" s="19">
        <v>0.8</v>
      </c>
      <c r="P1071" s="2">
        <v>78.200395272080996</v>
      </c>
      <c r="Q1071" s="2">
        <v>1.55413779440567</v>
      </c>
      <c r="R1071" s="266">
        <f t="shared" si="51"/>
        <v>6.3391557283075599</v>
      </c>
      <c r="S1071" s="266">
        <f t="shared" si="52"/>
        <v>1.0477700206073066</v>
      </c>
      <c r="T1071" s="266">
        <f t="shared" si="53"/>
        <v>1.9677822390338506</v>
      </c>
    </row>
    <row r="1072" spans="1:20">
      <c r="A1072" s="102">
        <v>1.08634446607902</v>
      </c>
      <c r="B1072" s="102">
        <v>0.39906927376218498</v>
      </c>
      <c r="C1072" s="2">
        <v>876.35385960949804</v>
      </c>
      <c r="D1072" s="19">
        <v>1.7594155274627401</v>
      </c>
      <c r="E1072" s="135">
        <v>0.13000015699711701</v>
      </c>
      <c r="F1072" s="135">
        <v>89</v>
      </c>
      <c r="G1072" s="135">
        <v>41.748831019418198</v>
      </c>
      <c r="H1072" s="2">
        <v>4.1146880014493403</v>
      </c>
      <c r="I1072" s="2">
        <v>140.03183377665999</v>
      </c>
      <c r="J1072" s="2">
        <v>-103.446827101606</v>
      </c>
      <c r="K1072" s="19">
        <v>2.5154322015233399</v>
      </c>
      <c r="L1072" s="135">
        <v>8.6611203291479505E-2</v>
      </c>
      <c r="M1072" s="135">
        <v>89.79</v>
      </c>
      <c r="N1072" s="135">
        <v>81.463132314652498</v>
      </c>
      <c r="O1072" s="19">
        <v>0.8</v>
      </c>
      <c r="P1072" s="2">
        <v>225.45323556520799</v>
      </c>
      <c r="Q1072" s="2">
        <v>221.605358014795</v>
      </c>
      <c r="R1072" s="266">
        <f t="shared" si="51"/>
        <v>4.2748477289860798</v>
      </c>
      <c r="S1072" s="266">
        <f t="shared" si="52"/>
        <v>0.69944859829545081</v>
      </c>
      <c r="T1072" s="266">
        <f t="shared" si="53"/>
        <v>1.9512673846307793</v>
      </c>
    </row>
    <row r="1073" spans="1:20">
      <c r="A1073" s="102">
        <v>1.2285641296766601</v>
      </c>
      <c r="B1073" s="102">
        <v>0.39969581653199598</v>
      </c>
      <c r="C1073" s="2">
        <v>880.11022029091203</v>
      </c>
      <c r="D1073" s="19">
        <v>0.72001033395298997</v>
      </c>
      <c r="E1073" s="135">
        <v>7.6393616723210406E-2</v>
      </c>
      <c r="F1073" s="135">
        <v>89</v>
      </c>
      <c r="G1073" s="135">
        <v>41.0980054122452</v>
      </c>
      <c r="H1073" s="2">
        <v>5.6535499093181096</v>
      </c>
      <c r="I1073" s="2">
        <v>147.17255739787501</v>
      </c>
      <c r="J1073" s="2">
        <v>127.547086447209</v>
      </c>
      <c r="K1073" s="19">
        <v>2.5829882550854601</v>
      </c>
      <c r="L1073" s="135">
        <v>0.13554013424640099</v>
      </c>
      <c r="M1073" s="135">
        <v>89.79</v>
      </c>
      <c r="N1073" s="135">
        <v>82.172388706728896</v>
      </c>
      <c r="O1073" s="19">
        <v>0.8</v>
      </c>
      <c r="P1073" s="2">
        <v>51.608243662555502</v>
      </c>
      <c r="Q1073" s="2">
        <v>26.265818509655201</v>
      </c>
      <c r="R1073" s="266">
        <f t="shared" si="51"/>
        <v>3.3029985890384501</v>
      </c>
      <c r="S1073" s="266">
        <f t="shared" si="52"/>
        <v>0.27875091283725867</v>
      </c>
      <c r="T1073" s="266">
        <f t="shared" si="53"/>
        <v>1.9994252247152982</v>
      </c>
    </row>
    <row r="1074" spans="1:20">
      <c r="A1074" s="102">
        <v>1.1983384555205701</v>
      </c>
      <c r="B1074" s="102">
        <v>0.40006615974776</v>
      </c>
      <c r="C1074" s="2">
        <v>863.16286043718901</v>
      </c>
      <c r="D1074" s="19">
        <v>1.60188749641614</v>
      </c>
      <c r="E1074" s="135">
        <v>0.24082088544481101</v>
      </c>
      <c r="F1074" s="135">
        <v>89</v>
      </c>
      <c r="G1074" s="135">
        <v>41.5646294238948</v>
      </c>
      <c r="H1074" s="2">
        <v>-1.0218044870743399</v>
      </c>
      <c r="I1074" s="2">
        <v>289.35272553827002</v>
      </c>
      <c r="J1074" s="2">
        <v>-43.067505217101399</v>
      </c>
      <c r="K1074" s="19">
        <v>2.0186659505084599</v>
      </c>
      <c r="L1074" s="135">
        <v>4.2824884922373303E-2</v>
      </c>
      <c r="M1074" s="135">
        <v>89.79</v>
      </c>
      <c r="N1074" s="135">
        <v>81.6505385385789</v>
      </c>
      <c r="O1074" s="19">
        <v>0.8</v>
      </c>
      <c r="P1074" s="2">
        <v>227.43476102561701</v>
      </c>
      <c r="Q1074" s="2">
        <v>224.95176817698899</v>
      </c>
      <c r="R1074" s="266">
        <f t="shared" si="51"/>
        <v>3.6205534469245997</v>
      </c>
      <c r="S1074" s="266">
        <f t="shared" si="52"/>
        <v>0.79353768067106789</v>
      </c>
      <c r="T1074" s="266">
        <f t="shared" si="53"/>
        <v>1.9644235897274569</v>
      </c>
    </row>
    <row r="1075" spans="1:20">
      <c r="A1075" s="102">
        <v>0.97531061666086305</v>
      </c>
      <c r="B1075" s="102">
        <v>0.40045564476510098</v>
      </c>
      <c r="C1075" s="2">
        <v>908.60360712343595</v>
      </c>
      <c r="D1075" s="19">
        <v>1.57483897323129</v>
      </c>
      <c r="E1075" s="135">
        <v>9.1841397384911996E-3</v>
      </c>
      <c r="F1075" s="135">
        <v>89</v>
      </c>
      <c r="G1075" s="135">
        <v>40.561522745737697</v>
      </c>
      <c r="H1075" s="2">
        <v>4.8906650176837401</v>
      </c>
      <c r="I1075" s="2">
        <v>280.694426496446</v>
      </c>
      <c r="J1075" s="2">
        <v>61.376417525196302</v>
      </c>
      <c r="K1075" s="19">
        <v>3.8350633956682301</v>
      </c>
      <c r="L1075" s="135">
        <v>0.14856704014573599</v>
      </c>
      <c r="M1075" s="135">
        <v>89.79</v>
      </c>
      <c r="N1075" s="135">
        <v>83.094483364776096</v>
      </c>
      <c r="O1075" s="19">
        <v>0.8</v>
      </c>
      <c r="P1075" s="2">
        <v>161.42421814654</v>
      </c>
      <c r="Q1075" s="2">
        <v>301.793567032412</v>
      </c>
      <c r="R1075" s="266">
        <f t="shared" si="51"/>
        <v>5.4099023688995196</v>
      </c>
      <c r="S1075" s="266">
        <f t="shared" si="52"/>
        <v>0.41064222693426594</v>
      </c>
      <c r="T1075" s="266">
        <f t="shared" si="53"/>
        <v>2.0486036455203807</v>
      </c>
    </row>
    <row r="1076" spans="1:20">
      <c r="A1076" s="102">
        <v>0.865902876015752</v>
      </c>
      <c r="B1076" s="102">
        <v>0.400496703298652</v>
      </c>
      <c r="C1076" s="2">
        <v>864.05062173599902</v>
      </c>
      <c r="D1076" s="19">
        <v>2.5909644542406198</v>
      </c>
      <c r="E1076" s="135">
        <v>0.16559263559423201</v>
      </c>
      <c r="F1076" s="135">
        <v>89</v>
      </c>
      <c r="G1076" s="135">
        <v>41.566222825888197</v>
      </c>
      <c r="H1076" s="2">
        <v>4.4256140285276997</v>
      </c>
      <c r="I1076" s="2">
        <v>359.85470036513101</v>
      </c>
      <c r="J1076" s="2">
        <v>179.70112909922599</v>
      </c>
      <c r="K1076" s="19">
        <v>3.0483142017291498</v>
      </c>
      <c r="L1076" s="135">
        <v>2.33275994078667E-2</v>
      </c>
      <c r="M1076" s="135">
        <v>89.79</v>
      </c>
      <c r="N1076" s="135">
        <v>81.699998898507801</v>
      </c>
      <c r="O1076" s="19">
        <v>0.8</v>
      </c>
      <c r="P1076" s="2">
        <v>334.06252285573999</v>
      </c>
      <c r="Q1076" s="2">
        <v>103.755003856599</v>
      </c>
      <c r="R1076" s="266">
        <f t="shared" si="51"/>
        <v>5.6392786559697701</v>
      </c>
      <c r="S1076" s="266">
        <f t="shared" si="52"/>
        <v>0.84996633640026364</v>
      </c>
      <c r="T1076" s="266">
        <f t="shared" si="53"/>
        <v>1.9655382025143637</v>
      </c>
    </row>
    <row r="1077" spans="1:20">
      <c r="A1077" s="102">
        <v>0.87846838915720504</v>
      </c>
      <c r="B1077" s="102">
        <v>0.40075474583050702</v>
      </c>
      <c r="C1077" s="2">
        <v>970.35985903992798</v>
      </c>
      <c r="D1077" s="19">
        <v>0.96491280676954205</v>
      </c>
      <c r="E1077" s="135">
        <v>8.1737331358849502E-2</v>
      </c>
      <c r="F1077" s="135">
        <v>89</v>
      </c>
      <c r="G1077" s="135">
        <v>41.500365099374399</v>
      </c>
      <c r="H1077" s="2">
        <v>4.6259589025259897</v>
      </c>
      <c r="I1077" s="2">
        <v>178.09503627705701</v>
      </c>
      <c r="J1077" s="2">
        <v>-161.57670421560599</v>
      </c>
      <c r="K1077" s="19">
        <v>1.4681404774994</v>
      </c>
      <c r="L1077" s="135">
        <v>0.11630311483476299</v>
      </c>
      <c r="M1077" s="135">
        <v>89.79</v>
      </c>
      <c r="N1077" s="135">
        <v>81.592389194892206</v>
      </c>
      <c r="O1077" s="19">
        <v>0.8</v>
      </c>
      <c r="P1077" s="2">
        <v>206.33167845367501</v>
      </c>
      <c r="Q1077" s="2">
        <v>252.705648165989</v>
      </c>
      <c r="R1077" s="266">
        <f t="shared" si="51"/>
        <v>2.4330532842689419</v>
      </c>
      <c r="S1077" s="266">
        <f t="shared" si="52"/>
        <v>0.65723465946053272</v>
      </c>
      <c r="T1077" s="266">
        <f t="shared" si="53"/>
        <v>1.9660643707474799</v>
      </c>
    </row>
    <row r="1078" spans="1:20">
      <c r="A1078" s="102">
        <v>1.1506630666553901</v>
      </c>
      <c r="B1078" s="102">
        <v>0.400943822747863</v>
      </c>
      <c r="C1078" s="2">
        <v>983.45385399210295</v>
      </c>
      <c r="D1078" s="19">
        <v>1.0020036729423101</v>
      </c>
      <c r="E1078" s="135">
        <v>1.63973990373491E-2</v>
      </c>
      <c r="F1078" s="135">
        <v>89</v>
      </c>
      <c r="G1078" s="135">
        <v>41.000019447743398</v>
      </c>
      <c r="H1078" s="2">
        <v>-8.5610906908874296E-2</v>
      </c>
      <c r="I1078" s="2">
        <v>272.31940236582199</v>
      </c>
      <c r="J1078" s="2">
        <v>-77.110828809389105</v>
      </c>
      <c r="K1078" s="19">
        <v>3.8782385441903799</v>
      </c>
      <c r="L1078" s="135">
        <v>3.1761093228030703E-2</v>
      </c>
      <c r="M1078" s="135">
        <v>89.79</v>
      </c>
      <c r="N1078" s="135">
        <v>82.3805819530197</v>
      </c>
      <c r="O1078" s="19">
        <v>0.8</v>
      </c>
      <c r="P1078" s="2">
        <v>58.485525177806601</v>
      </c>
      <c r="Q1078" s="2">
        <v>26.1351962578788</v>
      </c>
      <c r="R1078" s="266">
        <f t="shared" si="51"/>
        <v>4.8802422171326896</v>
      </c>
      <c r="S1078" s="266">
        <f t="shared" si="52"/>
        <v>0.25836566305167497</v>
      </c>
      <c r="T1078" s="266">
        <f t="shared" si="53"/>
        <v>2.0092815335860492</v>
      </c>
    </row>
    <row r="1079" spans="1:20">
      <c r="A1079" s="102">
        <v>1.1652099522762001</v>
      </c>
      <c r="B1079" s="102">
        <v>0.40101841470117</v>
      </c>
      <c r="C1079" s="2">
        <v>881.09543349526302</v>
      </c>
      <c r="D1079" s="19">
        <v>0.61615587719443099</v>
      </c>
      <c r="E1079" s="135">
        <v>0.17272494269854199</v>
      </c>
      <c r="F1079" s="135">
        <v>89</v>
      </c>
      <c r="G1079" s="135">
        <v>41.837367772318601</v>
      </c>
      <c r="H1079" s="2">
        <v>2.2002537495312802</v>
      </c>
      <c r="I1079" s="2">
        <v>304.94479674343899</v>
      </c>
      <c r="J1079" s="2">
        <v>-119.519406653207</v>
      </c>
      <c r="K1079" s="19">
        <v>3.7954474123342798</v>
      </c>
      <c r="L1079" s="135">
        <v>3.3244382721524503E-2</v>
      </c>
      <c r="M1079" s="135">
        <v>89.79</v>
      </c>
      <c r="N1079" s="135">
        <v>82.590843365773694</v>
      </c>
      <c r="O1079" s="19">
        <v>0.8</v>
      </c>
      <c r="P1079" s="2">
        <v>208.830946743715</v>
      </c>
      <c r="Q1079" s="2">
        <v>243.50242379448699</v>
      </c>
      <c r="R1079" s="266">
        <f t="shared" si="51"/>
        <v>4.4116032895287107</v>
      </c>
      <c r="S1079" s="266">
        <f t="shared" si="52"/>
        <v>0.16234077573886926</v>
      </c>
      <c r="T1079" s="266">
        <f t="shared" si="53"/>
        <v>1.9740927253176608</v>
      </c>
    </row>
    <row r="1080" spans="1:20">
      <c r="A1080" s="102">
        <v>1.30260969651862</v>
      </c>
      <c r="B1080" s="102">
        <v>0.401600428035154</v>
      </c>
      <c r="C1080" s="2">
        <v>881.94289512790601</v>
      </c>
      <c r="D1080" s="19">
        <v>1.5318274695420899</v>
      </c>
      <c r="E1080" s="135">
        <v>0.29999991921353802</v>
      </c>
      <c r="F1080" s="135">
        <v>89</v>
      </c>
      <c r="G1080" s="135">
        <v>41.737911290669302</v>
      </c>
      <c r="H1080" s="2">
        <v>-1.5057583936667001</v>
      </c>
      <c r="I1080" s="2">
        <v>269.26754004686899</v>
      </c>
      <c r="J1080" s="2">
        <v>-21.300335290162899</v>
      </c>
      <c r="K1080" s="19">
        <v>2.9651662898031499</v>
      </c>
      <c r="L1080" s="135">
        <v>4.3274653793479801E-3</v>
      </c>
      <c r="M1080" s="135">
        <v>89.79</v>
      </c>
      <c r="N1080" s="135">
        <v>81.551930839750597</v>
      </c>
      <c r="O1080" s="19">
        <v>0.8</v>
      </c>
      <c r="P1080" s="2">
        <v>359.98076010733598</v>
      </c>
      <c r="Q1080" s="2">
        <v>88.945874006394206</v>
      </c>
      <c r="R1080" s="266">
        <f t="shared" si="51"/>
        <v>4.4969937593452398</v>
      </c>
      <c r="S1080" s="266">
        <f t="shared" si="52"/>
        <v>0.51660760976875408</v>
      </c>
      <c r="T1080" s="266">
        <f t="shared" si="53"/>
        <v>1.9539054139966485</v>
      </c>
    </row>
    <row r="1081" spans="1:20">
      <c r="A1081" s="102">
        <v>0.86135081900283605</v>
      </c>
      <c r="B1081" s="102">
        <v>0.40260826886686302</v>
      </c>
      <c r="C1081" s="2">
        <v>994.47956759169199</v>
      </c>
      <c r="D1081" s="19">
        <v>2.1105154597269999</v>
      </c>
      <c r="E1081" s="135">
        <v>0.28908832234375798</v>
      </c>
      <c r="F1081" s="135">
        <v>89</v>
      </c>
      <c r="G1081" s="135">
        <v>41.7334329162477</v>
      </c>
      <c r="H1081" s="2">
        <v>0.49822552890750299</v>
      </c>
      <c r="I1081" s="2">
        <v>354.60026025273498</v>
      </c>
      <c r="J1081" s="2">
        <v>-151.31281110718299</v>
      </c>
      <c r="K1081" s="19">
        <v>2.0732804262715598</v>
      </c>
      <c r="L1081" s="135">
        <v>6.7116833511267196E-2</v>
      </c>
      <c r="M1081" s="135">
        <v>89.79</v>
      </c>
      <c r="N1081" s="135">
        <v>81.243674352032997</v>
      </c>
      <c r="O1081" s="19">
        <v>0.8</v>
      </c>
      <c r="P1081" s="2">
        <v>236.31280393966699</v>
      </c>
      <c r="Q1081" s="2">
        <v>213.22392541375299</v>
      </c>
      <c r="R1081" s="266">
        <f t="shared" si="51"/>
        <v>4.1837958859985598</v>
      </c>
      <c r="S1081" s="266">
        <f t="shared" si="52"/>
        <v>1.017959477639212</v>
      </c>
      <c r="T1081" s="266">
        <f t="shared" si="53"/>
        <v>1.9467287657613983</v>
      </c>
    </row>
    <row r="1082" spans="1:20">
      <c r="A1082" s="102">
        <v>1.3994498727843101</v>
      </c>
      <c r="B1082" s="102">
        <v>0.40314478284734101</v>
      </c>
      <c r="C1082" s="2">
        <v>932.91861164796103</v>
      </c>
      <c r="D1082" s="19">
        <v>3.2737578171889599</v>
      </c>
      <c r="E1082" s="135">
        <v>0.19130038724440601</v>
      </c>
      <c r="F1082" s="135">
        <v>89</v>
      </c>
      <c r="G1082" s="135">
        <v>41.515432710162401</v>
      </c>
      <c r="H1082" s="2">
        <v>4.26955421971416</v>
      </c>
      <c r="I1082" s="2">
        <v>359.98999035409997</v>
      </c>
      <c r="J1082" s="2">
        <v>177.37084880671301</v>
      </c>
      <c r="K1082" s="19">
        <v>2.9227513780845098</v>
      </c>
      <c r="L1082" s="135">
        <v>2.6928657073696902E-3</v>
      </c>
      <c r="M1082" s="135">
        <v>89.79</v>
      </c>
      <c r="N1082" s="135">
        <v>81.553663653838001</v>
      </c>
      <c r="O1082" s="19">
        <v>0.8</v>
      </c>
      <c r="P1082" s="2">
        <v>359.84974201805198</v>
      </c>
      <c r="Q1082" s="2">
        <v>77.645264286374697</v>
      </c>
      <c r="R1082" s="266">
        <f t="shared" si="51"/>
        <v>6.1965091952734692</v>
      </c>
      <c r="S1082" s="266">
        <f t="shared" si="52"/>
        <v>1.1200945252259158</v>
      </c>
      <c r="T1082" s="266">
        <f t="shared" si="53"/>
        <v>1.9644180086764409</v>
      </c>
    </row>
    <row r="1083" spans="1:20">
      <c r="A1083" s="102">
        <v>1.2300207195803501</v>
      </c>
      <c r="B1083" s="102">
        <v>0.40352592244744301</v>
      </c>
      <c r="C1083" s="2">
        <v>880.00562803866501</v>
      </c>
      <c r="D1083" s="19">
        <v>1.7995583230577601</v>
      </c>
      <c r="E1083" s="135">
        <v>6.6836962537706407E-2</v>
      </c>
      <c r="F1083" s="135">
        <v>89</v>
      </c>
      <c r="G1083" s="135">
        <v>41.577334799536303</v>
      </c>
      <c r="H1083" s="2">
        <v>-1.3609653214564299</v>
      </c>
      <c r="I1083" s="2">
        <v>82.453948250707199</v>
      </c>
      <c r="J1083" s="2">
        <v>7.5618218693083499</v>
      </c>
      <c r="K1083" s="19">
        <v>3.0695060759964901</v>
      </c>
      <c r="L1083" s="135">
        <v>0.135230656289894</v>
      </c>
      <c r="M1083" s="135">
        <v>89.79</v>
      </c>
      <c r="N1083" s="135">
        <v>83.462498735519802</v>
      </c>
      <c r="O1083" s="19">
        <v>0.8</v>
      </c>
      <c r="P1083" s="2">
        <v>3.0386159011931402</v>
      </c>
      <c r="Q1083" s="2">
        <v>69.312923481018103</v>
      </c>
      <c r="R1083" s="266">
        <f t="shared" si="51"/>
        <v>4.8690643990542499</v>
      </c>
      <c r="S1083" s="266">
        <f t="shared" si="52"/>
        <v>0.58626967287352516</v>
      </c>
      <c r="T1083" s="266">
        <f t="shared" si="53"/>
        <v>2.0074037727028773</v>
      </c>
    </row>
    <row r="1084" spans="1:20">
      <c r="A1084" s="102">
        <v>0.99332446511834804</v>
      </c>
      <c r="B1084" s="102">
        <v>0.40373946635929098</v>
      </c>
      <c r="C1084" s="2">
        <v>908.51768209790805</v>
      </c>
      <c r="D1084" s="19">
        <v>1.03117481752471</v>
      </c>
      <c r="E1084" s="135">
        <v>9.7874029435730203E-2</v>
      </c>
      <c r="F1084" s="135">
        <v>89</v>
      </c>
      <c r="G1084" s="135">
        <v>41.9351542678084</v>
      </c>
      <c r="H1084" s="2">
        <v>1.3730348215730099</v>
      </c>
      <c r="I1084" s="2">
        <v>108.14448496733399</v>
      </c>
      <c r="J1084" s="2">
        <v>-47.3448988361814</v>
      </c>
      <c r="K1084" s="19">
        <v>4.6698865517638302</v>
      </c>
      <c r="L1084" s="135">
        <v>1.11189873924777E-7</v>
      </c>
      <c r="M1084" s="135">
        <v>89.79</v>
      </c>
      <c r="N1084" s="135">
        <v>82.778940996861905</v>
      </c>
      <c r="O1084" s="19">
        <v>0.8</v>
      </c>
      <c r="P1084" s="2">
        <v>135.03792672943601</v>
      </c>
      <c r="Q1084" s="2">
        <v>311.27890300785998</v>
      </c>
      <c r="R1084" s="266">
        <f t="shared" si="51"/>
        <v>5.7010613692885403</v>
      </c>
      <c r="S1084" s="266">
        <f t="shared" si="52"/>
        <v>0.22081367632694035</v>
      </c>
      <c r="T1084" s="266">
        <f t="shared" si="53"/>
        <v>1.9739748772167345</v>
      </c>
    </row>
    <row r="1085" spans="1:20">
      <c r="A1085" s="102">
        <v>1.3606917615979901</v>
      </c>
      <c r="B1085" s="102">
        <v>0.403795120963717</v>
      </c>
      <c r="C1085" s="2">
        <v>893.55837795458694</v>
      </c>
      <c r="D1085" s="19">
        <v>0.500329229521012</v>
      </c>
      <c r="E1085" s="135">
        <v>2.8021786225912999E-3</v>
      </c>
      <c r="F1085" s="135">
        <v>89</v>
      </c>
      <c r="G1085" s="135">
        <v>41.949808011944903</v>
      </c>
      <c r="H1085" s="2">
        <v>4.05389284577313</v>
      </c>
      <c r="I1085" s="2">
        <v>165.83334294483299</v>
      </c>
      <c r="J1085" s="2">
        <v>119.27431358612699</v>
      </c>
      <c r="K1085" s="19">
        <v>1.1876134200912001</v>
      </c>
      <c r="L1085" s="135">
        <v>0.199494215365489</v>
      </c>
      <c r="M1085" s="135">
        <v>89.79</v>
      </c>
      <c r="N1085" s="135">
        <v>81.915216806311804</v>
      </c>
      <c r="O1085" s="19">
        <v>0.8</v>
      </c>
      <c r="P1085" s="2">
        <v>310.70002217749999</v>
      </c>
      <c r="Q1085" s="2">
        <v>117.075651395695</v>
      </c>
      <c r="R1085" s="266">
        <f t="shared" si="51"/>
        <v>1.6879426496122121</v>
      </c>
      <c r="S1085" s="266">
        <f t="shared" si="52"/>
        <v>0.42128963942036823</v>
      </c>
      <c r="T1085" s="266">
        <f t="shared" si="53"/>
        <v>1.9526958689056941</v>
      </c>
    </row>
    <row r="1086" spans="1:20">
      <c r="A1086" s="102">
        <v>1.40336362179368</v>
      </c>
      <c r="B1086" s="102">
        <v>0.40462731594658002</v>
      </c>
      <c r="C1086" s="2">
        <v>964.06607615519295</v>
      </c>
      <c r="D1086" s="19">
        <v>1.01433773576229</v>
      </c>
      <c r="E1086" s="135">
        <v>0.164192491298806</v>
      </c>
      <c r="F1086" s="135">
        <v>89</v>
      </c>
      <c r="G1086" s="135">
        <v>41.5866779697418</v>
      </c>
      <c r="H1086" s="2">
        <v>-0.16916692785915299</v>
      </c>
      <c r="I1086" s="2">
        <v>20.508409812769901</v>
      </c>
      <c r="J1086" s="2">
        <v>-136.96096369129799</v>
      </c>
      <c r="K1086" s="19">
        <v>2.09808190832968</v>
      </c>
      <c r="L1086" s="135">
        <v>0.143428355247843</v>
      </c>
      <c r="M1086" s="135">
        <v>89.79</v>
      </c>
      <c r="N1086" s="135">
        <v>82.189053728699093</v>
      </c>
      <c r="O1086" s="19">
        <v>0.8</v>
      </c>
      <c r="P1086" s="2">
        <v>191.052282831334</v>
      </c>
      <c r="Q1086" s="2">
        <v>275.35929721974702</v>
      </c>
      <c r="R1086" s="266">
        <f t="shared" si="51"/>
        <v>3.11241964409197</v>
      </c>
      <c r="S1086" s="266">
        <f t="shared" si="52"/>
        <v>0.48345955023739856</v>
      </c>
      <c r="T1086" s="266">
        <f t="shared" si="53"/>
        <v>1.9763313094760615</v>
      </c>
    </row>
    <row r="1087" spans="1:20">
      <c r="A1087" s="102">
        <v>1.3154946970753301</v>
      </c>
      <c r="B1087" s="102">
        <v>0.40506862175157798</v>
      </c>
      <c r="C1087" s="2">
        <v>929.09789829438103</v>
      </c>
      <c r="D1087" s="19">
        <v>2.0494718140365</v>
      </c>
      <c r="E1087" s="135">
        <v>0.201782317787668</v>
      </c>
      <c r="F1087" s="135">
        <v>89</v>
      </c>
      <c r="G1087" s="135">
        <v>41.401785775060098</v>
      </c>
      <c r="H1087" s="2">
        <v>5.9837072269576499</v>
      </c>
      <c r="I1087" s="2">
        <v>201.76019690688801</v>
      </c>
      <c r="J1087" s="2">
        <v>48.869935085814198</v>
      </c>
      <c r="K1087" s="19">
        <v>1.0881258029707499</v>
      </c>
      <c r="L1087" s="135">
        <v>0.178440556485049</v>
      </c>
      <c r="M1087" s="135">
        <v>89.79</v>
      </c>
      <c r="N1087" s="135">
        <v>81.174458648893307</v>
      </c>
      <c r="O1087" s="19">
        <v>0.8</v>
      </c>
      <c r="P1087" s="2">
        <v>329.17458633908501</v>
      </c>
      <c r="Q1087" s="2">
        <v>91.125287892551</v>
      </c>
      <c r="R1087" s="266">
        <f t="shared" si="51"/>
        <v>3.1375976170072502</v>
      </c>
      <c r="S1087" s="266">
        <f t="shared" si="52"/>
        <v>1.8834879279961274</v>
      </c>
      <c r="T1087" s="266">
        <f t="shared" si="53"/>
        <v>1.960651144129917</v>
      </c>
    </row>
    <row r="1088" spans="1:20">
      <c r="A1088" s="102">
        <v>1.1155329109169501</v>
      </c>
      <c r="B1088" s="102">
        <v>0.40656632321941499</v>
      </c>
      <c r="C1088" s="2">
        <v>869.14845929997296</v>
      </c>
      <c r="D1088" s="19">
        <v>1.4581941065006101</v>
      </c>
      <c r="E1088" s="135">
        <v>0.26999999278861198</v>
      </c>
      <c r="F1088" s="135">
        <v>89</v>
      </c>
      <c r="G1088" s="135">
        <v>41.547688343343097</v>
      </c>
      <c r="H1088" s="2">
        <v>2.2426735679710101</v>
      </c>
      <c r="I1088" s="2">
        <v>231.01161618119801</v>
      </c>
      <c r="J1088" s="2">
        <v>79.623364190556003</v>
      </c>
      <c r="K1088" s="19">
        <v>3.2865933960595899</v>
      </c>
      <c r="L1088" s="135">
        <v>9.9999886311836497E-2</v>
      </c>
      <c r="M1088" s="135">
        <v>89.79</v>
      </c>
      <c r="N1088" s="135">
        <v>82.456114473420399</v>
      </c>
      <c r="O1088" s="19">
        <v>0.8</v>
      </c>
      <c r="P1088" s="2">
        <v>294.790949523633</v>
      </c>
      <c r="Q1088" s="2">
        <v>141.17510778830501</v>
      </c>
      <c r="R1088" s="266">
        <f t="shared" si="51"/>
        <v>4.7447875025602002</v>
      </c>
      <c r="S1088" s="266">
        <f t="shared" si="52"/>
        <v>0.44367949751523544</v>
      </c>
      <c r="T1088" s="266">
        <f t="shared" si="53"/>
        <v>1.9846137718184693</v>
      </c>
    </row>
    <row r="1089" spans="1:20">
      <c r="A1089" s="102">
        <v>1.1308845891617201</v>
      </c>
      <c r="B1089" s="102">
        <v>0.40660888008663698</v>
      </c>
      <c r="C1089" s="2">
        <v>880.34480701252005</v>
      </c>
      <c r="D1089" s="19">
        <v>1.91526685675742</v>
      </c>
      <c r="E1089" s="135">
        <v>0.15230827203223299</v>
      </c>
      <c r="F1089" s="135">
        <v>89</v>
      </c>
      <c r="G1089" s="135">
        <v>41.687305215526997</v>
      </c>
      <c r="H1089" s="2">
        <v>4.3760563284394998</v>
      </c>
      <c r="I1089" s="2">
        <v>359.89738580756699</v>
      </c>
      <c r="J1089" s="2">
        <v>174.74385796365399</v>
      </c>
      <c r="K1089" s="19">
        <v>2.55137452461079</v>
      </c>
      <c r="L1089" s="135">
        <v>8.8431123214341795E-2</v>
      </c>
      <c r="M1089" s="135">
        <v>89.79</v>
      </c>
      <c r="N1089" s="135">
        <v>81.573772136312598</v>
      </c>
      <c r="O1089" s="19">
        <v>0.8</v>
      </c>
      <c r="P1089" s="2">
        <v>289.71788702362602</v>
      </c>
      <c r="Q1089" s="2">
        <v>145.47529065002601</v>
      </c>
      <c r="R1089" s="266">
        <f t="shared" si="51"/>
        <v>4.46664138136821</v>
      </c>
      <c r="S1089" s="266">
        <f t="shared" si="52"/>
        <v>0.75068040316409146</v>
      </c>
      <c r="T1089" s="266">
        <f t="shared" si="53"/>
        <v>1.9568012783404707</v>
      </c>
    </row>
    <row r="1090" spans="1:20">
      <c r="A1090" s="102">
        <v>1.5495829349383701</v>
      </c>
      <c r="B1090" s="102">
        <v>0.40722900437300602</v>
      </c>
      <c r="C1090" s="2">
        <v>978.17723935275296</v>
      </c>
      <c r="D1090" s="19">
        <v>2.90020173458359</v>
      </c>
      <c r="E1090" s="135">
        <v>0.24376647071063601</v>
      </c>
      <c r="F1090" s="135">
        <v>89</v>
      </c>
      <c r="G1090" s="135">
        <v>41.554302662302703</v>
      </c>
      <c r="H1090" s="2">
        <v>5.9317299791210898</v>
      </c>
      <c r="I1090" s="2">
        <v>5.3085827107301996E-6</v>
      </c>
      <c r="J1090" s="2">
        <v>171.24109916306199</v>
      </c>
      <c r="K1090" s="19">
        <v>3.02130200100784</v>
      </c>
      <c r="L1090" s="135">
        <v>4.3334304528075399E-8</v>
      </c>
      <c r="M1090" s="135">
        <v>89.79</v>
      </c>
      <c r="N1090" s="135">
        <v>81.688338578016001</v>
      </c>
      <c r="O1090" s="19">
        <v>0.8</v>
      </c>
      <c r="P1090" s="2">
        <v>323.88881193479301</v>
      </c>
      <c r="Q1090" s="2">
        <v>112.205144872094</v>
      </c>
      <c r="R1090" s="266">
        <f t="shared" si="51"/>
        <v>5.92150373559143</v>
      </c>
      <c r="S1090" s="266">
        <f t="shared" si="52"/>
        <v>0.95991785449324374</v>
      </c>
      <c r="T1090" s="266">
        <f t="shared" si="53"/>
        <v>1.9658214274913619</v>
      </c>
    </row>
    <row r="1091" spans="1:20">
      <c r="A1091" s="102">
        <v>1.35523462528362</v>
      </c>
      <c r="B1091" s="102">
        <v>0.40801312158103298</v>
      </c>
      <c r="C1091" s="2">
        <v>906.48089413611604</v>
      </c>
      <c r="D1091" s="19">
        <v>0.58205380689827602</v>
      </c>
      <c r="E1091" s="135">
        <v>0.24538280322994999</v>
      </c>
      <c r="F1091" s="135">
        <v>89</v>
      </c>
      <c r="G1091" s="135">
        <v>42.138197260010003</v>
      </c>
      <c r="H1091" s="2">
        <v>5.9859185958119303</v>
      </c>
      <c r="I1091" s="2">
        <v>144.71486114709299</v>
      </c>
      <c r="J1091" s="2">
        <v>-166.77308601305299</v>
      </c>
      <c r="K1091" s="19">
        <v>1.7202116789502599</v>
      </c>
      <c r="L1091" s="135">
        <v>0.15701757011381601</v>
      </c>
      <c r="M1091" s="135">
        <v>89.79</v>
      </c>
      <c r="N1091" s="135">
        <v>82.098112653913901</v>
      </c>
      <c r="O1091" s="19">
        <v>0.8</v>
      </c>
      <c r="P1091" s="2">
        <v>288.98419213842197</v>
      </c>
      <c r="Q1091" s="2">
        <v>151.39644684515801</v>
      </c>
      <c r="R1091" s="266">
        <f t="shared" si="51"/>
        <v>2.3022654858485359</v>
      </c>
      <c r="S1091" s="266">
        <f t="shared" si="52"/>
        <v>0.33836173421021526</v>
      </c>
      <c r="T1091" s="266">
        <f t="shared" si="53"/>
        <v>1.9483062397599686</v>
      </c>
    </row>
    <row r="1092" spans="1:20">
      <c r="A1092" s="102">
        <v>1.58600706513971</v>
      </c>
      <c r="B1092" s="102">
        <v>0.40830799277104801</v>
      </c>
      <c r="C1092" s="2">
        <v>864.08839273868</v>
      </c>
      <c r="D1092" s="19">
        <v>1.2575614737402301</v>
      </c>
      <c r="E1092" s="135">
        <v>0.13732047285778501</v>
      </c>
      <c r="F1092" s="135">
        <v>89</v>
      </c>
      <c r="G1092" s="135">
        <v>41.893082379452103</v>
      </c>
      <c r="H1092" s="2">
        <v>5.3673057410660103</v>
      </c>
      <c r="I1092" s="2">
        <v>75.641548713537702</v>
      </c>
      <c r="J1092" s="2">
        <v>-4.3360178448158901</v>
      </c>
      <c r="K1092" s="19">
        <v>2.8483117567524401</v>
      </c>
      <c r="L1092" s="135">
        <v>8.7559255731144495E-2</v>
      </c>
      <c r="M1092" s="135">
        <v>89.79</v>
      </c>
      <c r="N1092" s="135">
        <v>82.5292982728526</v>
      </c>
      <c r="O1092" s="19">
        <v>0.8</v>
      </c>
      <c r="P1092" s="2">
        <v>178.57831903191499</v>
      </c>
      <c r="Q1092" s="2">
        <v>280.41248566298998</v>
      </c>
      <c r="R1092" s="266">
        <f t="shared" si="51"/>
        <v>4.1058732304926702</v>
      </c>
      <c r="S1092" s="266">
        <f t="shared" si="52"/>
        <v>0.44151117614107804</v>
      </c>
      <c r="T1092" s="266">
        <f t="shared" si="53"/>
        <v>1.9699982332484545</v>
      </c>
    </row>
    <row r="1093" spans="1:20">
      <c r="A1093" s="102">
        <v>1.5841801199130701</v>
      </c>
      <c r="B1093" s="102">
        <v>0.40888334692948802</v>
      </c>
      <c r="C1093" s="2">
        <v>860.57962620558305</v>
      </c>
      <c r="D1093" s="19">
        <v>2.2865586509119402</v>
      </c>
      <c r="E1093" s="135">
        <v>0.13203426691549999</v>
      </c>
      <c r="F1093" s="135">
        <v>89</v>
      </c>
      <c r="G1093" s="135">
        <v>41.592634849051102</v>
      </c>
      <c r="H1093" s="2">
        <v>1.02865424157108</v>
      </c>
      <c r="I1093" s="2">
        <v>38.051657932424497</v>
      </c>
      <c r="J1093" s="2">
        <v>111.794229149835</v>
      </c>
      <c r="K1093" s="19">
        <v>2.4379821578631602</v>
      </c>
      <c r="L1093" s="135">
        <v>7.6693530151989306E-2</v>
      </c>
      <c r="M1093" s="135">
        <v>89.79</v>
      </c>
      <c r="N1093" s="135">
        <v>81.699987526515997</v>
      </c>
      <c r="O1093" s="19">
        <v>0.8</v>
      </c>
      <c r="P1093" s="2">
        <v>281.017480210033</v>
      </c>
      <c r="Q1093" s="2">
        <v>154.093533299238</v>
      </c>
      <c r="R1093" s="266">
        <f t="shared" si="51"/>
        <v>4.7245408087751004</v>
      </c>
      <c r="S1093" s="266">
        <f t="shared" si="52"/>
        <v>0.93788982152193456</v>
      </c>
      <c r="T1093" s="266">
        <f t="shared" si="53"/>
        <v>1.9642897792607603</v>
      </c>
    </row>
    <row r="1094" spans="1:20">
      <c r="A1094" s="102">
        <v>1.35513242613524</v>
      </c>
      <c r="B1094" s="102">
        <v>0.40889158316285201</v>
      </c>
      <c r="C1094" s="2">
        <v>881.057905603986</v>
      </c>
      <c r="D1094" s="19">
        <v>1.50333090001245</v>
      </c>
      <c r="E1094" s="135">
        <v>7.4419583214459906E-2</v>
      </c>
      <c r="F1094" s="135">
        <v>89</v>
      </c>
      <c r="G1094" s="135">
        <v>41.170716140552997</v>
      </c>
      <c r="H1094" s="2">
        <v>-0.216266282808071</v>
      </c>
      <c r="I1094" s="2">
        <v>184.05887843707001</v>
      </c>
      <c r="J1094" s="2">
        <v>138.93945040515101</v>
      </c>
      <c r="K1094" s="19">
        <v>3.73315778381565</v>
      </c>
      <c r="L1094" s="135">
        <v>2.12155819593716E-2</v>
      </c>
      <c r="M1094" s="135">
        <v>89.79</v>
      </c>
      <c r="N1094" s="135">
        <v>82.111866377356193</v>
      </c>
      <c r="O1094" s="19">
        <v>0.8</v>
      </c>
      <c r="P1094" s="2">
        <v>358.280699587703</v>
      </c>
      <c r="Q1094" s="2">
        <v>89.067654697242006</v>
      </c>
      <c r="R1094" s="266">
        <f t="shared" si="51"/>
        <v>5.2364886838280995</v>
      </c>
      <c r="S1094" s="266">
        <f t="shared" si="52"/>
        <v>0.40269685533513661</v>
      </c>
      <c r="T1094" s="266">
        <f t="shared" si="53"/>
        <v>1.9944240488077476</v>
      </c>
    </row>
    <row r="1095" spans="1:20">
      <c r="A1095" s="102">
        <v>1.4029290182515901</v>
      </c>
      <c r="B1095" s="102">
        <v>0.40950841730569998</v>
      </c>
      <c r="C1095" s="2">
        <v>996.60994865561702</v>
      </c>
      <c r="D1095" s="19">
        <v>2.6933245343438599</v>
      </c>
      <c r="E1095" s="135">
        <v>0.299019685847978</v>
      </c>
      <c r="F1095" s="135">
        <v>89</v>
      </c>
      <c r="G1095" s="135">
        <v>41.619831429338497</v>
      </c>
      <c r="H1095" s="2">
        <v>5.9995174261799704</v>
      </c>
      <c r="I1095" s="2">
        <v>358.47454725749799</v>
      </c>
      <c r="J1095" s="2">
        <v>168.429682116858</v>
      </c>
      <c r="K1095" s="19">
        <v>2.9344314001505798</v>
      </c>
      <c r="L1095" s="135">
        <v>6.3058492612907899E-3</v>
      </c>
      <c r="M1095" s="135">
        <v>89.79</v>
      </c>
      <c r="N1095" s="135">
        <v>81.699987560448704</v>
      </c>
      <c r="O1095" s="19">
        <v>0.8</v>
      </c>
      <c r="P1095" s="2">
        <v>77.591783674407395</v>
      </c>
      <c r="Q1095" s="2">
        <v>1.6796699890774701E-3</v>
      </c>
      <c r="R1095" s="266">
        <f t="shared" si="51"/>
        <v>5.6277559344944397</v>
      </c>
      <c r="S1095" s="266">
        <f t="shared" si="52"/>
        <v>0.91783523520285815</v>
      </c>
      <c r="T1095" s="266">
        <f t="shared" si="53"/>
        <v>1.9630062101322461</v>
      </c>
    </row>
    <row r="1096" spans="1:20">
      <c r="A1096" s="102">
        <v>1.3914603535085901</v>
      </c>
      <c r="B1096" s="102">
        <v>0.409595315892468</v>
      </c>
      <c r="C1096" s="2">
        <v>861.38768886052696</v>
      </c>
      <c r="D1096" s="19">
        <v>1.8201179529271401</v>
      </c>
      <c r="E1096" s="135">
        <v>0.248370467264456</v>
      </c>
      <c r="F1096" s="135">
        <v>89</v>
      </c>
      <c r="G1096" s="135">
        <v>41.755597577769898</v>
      </c>
      <c r="H1096" s="2">
        <v>-0.36478422032995</v>
      </c>
      <c r="I1096" s="2">
        <v>307.10970758415601</v>
      </c>
      <c r="J1096" s="2">
        <v>-76.904844320272204</v>
      </c>
      <c r="K1096" s="19">
        <v>2.9520923372902099</v>
      </c>
      <c r="L1096" s="135">
        <v>2.3937625664204501E-2</v>
      </c>
      <c r="M1096" s="135">
        <v>89.79</v>
      </c>
      <c r="N1096" s="135">
        <v>81.582698487210095</v>
      </c>
      <c r="O1096" s="19">
        <v>0.8</v>
      </c>
      <c r="P1096" s="2">
        <v>135.15494112331399</v>
      </c>
      <c r="Q1096" s="2">
        <v>316.76264533470697</v>
      </c>
      <c r="R1096" s="266">
        <f t="shared" ref="R1096:R1159" si="54">D1096+K1096</f>
        <v>4.77221029021735</v>
      </c>
      <c r="S1096" s="266">
        <f t="shared" ref="S1096:S1159" si="55">D1096/K1096</f>
        <v>0.61655183678904368</v>
      </c>
      <c r="T1096" s="266">
        <f t="shared" ref="T1096:T1159" si="56">N1096/G1096</f>
        <v>1.9538146552749516</v>
      </c>
    </row>
    <row r="1097" spans="1:20">
      <c r="A1097" s="102">
        <v>1.3606917615979901</v>
      </c>
      <c r="B1097" s="102">
        <v>0.40985064063330701</v>
      </c>
      <c r="C1097" s="2">
        <v>896.80268780935603</v>
      </c>
      <c r="D1097" s="19">
        <v>0.50000067022091799</v>
      </c>
      <c r="E1097" s="135">
        <v>9.6198007047024192E-3</v>
      </c>
      <c r="F1097" s="135">
        <v>89</v>
      </c>
      <c r="G1097" s="135">
        <v>42.031340125349999</v>
      </c>
      <c r="H1097" s="2">
        <v>-0.497490819666494</v>
      </c>
      <c r="I1097" s="2">
        <v>170.91898111849099</v>
      </c>
      <c r="J1097" s="2">
        <v>136.072083845251</v>
      </c>
      <c r="K1097" s="19">
        <v>1.14980841598106</v>
      </c>
      <c r="L1097" s="135">
        <v>0.223091888233308</v>
      </c>
      <c r="M1097" s="135">
        <v>89.79</v>
      </c>
      <c r="N1097" s="135">
        <v>81.901505348444203</v>
      </c>
      <c r="O1097" s="19">
        <v>0.8</v>
      </c>
      <c r="P1097" s="2">
        <v>302.27338495053101</v>
      </c>
      <c r="Q1097" s="2">
        <v>128.37111852292</v>
      </c>
      <c r="R1097" s="266">
        <f t="shared" si="54"/>
        <v>1.6498090862019779</v>
      </c>
      <c r="S1097" s="266">
        <f t="shared" si="55"/>
        <v>0.43485563618378853</v>
      </c>
      <c r="T1097" s="266">
        <f t="shared" si="56"/>
        <v>1.9485818226159213</v>
      </c>
    </row>
    <row r="1098" spans="1:20">
      <c r="A1098" s="102">
        <v>0.99323605792596903</v>
      </c>
      <c r="B1098" s="102">
        <v>0.409858039908987</v>
      </c>
      <c r="C1098" s="2">
        <v>985.84407511086795</v>
      </c>
      <c r="D1098" s="19">
        <v>1.78823849656643</v>
      </c>
      <c r="E1098" s="135">
        <v>0.13456232213194499</v>
      </c>
      <c r="F1098" s="135">
        <v>89</v>
      </c>
      <c r="G1098" s="135">
        <v>41.798948200580597</v>
      </c>
      <c r="H1098" s="2">
        <v>4.3488927796599297</v>
      </c>
      <c r="I1098" s="2">
        <v>354.302334125843</v>
      </c>
      <c r="J1098" s="2">
        <v>177.55094798926501</v>
      </c>
      <c r="K1098" s="19">
        <v>2.9460120161478698</v>
      </c>
      <c r="L1098" s="135">
        <v>9.4067688160449706E-2</v>
      </c>
      <c r="M1098" s="135">
        <v>89.79</v>
      </c>
      <c r="N1098" s="135">
        <v>81.699999463169107</v>
      </c>
      <c r="O1098" s="19">
        <v>0.8</v>
      </c>
      <c r="P1098" s="2">
        <v>301.66557114909699</v>
      </c>
      <c r="Q1098" s="2">
        <v>136.52686115624499</v>
      </c>
      <c r="R1098" s="266">
        <f t="shared" si="54"/>
        <v>4.7342505127142998</v>
      </c>
      <c r="S1098" s="266">
        <f t="shared" si="55"/>
        <v>0.60700312380418764</v>
      </c>
      <c r="T1098" s="266">
        <f t="shared" si="56"/>
        <v>1.9545946245134052</v>
      </c>
    </row>
    <row r="1099" spans="1:20">
      <c r="A1099" s="102">
        <v>1.1240401617251301</v>
      </c>
      <c r="B1099" s="102">
        <v>0.41111164003172301</v>
      </c>
      <c r="C1099" s="2">
        <v>993.76546809777994</v>
      </c>
      <c r="D1099" s="19">
        <v>1.61867584883543</v>
      </c>
      <c r="E1099" s="135">
        <v>0.130000005807344</v>
      </c>
      <c r="F1099" s="135">
        <v>89</v>
      </c>
      <c r="G1099" s="135">
        <v>41.792252407883801</v>
      </c>
      <c r="H1099" s="2">
        <v>5.3783866304285004</v>
      </c>
      <c r="I1099" s="2">
        <v>119.047541525527</v>
      </c>
      <c r="J1099" s="2">
        <v>-86.441483564279906</v>
      </c>
      <c r="K1099" s="19">
        <v>3.11820503006803</v>
      </c>
      <c r="L1099" s="135">
        <v>8.8151147362319202E-2</v>
      </c>
      <c r="M1099" s="135">
        <v>89.79</v>
      </c>
      <c r="N1099" s="135">
        <v>81.699999997178693</v>
      </c>
      <c r="O1099" s="19">
        <v>0.8</v>
      </c>
      <c r="P1099" s="2">
        <v>216.33002804573499</v>
      </c>
      <c r="Q1099" s="2">
        <v>238.143633337757</v>
      </c>
      <c r="R1099" s="266">
        <f t="shared" si="54"/>
        <v>4.7368808789034595</v>
      </c>
      <c r="S1099" s="266">
        <f t="shared" si="55"/>
        <v>0.5191050085632487</v>
      </c>
      <c r="T1099" s="266">
        <f t="shared" si="56"/>
        <v>1.954907794865983</v>
      </c>
    </row>
    <row r="1100" spans="1:20">
      <c r="A1100" s="102">
        <v>1.4034872460179</v>
      </c>
      <c r="B1100" s="102">
        <v>0.41275066959069001</v>
      </c>
      <c r="C1100" s="2">
        <v>904.39160911221904</v>
      </c>
      <c r="D1100" s="19">
        <v>1.2765454251411401</v>
      </c>
      <c r="E1100" s="135">
        <v>0.107829815587413</v>
      </c>
      <c r="F1100" s="135">
        <v>89</v>
      </c>
      <c r="G1100" s="135">
        <v>41.317563145663698</v>
      </c>
      <c r="H1100" s="2">
        <v>1.60697956123967</v>
      </c>
      <c r="I1100" s="2">
        <v>108.440651581821</v>
      </c>
      <c r="J1100" s="2">
        <v>-66.928819554894304</v>
      </c>
      <c r="K1100" s="19">
        <v>4.0981947872553697</v>
      </c>
      <c r="L1100" s="135">
        <v>5.7417706860740603E-7</v>
      </c>
      <c r="M1100" s="135">
        <v>89.79</v>
      </c>
      <c r="N1100" s="135">
        <v>82.9288509129521</v>
      </c>
      <c r="O1100" s="19">
        <v>0.8</v>
      </c>
      <c r="P1100" s="2">
        <v>272.27091493206501</v>
      </c>
      <c r="Q1100" s="2">
        <v>177.72606711218799</v>
      </c>
      <c r="R1100" s="266">
        <f t="shared" si="54"/>
        <v>5.3747402123965102</v>
      </c>
      <c r="S1100" s="266">
        <f t="shared" si="55"/>
        <v>0.31148969031705398</v>
      </c>
      <c r="T1100" s="266">
        <f t="shared" si="56"/>
        <v>2.0071089531729931</v>
      </c>
    </row>
    <row r="1101" spans="1:20">
      <c r="A1101" s="102">
        <v>1.96959606790915</v>
      </c>
      <c r="B1101" s="102">
        <v>0.412816819734871</v>
      </c>
      <c r="C1101" s="2">
        <v>982.767858514875</v>
      </c>
      <c r="D1101" s="19">
        <v>1.91328053284104</v>
      </c>
      <c r="E1101" s="135">
        <v>0.17179120737883</v>
      </c>
      <c r="F1101" s="135">
        <v>89</v>
      </c>
      <c r="G1101" s="135">
        <v>41.052100602989803</v>
      </c>
      <c r="H1101" s="2">
        <v>1.52334488327004</v>
      </c>
      <c r="I1101" s="2">
        <v>359.93811404116298</v>
      </c>
      <c r="J1101" s="2">
        <v>153.94740455683399</v>
      </c>
      <c r="K1101" s="19">
        <v>3.00117662311186</v>
      </c>
      <c r="L1101" s="135">
        <v>1.3118667092833301E-2</v>
      </c>
      <c r="M1101" s="135">
        <v>89.79</v>
      </c>
      <c r="N1101" s="135">
        <v>83.327939687740098</v>
      </c>
      <c r="O1101" s="19">
        <v>0.8</v>
      </c>
      <c r="P1101" s="2">
        <v>247.61983681759901</v>
      </c>
      <c r="Q1101" s="2">
        <v>201.15998795665499</v>
      </c>
      <c r="R1101" s="266">
        <f t="shared" si="54"/>
        <v>4.9144571559529</v>
      </c>
      <c r="S1101" s="266">
        <f t="shared" si="55"/>
        <v>0.63751014122494321</v>
      </c>
      <c r="T1101" s="266">
        <f t="shared" si="56"/>
        <v>2.0298093998549582</v>
      </c>
    </row>
    <row r="1102" spans="1:20">
      <c r="A1102" s="102">
        <v>1.32781600905582</v>
      </c>
      <c r="B1102" s="102">
        <v>0.41301152614109599</v>
      </c>
      <c r="C1102" s="2">
        <v>899.05426437262395</v>
      </c>
      <c r="D1102" s="19">
        <v>2.0578808338733401</v>
      </c>
      <c r="E1102" s="135">
        <v>0.13006658434740101</v>
      </c>
      <c r="F1102" s="135">
        <v>89</v>
      </c>
      <c r="G1102" s="135">
        <v>41.588260143817102</v>
      </c>
      <c r="H1102" s="2">
        <v>3.0489618541525298</v>
      </c>
      <c r="I1102" s="2">
        <v>124.46014393225801</v>
      </c>
      <c r="J1102" s="2">
        <v>-82.376627076912698</v>
      </c>
      <c r="K1102" s="19">
        <v>2.0786196726644</v>
      </c>
      <c r="L1102" s="135">
        <v>9.0019320804697101E-2</v>
      </c>
      <c r="M1102" s="135">
        <v>89.79</v>
      </c>
      <c r="N1102" s="135">
        <v>81.400624850205702</v>
      </c>
      <c r="O1102" s="19">
        <v>0.8</v>
      </c>
      <c r="P1102" s="2">
        <v>227.389982314983</v>
      </c>
      <c r="Q1102" s="2">
        <v>218.94141234407499</v>
      </c>
      <c r="R1102" s="266">
        <f t="shared" si="54"/>
        <v>4.1365005065377396</v>
      </c>
      <c r="S1102" s="266">
        <f t="shared" si="55"/>
        <v>0.99002278335772864</v>
      </c>
      <c r="T1102" s="266">
        <f t="shared" si="56"/>
        <v>1.9572981550253066</v>
      </c>
    </row>
    <row r="1103" spans="1:20">
      <c r="A1103" s="102">
        <v>1.40481179393827</v>
      </c>
      <c r="B1103" s="102">
        <v>0.41321301775272201</v>
      </c>
      <c r="C1103" s="2">
        <v>886.22823268469801</v>
      </c>
      <c r="D1103" s="19">
        <v>0.80106699261453695</v>
      </c>
      <c r="E1103" s="135">
        <v>0.15582239479454801</v>
      </c>
      <c r="F1103" s="135">
        <v>89</v>
      </c>
      <c r="G1103" s="135">
        <v>41.207285656642497</v>
      </c>
      <c r="H1103" s="2">
        <v>5.9999936207153102</v>
      </c>
      <c r="I1103" s="2">
        <v>359.20814755656698</v>
      </c>
      <c r="J1103" s="2">
        <v>135.255092895362</v>
      </c>
      <c r="K1103" s="19">
        <v>3.5027752801318499</v>
      </c>
      <c r="L1103" s="135">
        <v>4.4329030202105602E-2</v>
      </c>
      <c r="M1103" s="135">
        <v>89.79</v>
      </c>
      <c r="N1103" s="135">
        <v>83.075352185764103</v>
      </c>
      <c r="O1103" s="19">
        <v>0.8</v>
      </c>
      <c r="P1103" s="2">
        <v>232.35535151803401</v>
      </c>
      <c r="Q1103" s="2">
        <v>220.82725828237901</v>
      </c>
      <c r="R1103" s="266">
        <f t="shared" si="54"/>
        <v>4.3038422727463868</v>
      </c>
      <c r="S1103" s="266">
        <f t="shared" si="55"/>
        <v>0.22869494288094427</v>
      </c>
      <c r="T1103" s="266">
        <f t="shared" si="56"/>
        <v>2.0160355350261367</v>
      </c>
    </row>
    <row r="1104" spans="1:20">
      <c r="A1104" s="102">
        <v>1.36214084969833</v>
      </c>
      <c r="B1104" s="102">
        <v>0.41363176183007999</v>
      </c>
      <c r="C1104" s="2">
        <v>894.23554619064896</v>
      </c>
      <c r="D1104" s="19">
        <v>2.0101941361739102</v>
      </c>
      <c r="E1104" s="135">
        <v>0.25994970090012398</v>
      </c>
      <c r="F1104" s="135">
        <v>89</v>
      </c>
      <c r="G1104" s="135">
        <v>41.4656824784634</v>
      </c>
      <c r="H1104" s="2">
        <v>-0.58145542630634295</v>
      </c>
      <c r="I1104" s="2">
        <v>54.111709854698503</v>
      </c>
      <c r="J1104" s="2">
        <v>19.309920843315101</v>
      </c>
      <c r="K1104" s="19">
        <v>1.61730043934242</v>
      </c>
      <c r="L1104" s="135">
        <v>9.9999901935874297E-2</v>
      </c>
      <c r="M1104" s="135">
        <v>89.79</v>
      </c>
      <c r="N1104" s="135">
        <v>82.593910915056597</v>
      </c>
      <c r="O1104" s="19">
        <v>0.8</v>
      </c>
      <c r="P1104" s="2">
        <v>196.64465255904699</v>
      </c>
      <c r="Q1104" s="2">
        <v>262.26195228193501</v>
      </c>
      <c r="R1104" s="266">
        <f t="shared" si="54"/>
        <v>3.6274945755163301</v>
      </c>
      <c r="S1104" s="266">
        <f t="shared" si="55"/>
        <v>1.2429317937928943</v>
      </c>
      <c r="T1104" s="266">
        <f t="shared" si="56"/>
        <v>1.9918618476364047</v>
      </c>
    </row>
    <row r="1105" spans="1:20">
      <c r="A1105" s="102">
        <v>1.58214914705604</v>
      </c>
      <c r="B1105" s="102">
        <v>0.41370359123410499</v>
      </c>
      <c r="C1105" s="2">
        <v>891.67471502686999</v>
      </c>
      <c r="D1105" s="19">
        <v>2.6245524480296898</v>
      </c>
      <c r="E1105" s="135">
        <v>0.248512473496594</v>
      </c>
      <c r="F1105" s="135">
        <v>89</v>
      </c>
      <c r="G1105" s="135">
        <v>41.5927426964709</v>
      </c>
      <c r="H1105" s="2">
        <v>5.9797092497278399</v>
      </c>
      <c r="I1105" s="2">
        <v>359.961859814918</v>
      </c>
      <c r="J1105" s="2">
        <v>174.900363641441</v>
      </c>
      <c r="K1105" s="19">
        <v>2.4610353556651998</v>
      </c>
      <c r="L1105" s="135">
        <v>1.3465187406646401E-2</v>
      </c>
      <c r="M1105" s="135">
        <v>89.79</v>
      </c>
      <c r="N1105" s="135">
        <v>81.461443945468503</v>
      </c>
      <c r="O1105" s="19">
        <v>0.8</v>
      </c>
      <c r="P1105" s="2">
        <v>251.778316032753</v>
      </c>
      <c r="Q1105" s="2">
        <v>185.35583772980399</v>
      </c>
      <c r="R1105" s="266">
        <f t="shared" si="54"/>
        <v>5.0855878036948896</v>
      </c>
      <c r="S1105" s="266">
        <f t="shared" si="55"/>
        <v>1.0664423987197422</v>
      </c>
      <c r="T1105" s="266">
        <f t="shared" si="56"/>
        <v>1.9585494647454547</v>
      </c>
    </row>
    <row r="1106" spans="1:20">
      <c r="A1106" s="102">
        <v>1.39100808929651</v>
      </c>
      <c r="B1106" s="102">
        <v>0.41388753996066302</v>
      </c>
      <c r="C1106" s="2">
        <v>912.48409257120295</v>
      </c>
      <c r="D1106" s="19">
        <v>2.6856931138396898</v>
      </c>
      <c r="E1106" s="135">
        <v>0.14645575548373499</v>
      </c>
      <c r="F1106" s="135">
        <v>89</v>
      </c>
      <c r="G1106" s="135">
        <v>41.501671355953597</v>
      </c>
      <c r="H1106" s="2">
        <v>3.56991224497115</v>
      </c>
      <c r="I1106" s="2">
        <v>32.9869485953488</v>
      </c>
      <c r="J1106" s="2">
        <v>118.897976593007</v>
      </c>
      <c r="K1106" s="19">
        <v>2.8921191095326999</v>
      </c>
      <c r="L1106" s="135">
        <v>4.7817692922843498E-2</v>
      </c>
      <c r="M1106" s="135">
        <v>89.79</v>
      </c>
      <c r="N1106" s="135">
        <v>81.987177478818097</v>
      </c>
      <c r="O1106" s="19">
        <v>0.8</v>
      </c>
      <c r="P1106" s="2">
        <v>287.73918531152799</v>
      </c>
      <c r="Q1106" s="2">
        <v>148.31129021785401</v>
      </c>
      <c r="R1106" s="266">
        <f t="shared" si="54"/>
        <v>5.5778122233723897</v>
      </c>
      <c r="S1106" s="266">
        <f t="shared" si="55"/>
        <v>0.92862465622089685</v>
      </c>
      <c r="T1106" s="266">
        <f t="shared" si="56"/>
        <v>1.9755150768658543</v>
      </c>
    </row>
    <row r="1107" spans="1:20">
      <c r="A1107" s="102">
        <v>1.2311248178593801</v>
      </c>
      <c r="B1107" s="102">
        <v>0.416414859239012</v>
      </c>
      <c r="C1107" s="2">
        <v>998.846947508521</v>
      </c>
      <c r="D1107" s="19">
        <v>1.4091737462277101</v>
      </c>
      <c r="E1107" s="135">
        <v>0.14240676561669299</v>
      </c>
      <c r="F1107" s="135">
        <v>89</v>
      </c>
      <c r="G1107" s="135">
        <v>41.899112767303599</v>
      </c>
      <c r="H1107" s="2">
        <v>5.90383126582541</v>
      </c>
      <c r="I1107" s="2">
        <v>358.26525141198101</v>
      </c>
      <c r="J1107" s="2">
        <v>152.23249680708301</v>
      </c>
      <c r="K1107" s="19">
        <v>3.3048666708355698</v>
      </c>
      <c r="L1107" s="135">
        <v>9.9928075194062702E-2</v>
      </c>
      <c r="M1107" s="135">
        <v>89.79</v>
      </c>
      <c r="N1107" s="135">
        <v>82.008947351685606</v>
      </c>
      <c r="O1107" s="19">
        <v>0.8</v>
      </c>
      <c r="P1107" s="2">
        <v>308.1371612149</v>
      </c>
      <c r="Q1107" s="2">
        <v>128.43485575549599</v>
      </c>
      <c r="R1107" s="266">
        <f t="shared" si="54"/>
        <v>4.7140404170632797</v>
      </c>
      <c r="S1107" s="266">
        <f t="shared" si="55"/>
        <v>0.42639352403025338</v>
      </c>
      <c r="T1107" s="266">
        <f t="shared" si="56"/>
        <v>1.9572955591480239</v>
      </c>
    </row>
    <row r="1108" spans="1:20">
      <c r="A1108" s="102">
        <v>1.5968604562804101</v>
      </c>
      <c r="B1108" s="102">
        <v>0.41720957374748002</v>
      </c>
      <c r="C1108" s="2">
        <v>998.80375254300702</v>
      </c>
      <c r="D1108" s="19">
        <v>3.2946609838671099</v>
      </c>
      <c r="E1108" s="135">
        <v>0.23823050641136301</v>
      </c>
      <c r="F1108" s="135">
        <v>89</v>
      </c>
      <c r="G1108" s="135">
        <v>41.5622906692359</v>
      </c>
      <c r="H1108" s="2">
        <v>5.0700373100719203</v>
      </c>
      <c r="I1108" s="2">
        <v>356.83059483830601</v>
      </c>
      <c r="J1108" s="2">
        <v>179.999938132578</v>
      </c>
      <c r="K1108" s="19">
        <v>2.7415717602306402</v>
      </c>
      <c r="L1108" s="135">
        <v>1.07426933829574E-4</v>
      </c>
      <c r="M1108" s="135">
        <v>89.79</v>
      </c>
      <c r="N1108" s="135">
        <v>81.379748972340295</v>
      </c>
      <c r="O1108" s="19">
        <v>0.8</v>
      </c>
      <c r="P1108" s="2">
        <v>13.8314714864753</v>
      </c>
      <c r="Q1108" s="2">
        <v>62.189091548689198</v>
      </c>
      <c r="R1108" s="266">
        <f t="shared" si="54"/>
        <v>6.0362327440977506</v>
      </c>
      <c r="S1108" s="266">
        <f t="shared" si="55"/>
        <v>1.2017416547907322</v>
      </c>
      <c r="T1108" s="266">
        <f t="shared" si="56"/>
        <v>1.9580188594508094</v>
      </c>
    </row>
    <row r="1109" spans="1:20">
      <c r="A1109" s="102">
        <v>1.40859116986393</v>
      </c>
      <c r="B1109" s="102">
        <v>0.41801656300530698</v>
      </c>
      <c r="C1109" s="2">
        <v>959.01702180602695</v>
      </c>
      <c r="D1109" s="19">
        <v>1.61604452873927</v>
      </c>
      <c r="E1109" s="135">
        <v>0.29999999954100598</v>
      </c>
      <c r="F1109" s="135">
        <v>89</v>
      </c>
      <c r="G1109" s="135">
        <v>41.727146576874503</v>
      </c>
      <c r="H1109" s="2">
        <v>-3.8117554421096503E-2</v>
      </c>
      <c r="I1109" s="2">
        <v>279.83659885672699</v>
      </c>
      <c r="J1109" s="2">
        <v>-30.373839245969801</v>
      </c>
      <c r="K1109" s="19">
        <v>3.0494635620649801</v>
      </c>
      <c r="L1109" s="135">
        <v>1.8961504804948501E-2</v>
      </c>
      <c r="M1109" s="135">
        <v>89.79</v>
      </c>
      <c r="N1109" s="135">
        <v>81.616141198711404</v>
      </c>
      <c r="O1109" s="19">
        <v>0.8</v>
      </c>
      <c r="P1109" s="2">
        <v>136.48791460921601</v>
      </c>
      <c r="Q1109" s="2">
        <v>315.06967562594201</v>
      </c>
      <c r="R1109" s="266">
        <f t="shared" si="54"/>
        <v>4.6655080908042503</v>
      </c>
      <c r="S1109" s="266">
        <f t="shared" si="55"/>
        <v>0.52994387237240714</v>
      </c>
      <c r="T1109" s="266">
        <f t="shared" si="56"/>
        <v>1.9559482949151303</v>
      </c>
    </row>
    <row r="1110" spans="1:20">
      <c r="A1110" s="102">
        <v>1.3897649324499</v>
      </c>
      <c r="B1110" s="102">
        <v>0.41803876463981199</v>
      </c>
      <c r="C1110" s="2">
        <v>975.83127186900299</v>
      </c>
      <c r="D1110" s="19">
        <v>2.00633923349129</v>
      </c>
      <c r="E1110" s="135">
        <v>0.29999971821429999</v>
      </c>
      <c r="F1110" s="135">
        <v>89</v>
      </c>
      <c r="G1110" s="135">
        <v>41.619017731179902</v>
      </c>
      <c r="H1110" s="2">
        <v>0.76058620498426499</v>
      </c>
      <c r="I1110" s="2">
        <v>282.51800350888499</v>
      </c>
      <c r="J1110" s="2">
        <v>-38.411825320108598</v>
      </c>
      <c r="K1110" s="19">
        <v>2.44222959808743</v>
      </c>
      <c r="L1110" s="135">
        <v>8.7961621094757002E-4</v>
      </c>
      <c r="M1110" s="135">
        <v>89.79</v>
      </c>
      <c r="N1110" s="135">
        <v>81.437318144225799</v>
      </c>
      <c r="O1110" s="19">
        <v>0.8</v>
      </c>
      <c r="P1110" s="2">
        <v>186.26079645545701</v>
      </c>
      <c r="Q1110" s="2">
        <v>263.83646297641297</v>
      </c>
      <c r="R1110" s="266">
        <f t="shared" si="54"/>
        <v>4.4485688315787204</v>
      </c>
      <c r="S1110" s="266">
        <f t="shared" si="55"/>
        <v>0.82151949802856516</v>
      </c>
      <c r="T1110" s="266">
        <f t="shared" si="56"/>
        <v>1.9567333056785492</v>
      </c>
    </row>
    <row r="1111" spans="1:20">
      <c r="A1111" s="102">
        <v>1.34088029339909</v>
      </c>
      <c r="B1111" s="102">
        <v>0.418113324736409</v>
      </c>
      <c r="C1111" s="2">
        <v>903.72481471806395</v>
      </c>
      <c r="D1111" s="19">
        <v>0.60702804857473203</v>
      </c>
      <c r="E1111" s="135">
        <v>0.28713547902127601</v>
      </c>
      <c r="F1111" s="135">
        <v>89</v>
      </c>
      <c r="G1111" s="135">
        <v>41.931738057801198</v>
      </c>
      <c r="H1111" s="2">
        <v>-2.2238320762942498</v>
      </c>
      <c r="I1111" s="2">
        <v>239.21284548327401</v>
      </c>
      <c r="J1111" s="2">
        <v>55.9487260338433</v>
      </c>
      <c r="K1111" s="19">
        <v>2.49313075148015</v>
      </c>
      <c r="L1111" s="135">
        <v>0.110586314762028</v>
      </c>
      <c r="M1111" s="135">
        <v>89.79</v>
      </c>
      <c r="N1111" s="135">
        <v>82.259841155435097</v>
      </c>
      <c r="O1111" s="19">
        <v>0.8</v>
      </c>
      <c r="P1111" s="2">
        <v>133.08787852395901</v>
      </c>
      <c r="Q1111" s="2">
        <v>324.78067556099302</v>
      </c>
      <c r="R1111" s="266">
        <f t="shared" si="54"/>
        <v>3.1001588000548819</v>
      </c>
      <c r="S1111" s="266">
        <f t="shared" si="55"/>
        <v>0.24348022991347115</v>
      </c>
      <c r="T1111" s="266">
        <f t="shared" si="56"/>
        <v>1.9617560579540787</v>
      </c>
    </row>
    <row r="1112" spans="1:20">
      <c r="A1112" s="102">
        <v>1.2501422744244299</v>
      </c>
      <c r="B1112" s="102">
        <v>0.41813197803190499</v>
      </c>
      <c r="C1112" s="2">
        <v>887.63006661799704</v>
      </c>
      <c r="D1112" s="19">
        <v>1.03642568383185</v>
      </c>
      <c r="E1112" s="135">
        <v>0.29663256552134698</v>
      </c>
      <c r="F1112" s="135">
        <v>89</v>
      </c>
      <c r="G1112" s="135">
        <v>41.513549628209397</v>
      </c>
      <c r="H1112" s="2">
        <v>1.21017553119449</v>
      </c>
      <c r="I1112" s="2">
        <v>173.94494141693301</v>
      </c>
      <c r="J1112" s="2">
        <v>-177.895247136568</v>
      </c>
      <c r="K1112" s="19">
        <v>3.0927788744039102</v>
      </c>
      <c r="L1112" s="135">
        <v>0.167890404134729</v>
      </c>
      <c r="M1112" s="135">
        <v>89.79</v>
      </c>
      <c r="N1112" s="135">
        <v>82.839823384465802</v>
      </c>
      <c r="O1112" s="19">
        <v>0.8</v>
      </c>
      <c r="P1112" s="2">
        <v>279.12630531399799</v>
      </c>
      <c r="Q1112" s="2">
        <v>159.17013857535801</v>
      </c>
      <c r="R1112" s="266">
        <f t="shared" si="54"/>
        <v>4.1292045582357604</v>
      </c>
      <c r="S1112" s="266">
        <f t="shared" si="55"/>
        <v>0.33511147286002024</v>
      </c>
      <c r="T1112" s="266">
        <f t="shared" si="56"/>
        <v>1.995488801279818</v>
      </c>
    </row>
    <row r="1113" spans="1:20">
      <c r="A1113" s="102">
        <v>1.9438292006961999</v>
      </c>
      <c r="B1113" s="102">
        <v>0.41852710763102002</v>
      </c>
      <c r="C1113" s="2">
        <v>972.29127244520703</v>
      </c>
      <c r="D1113" s="19">
        <v>1.61239029006777</v>
      </c>
      <c r="E1113" s="135">
        <v>0.24617741852831901</v>
      </c>
      <c r="F1113" s="135">
        <v>89</v>
      </c>
      <c r="G1113" s="135">
        <v>41.102640444793202</v>
      </c>
      <c r="H1113" s="2">
        <v>0.37435247064243699</v>
      </c>
      <c r="I1113" s="2">
        <v>335.84293542612102</v>
      </c>
      <c r="J1113" s="2">
        <v>173.52813524771301</v>
      </c>
      <c r="K1113" s="19">
        <v>4.1265743124589296</v>
      </c>
      <c r="L1113" s="135">
        <v>6.0983388419321903E-2</v>
      </c>
      <c r="M1113" s="135">
        <v>89.79</v>
      </c>
      <c r="N1113" s="135">
        <v>83.269904477765294</v>
      </c>
      <c r="O1113" s="19">
        <v>0.8</v>
      </c>
      <c r="P1113" s="2">
        <v>100.356391991602</v>
      </c>
      <c r="Q1113" s="2">
        <v>350.01178326163603</v>
      </c>
      <c r="R1113" s="266">
        <f t="shared" si="54"/>
        <v>5.7389646025266998</v>
      </c>
      <c r="S1113" s="266">
        <f t="shared" si="55"/>
        <v>0.39073337058287078</v>
      </c>
      <c r="T1113" s="266">
        <f t="shared" si="56"/>
        <v>2.0259015862888137</v>
      </c>
    </row>
    <row r="1114" spans="1:20">
      <c r="A1114" s="102">
        <v>1.5288572488352601</v>
      </c>
      <c r="B1114" s="102">
        <v>0.418559039723785</v>
      </c>
      <c r="C1114" s="2">
        <v>965.24418086603396</v>
      </c>
      <c r="D1114" s="19">
        <v>1.0061851827591499</v>
      </c>
      <c r="E1114" s="135">
        <v>0.26991826969635002</v>
      </c>
      <c r="F1114" s="135">
        <v>89</v>
      </c>
      <c r="G1114" s="135">
        <v>41.501140830426102</v>
      </c>
      <c r="H1114" s="2">
        <v>0.64420580227636903</v>
      </c>
      <c r="I1114" s="2">
        <v>297.70811484426298</v>
      </c>
      <c r="J1114" s="2">
        <v>-60.2983574365932</v>
      </c>
      <c r="K1114" s="19">
        <v>3.2379209226303001</v>
      </c>
      <c r="L1114" s="135">
        <v>6.9798157858786999E-2</v>
      </c>
      <c r="M1114" s="135">
        <v>89.79</v>
      </c>
      <c r="N1114" s="135">
        <v>82.443990223803397</v>
      </c>
      <c r="O1114" s="19">
        <v>0.8</v>
      </c>
      <c r="P1114" s="2">
        <v>154.215384384549</v>
      </c>
      <c r="Q1114" s="2">
        <v>302.81843815242797</v>
      </c>
      <c r="R1114" s="266">
        <f t="shared" si="54"/>
        <v>4.2441061053894504</v>
      </c>
      <c r="S1114" s="266">
        <f t="shared" si="55"/>
        <v>0.31075038791922788</v>
      </c>
      <c r="T1114" s="266">
        <f t="shared" si="56"/>
        <v>1.9865475640939609</v>
      </c>
    </row>
    <row r="1115" spans="1:20">
      <c r="A1115" s="102">
        <v>1.08889044681563</v>
      </c>
      <c r="B1115" s="102">
        <v>0.41938358854831098</v>
      </c>
      <c r="C1115" s="2">
        <v>998.99902785879397</v>
      </c>
      <c r="D1115" s="19">
        <v>2.4066549394652101</v>
      </c>
      <c r="E1115" s="135">
        <v>0.145828376327681</v>
      </c>
      <c r="F1115" s="135">
        <v>89</v>
      </c>
      <c r="G1115" s="135">
        <v>41.707874945560199</v>
      </c>
      <c r="H1115" s="2">
        <v>3.7391548855865002</v>
      </c>
      <c r="I1115" s="2">
        <v>359.24650648645797</v>
      </c>
      <c r="J1115" s="2">
        <v>177.32690408512701</v>
      </c>
      <c r="K1115" s="19">
        <v>2.9295074269996002</v>
      </c>
      <c r="L1115" s="135">
        <v>8.31413065442973E-2</v>
      </c>
      <c r="M1115" s="135">
        <v>89.79</v>
      </c>
      <c r="N1115" s="135">
        <v>81.443971179743997</v>
      </c>
      <c r="O1115" s="19">
        <v>0.8</v>
      </c>
      <c r="P1115" s="2">
        <v>302.96926462867299</v>
      </c>
      <c r="Q1115" s="2">
        <v>132.49026327251099</v>
      </c>
      <c r="R1115" s="266">
        <f t="shared" si="54"/>
        <v>5.3361623664648103</v>
      </c>
      <c r="S1115" s="266">
        <f t="shared" si="55"/>
        <v>0.82152204745563817</v>
      </c>
      <c r="T1115" s="266">
        <f t="shared" si="56"/>
        <v>1.9527240667631689</v>
      </c>
    </row>
    <row r="1116" spans="1:20">
      <c r="A1116" s="102">
        <v>1.0244615995325099</v>
      </c>
      <c r="B1116" s="102">
        <v>0.41946834665449201</v>
      </c>
      <c r="C1116" s="2">
        <v>864.28148988575197</v>
      </c>
      <c r="D1116" s="19">
        <v>2.5005884690487798</v>
      </c>
      <c r="E1116" s="135">
        <v>0.13369867029729099</v>
      </c>
      <c r="F1116" s="135">
        <v>89</v>
      </c>
      <c r="G1116" s="135">
        <v>41.500000625953</v>
      </c>
      <c r="H1116" s="2">
        <v>0.30578920812434102</v>
      </c>
      <c r="I1116" s="2">
        <v>134.639523591764</v>
      </c>
      <c r="J1116" s="2">
        <v>-125.679330335994</v>
      </c>
      <c r="K1116" s="19">
        <v>2.8351731721436</v>
      </c>
      <c r="L1116" s="135">
        <v>9.4517206814539803E-2</v>
      </c>
      <c r="M1116" s="135">
        <v>89.79</v>
      </c>
      <c r="N1116" s="135">
        <v>81.226969069754105</v>
      </c>
      <c r="O1116" s="19">
        <v>0.8</v>
      </c>
      <c r="P1116" s="2">
        <v>260.42186829607402</v>
      </c>
      <c r="Q1116" s="2">
        <v>181.24606266268799</v>
      </c>
      <c r="R1116" s="266">
        <f t="shared" si="54"/>
        <v>5.3357616411923798</v>
      </c>
      <c r="S1116" s="266">
        <f t="shared" si="55"/>
        <v>0.88198791298457113</v>
      </c>
      <c r="T1116" s="266">
        <f t="shared" si="56"/>
        <v>1.9572763336046051</v>
      </c>
    </row>
    <row r="1117" spans="1:20">
      <c r="A1117" s="102">
        <v>1.30198367452248</v>
      </c>
      <c r="B1117" s="102">
        <v>0.41990548747536799</v>
      </c>
      <c r="C1117" s="2">
        <v>911.41604202337203</v>
      </c>
      <c r="D1117" s="19">
        <v>3.0439047427869399</v>
      </c>
      <c r="E1117" s="135">
        <v>0.24224040656905599</v>
      </c>
      <c r="F1117" s="135">
        <v>89</v>
      </c>
      <c r="G1117" s="135">
        <v>41.563846843997098</v>
      </c>
      <c r="H1117" s="2">
        <v>5.3155177063989596</v>
      </c>
      <c r="I1117" s="2">
        <v>6.7316538057785298</v>
      </c>
      <c r="J1117" s="2">
        <v>161.32103824609999</v>
      </c>
      <c r="K1117" s="19">
        <v>2.7707764126119998</v>
      </c>
      <c r="L1117" s="135">
        <v>2.7407348199141399E-2</v>
      </c>
      <c r="M1117" s="135">
        <v>89.79</v>
      </c>
      <c r="N1117" s="135">
        <v>81.674727209715201</v>
      </c>
      <c r="O1117" s="19">
        <v>0.8</v>
      </c>
      <c r="P1117" s="2">
        <v>153.18599605004701</v>
      </c>
      <c r="Q1117" s="2">
        <v>289.08923295236798</v>
      </c>
      <c r="R1117" s="266">
        <f t="shared" si="54"/>
        <v>5.8146811553989401</v>
      </c>
      <c r="S1117" s="266">
        <f t="shared" si="55"/>
        <v>1.0985746554401563</v>
      </c>
      <c r="T1117" s="266">
        <f t="shared" si="56"/>
        <v>1.9650425408472787</v>
      </c>
    </row>
    <row r="1118" spans="1:20">
      <c r="A1118" s="102">
        <v>1.12039273744449</v>
      </c>
      <c r="B1118" s="102">
        <v>0.42020653100574701</v>
      </c>
      <c r="C1118" s="2">
        <v>912.89145990311999</v>
      </c>
      <c r="D1118" s="19">
        <v>0.75869140439786098</v>
      </c>
      <c r="E1118" s="135">
        <v>1.61887525803355E-4</v>
      </c>
      <c r="F1118" s="135">
        <v>89</v>
      </c>
      <c r="G1118" s="135">
        <v>41.9759142938289</v>
      </c>
      <c r="H1118" s="2">
        <v>3.7005478583438598</v>
      </c>
      <c r="I1118" s="2">
        <v>250.17638331920401</v>
      </c>
      <c r="J1118" s="2">
        <v>60.618041618979198</v>
      </c>
      <c r="K1118" s="19">
        <v>4.0564375051236503</v>
      </c>
      <c r="L1118" s="135">
        <v>6.1122089077381104E-6</v>
      </c>
      <c r="M1118" s="135">
        <v>89.79</v>
      </c>
      <c r="N1118" s="135">
        <v>81.951726903378997</v>
      </c>
      <c r="O1118" s="19">
        <v>0.8</v>
      </c>
      <c r="P1118" s="2">
        <v>299.97932844064201</v>
      </c>
      <c r="Q1118" s="2">
        <v>146.55808678442699</v>
      </c>
      <c r="R1118" s="266">
        <f t="shared" si="54"/>
        <v>4.8151289095215111</v>
      </c>
      <c r="S1118" s="266">
        <f t="shared" si="55"/>
        <v>0.18703391915678833</v>
      </c>
      <c r="T1118" s="266">
        <f t="shared" si="56"/>
        <v>1.9523512062113</v>
      </c>
    </row>
    <row r="1119" spans="1:20">
      <c r="A1119" s="102">
        <v>1.48844530060887</v>
      </c>
      <c r="B1119" s="102">
        <v>0.42051025036284101</v>
      </c>
      <c r="C1119" s="2">
        <v>957.48232272806797</v>
      </c>
      <c r="D1119" s="19">
        <v>1.3132286775417199</v>
      </c>
      <c r="E1119" s="135">
        <v>4.5955789779818297E-2</v>
      </c>
      <c r="F1119" s="135">
        <v>89</v>
      </c>
      <c r="G1119" s="135">
        <v>41.497342037245303</v>
      </c>
      <c r="H1119" s="2">
        <v>-2.3396543285344702</v>
      </c>
      <c r="I1119" s="2">
        <v>330.03977660384697</v>
      </c>
      <c r="J1119" s="2">
        <v>-97.160929456221297</v>
      </c>
      <c r="K1119" s="19">
        <v>1.30287636398838</v>
      </c>
      <c r="L1119" s="135">
        <v>0.231701037673091</v>
      </c>
      <c r="M1119" s="135">
        <v>89.79</v>
      </c>
      <c r="N1119" s="135">
        <v>81.597399466625404</v>
      </c>
      <c r="O1119" s="19">
        <v>0.8</v>
      </c>
      <c r="P1119" s="2">
        <v>337.86400153659702</v>
      </c>
      <c r="Q1119" s="2">
        <v>73.934922747427194</v>
      </c>
      <c r="R1119" s="266">
        <f t="shared" si="54"/>
        <v>2.6161050415300999</v>
      </c>
      <c r="S1119" s="266">
        <f t="shared" si="55"/>
        <v>1.0079457374770766</v>
      </c>
      <c r="T1119" s="266">
        <f t="shared" si="56"/>
        <v>1.9663283347976579</v>
      </c>
    </row>
    <row r="1120" spans="1:20">
      <c r="A1120" s="102">
        <v>1.40451156301423</v>
      </c>
      <c r="B1120" s="102">
        <v>0.42076532192089899</v>
      </c>
      <c r="C1120" s="2">
        <v>933.58855076262603</v>
      </c>
      <c r="D1120" s="19">
        <v>0.50000107161421503</v>
      </c>
      <c r="E1120" s="135">
        <v>6.9421689888603894E-2</v>
      </c>
      <c r="F1120" s="135">
        <v>89</v>
      </c>
      <c r="G1120" s="135">
        <v>41.566763446253198</v>
      </c>
      <c r="H1120" s="2">
        <v>0.18395007032444299</v>
      </c>
      <c r="I1120" s="2">
        <v>321.97851309742202</v>
      </c>
      <c r="J1120" s="2">
        <v>45.0263358589402</v>
      </c>
      <c r="K1120" s="19">
        <v>4.16960984782986</v>
      </c>
      <c r="L1120" s="135">
        <v>6.2604758634062105E-2</v>
      </c>
      <c r="M1120" s="135">
        <v>89.79</v>
      </c>
      <c r="N1120" s="135">
        <v>82.667035071754896</v>
      </c>
      <c r="O1120" s="19">
        <v>0.8</v>
      </c>
      <c r="P1120" s="2">
        <v>292.03583555041803</v>
      </c>
      <c r="Q1120" s="2">
        <v>155.14764195506601</v>
      </c>
      <c r="R1120" s="266">
        <f t="shared" si="54"/>
        <v>4.6696109194440751</v>
      </c>
      <c r="S1120" s="266">
        <f t="shared" si="55"/>
        <v>0.11991555322003294</v>
      </c>
      <c r="T1120" s="266">
        <f t="shared" si="56"/>
        <v>1.9887772878599344</v>
      </c>
    </row>
    <row r="1121" spans="1:20">
      <c r="A1121" s="102">
        <v>1.0320288818329499</v>
      </c>
      <c r="B1121" s="102">
        <v>0.42090010547133899</v>
      </c>
      <c r="C1121" s="2">
        <v>860.81387751960597</v>
      </c>
      <c r="D1121" s="19">
        <v>2.39233934641394</v>
      </c>
      <c r="E1121" s="135">
        <v>0.29999963422440701</v>
      </c>
      <c r="F1121" s="135">
        <v>89</v>
      </c>
      <c r="G1121" s="135">
        <v>41.7429836434263</v>
      </c>
      <c r="H1121" s="2">
        <v>0.89612790684506605</v>
      </c>
      <c r="I1121" s="2">
        <v>245.58341378239999</v>
      </c>
      <c r="J1121" s="2">
        <v>31.188137040361202</v>
      </c>
      <c r="K1121" s="19">
        <v>3.1999992457463899</v>
      </c>
      <c r="L1121" s="135">
        <v>8.6069874750879294E-2</v>
      </c>
      <c r="M1121" s="135">
        <v>89.79</v>
      </c>
      <c r="N1121" s="135">
        <v>81.000269867534996</v>
      </c>
      <c r="O1121" s="19">
        <v>0.8</v>
      </c>
      <c r="P1121" s="2">
        <v>348.468817248905</v>
      </c>
      <c r="Q1121" s="2">
        <v>87.988120250643703</v>
      </c>
      <c r="R1121" s="266">
        <f t="shared" si="54"/>
        <v>5.5923385921603295</v>
      </c>
      <c r="S1121" s="266">
        <f t="shared" si="55"/>
        <v>0.74760622196832238</v>
      </c>
      <c r="T1121" s="266">
        <f t="shared" si="56"/>
        <v>1.9404523298921146</v>
      </c>
    </row>
    <row r="1122" spans="1:20">
      <c r="A1122" s="102">
        <v>0.95309038553386904</v>
      </c>
      <c r="B1122" s="102">
        <v>0.42157890535343201</v>
      </c>
      <c r="C1122" s="2">
        <v>984.74131482302403</v>
      </c>
      <c r="D1122" s="19">
        <v>1.1782353489825499</v>
      </c>
      <c r="E1122" s="135">
        <v>0.21582542482380701</v>
      </c>
      <c r="F1122" s="135">
        <v>89</v>
      </c>
      <c r="G1122" s="135">
        <v>41.986802903327003</v>
      </c>
      <c r="H1122" s="2">
        <v>-1.04833714604831</v>
      </c>
      <c r="I1122" s="2">
        <v>286.82904882043198</v>
      </c>
      <c r="J1122" s="2">
        <v>-11.327403902347699</v>
      </c>
      <c r="K1122" s="19">
        <v>4.3000148322808203</v>
      </c>
      <c r="L1122" s="135">
        <v>7.4136221833537394E-2</v>
      </c>
      <c r="M1122" s="135">
        <v>89.79</v>
      </c>
      <c r="N1122" s="135">
        <v>81.860188448284106</v>
      </c>
      <c r="O1122" s="19">
        <v>0.8</v>
      </c>
      <c r="P1122" s="2">
        <v>276.02466332321399</v>
      </c>
      <c r="Q1122" s="2">
        <v>163.878041604987</v>
      </c>
      <c r="R1122" s="266">
        <f t="shared" si="54"/>
        <v>5.4782501812633697</v>
      </c>
      <c r="S1122" s="266">
        <f t="shared" si="55"/>
        <v>0.27400727554178889</v>
      </c>
      <c r="T1122" s="266">
        <f t="shared" si="56"/>
        <v>1.9496647229074344</v>
      </c>
    </row>
    <row r="1123" spans="1:20">
      <c r="A1123" s="102">
        <v>1.3786456440575401</v>
      </c>
      <c r="B1123" s="102">
        <v>0.42199259114396898</v>
      </c>
      <c r="C1123" s="2">
        <v>880.86919442423698</v>
      </c>
      <c r="D1123" s="19">
        <v>2.81777292429036</v>
      </c>
      <c r="E1123" s="135">
        <v>0.180055579604051</v>
      </c>
      <c r="F1123" s="135">
        <v>89</v>
      </c>
      <c r="G1123" s="135">
        <v>41.420533885680896</v>
      </c>
      <c r="H1123" s="2">
        <v>5.9144864033525204</v>
      </c>
      <c r="I1123" s="2">
        <v>359.98999999776998</v>
      </c>
      <c r="J1123" s="2">
        <v>150.06625367640601</v>
      </c>
      <c r="K1123" s="19">
        <v>3.2272051751537698</v>
      </c>
      <c r="L1123" s="135">
        <v>7.3754933442252299E-2</v>
      </c>
      <c r="M1123" s="135">
        <v>89.79</v>
      </c>
      <c r="N1123" s="135">
        <v>82.383618893621701</v>
      </c>
      <c r="O1123" s="19">
        <v>0.8</v>
      </c>
      <c r="P1123" s="2">
        <v>99.788092092020094</v>
      </c>
      <c r="Q1123" s="2">
        <v>339.53366640617298</v>
      </c>
      <c r="R1123" s="266">
        <f t="shared" si="54"/>
        <v>6.0449780994441298</v>
      </c>
      <c r="S1123" s="266">
        <f t="shared" si="55"/>
        <v>0.8731310131702732</v>
      </c>
      <c r="T1123" s="266">
        <f t="shared" si="56"/>
        <v>1.9889559878923184</v>
      </c>
    </row>
    <row r="1124" spans="1:20">
      <c r="A1124" s="102">
        <v>1.0408139135688499</v>
      </c>
      <c r="B1124" s="102">
        <v>0.42204475076869102</v>
      </c>
      <c r="C1124" s="2">
        <v>903.996619330719</v>
      </c>
      <c r="D1124" s="19">
        <v>0.71092585773685502</v>
      </c>
      <c r="E1124" s="135">
        <v>0.110759275404197</v>
      </c>
      <c r="F1124" s="135">
        <v>89</v>
      </c>
      <c r="G1124" s="135">
        <v>41.089336487049501</v>
      </c>
      <c r="H1124" s="2">
        <v>-0.98250635446232304</v>
      </c>
      <c r="I1124" s="2">
        <v>143.659589271328</v>
      </c>
      <c r="J1124" s="2">
        <v>120.52168983887201</v>
      </c>
      <c r="K1124" s="19">
        <v>1.6666157990005701</v>
      </c>
      <c r="L1124" s="135">
        <v>0.196166177464666</v>
      </c>
      <c r="M1124" s="135">
        <v>89.79</v>
      </c>
      <c r="N1124" s="135">
        <v>81.911525406487399</v>
      </c>
      <c r="O1124" s="19">
        <v>0.8</v>
      </c>
      <c r="P1124" s="2">
        <v>85.127656362920206</v>
      </c>
      <c r="Q1124" s="2">
        <v>359.765460804334</v>
      </c>
      <c r="R1124" s="266">
        <f t="shared" si="54"/>
        <v>2.3775416567374252</v>
      </c>
      <c r="S1124" s="266">
        <f t="shared" si="55"/>
        <v>0.42656853376955889</v>
      </c>
      <c r="T1124" s="266">
        <f t="shared" si="56"/>
        <v>1.9934983723162383</v>
      </c>
    </row>
    <row r="1125" spans="1:20">
      <c r="A1125" s="102">
        <v>1.3905066791921801</v>
      </c>
      <c r="B1125" s="102">
        <v>0.42211486925097003</v>
      </c>
      <c r="C1125" s="2">
        <v>943.44383239216597</v>
      </c>
      <c r="D1125" s="19">
        <v>1.2045313747128299</v>
      </c>
      <c r="E1125" s="135">
        <v>0.249356520504569</v>
      </c>
      <c r="F1125" s="135">
        <v>89</v>
      </c>
      <c r="G1125" s="135">
        <v>41.7982364099785</v>
      </c>
      <c r="H1125" s="2">
        <v>6.5117246133756607E-2</v>
      </c>
      <c r="I1125" s="2">
        <v>301.16063097033498</v>
      </c>
      <c r="J1125" s="2">
        <v>-35.025703480837201</v>
      </c>
      <c r="K1125" s="19">
        <v>2.3221550490285501</v>
      </c>
      <c r="L1125" s="135">
        <v>8.9170216807697197E-2</v>
      </c>
      <c r="M1125" s="135">
        <v>89.79</v>
      </c>
      <c r="N1125" s="135">
        <v>81.665552545224898</v>
      </c>
      <c r="O1125" s="19">
        <v>0.8</v>
      </c>
      <c r="P1125" s="2">
        <v>169.87833816654901</v>
      </c>
      <c r="Q1125" s="2">
        <v>290.048259122513</v>
      </c>
      <c r="R1125" s="266">
        <f t="shared" si="54"/>
        <v>3.52668642374138</v>
      </c>
      <c r="S1125" s="266">
        <f t="shared" si="55"/>
        <v>0.51871272558511261</v>
      </c>
      <c r="T1125" s="266">
        <f t="shared" si="56"/>
        <v>1.9538037859829145</v>
      </c>
    </row>
    <row r="1126" spans="1:20">
      <c r="A1126" s="102">
        <v>1.4055358800105699</v>
      </c>
      <c r="B1126" s="102">
        <v>0.42222187196945399</v>
      </c>
      <c r="C1126" s="2">
        <v>915.68355008435697</v>
      </c>
      <c r="D1126" s="19">
        <v>1.4010173165020601</v>
      </c>
      <c r="E1126" s="135">
        <v>0.29999966745024598</v>
      </c>
      <c r="F1126" s="135">
        <v>89</v>
      </c>
      <c r="G1126" s="135">
        <v>41.799999863269903</v>
      </c>
      <c r="H1126" s="2">
        <v>0.58462101836485203</v>
      </c>
      <c r="I1126" s="2">
        <v>283.08224758190198</v>
      </c>
      <c r="J1126" s="2">
        <v>-33.678029896091097</v>
      </c>
      <c r="K1126" s="19">
        <v>3.1480177101307598</v>
      </c>
      <c r="L1126" s="135">
        <v>3.8380508655971798E-2</v>
      </c>
      <c r="M1126" s="135">
        <v>89.79</v>
      </c>
      <c r="N1126" s="135">
        <v>81.699998181549603</v>
      </c>
      <c r="O1126" s="19">
        <v>0.8</v>
      </c>
      <c r="P1126" s="2">
        <v>134.36693457220699</v>
      </c>
      <c r="Q1126" s="2">
        <v>318.64312931736998</v>
      </c>
      <c r="R1126" s="266">
        <f t="shared" si="54"/>
        <v>4.5490350266328203</v>
      </c>
      <c r="S1126" s="266">
        <f t="shared" si="55"/>
        <v>0.44504746971193682</v>
      </c>
      <c r="T1126" s="266">
        <f t="shared" si="56"/>
        <v>1.9545454174352819</v>
      </c>
    </row>
    <row r="1127" spans="1:20">
      <c r="A1127" s="102">
        <v>1.3964759740047099</v>
      </c>
      <c r="B1127" s="102">
        <v>0.42360744507545001</v>
      </c>
      <c r="C1127" s="2">
        <v>943.70122459926802</v>
      </c>
      <c r="D1127" s="19">
        <v>1.4060996014543501</v>
      </c>
      <c r="E1127" s="135">
        <v>0.17582876794737601</v>
      </c>
      <c r="F1127" s="135">
        <v>89</v>
      </c>
      <c r="G1127" s="135">
        <v>41.700840584981997</v>
      </c>
      <c r="H1127" s="2">
        <v>-0.31307619799494202</v>
      </c>
      <c r="I1127" s="2">
        <v>338.09882576682003</v>
      </c>
      <c r="J1127" s="2">
        <v>-85.875244604829405</v>
      </c>
      <c r="K1127" s="19">
        <v>2.1903790042438298</v>
      </c>
      <c r="L1127" s="135">
        <v>9.9825579769455802E-2</v>
      </c>
      <c r="M1127" s="135">
        <v>89.79</v>
      </c>
      <c r="N1127" s="135">
        <v>81.69963600829</v>
      </c>
      <c r="O1127" s="19">
        <v>0.8</v>
      </c>
      <c r="P1127" s="2">
        <v>187.84464654943699</v>
      </c>
      <c r="Q1127" s="2">
        <v>273.582564596753</v>
      </c>
      <c r="R1127" s="266">
        <f t="shared" si="54"/>
        <v>3.5964786056981799</v>
      </c>
      <c r="S1127" s="266">
        <f t="shared" si="55"/>
        <v>0.64194351695759089</v>
      </c>
      <c r="T1127" s="266">
        <f t="shared" si="56"/>
        <v>1.959184392021897</v>
      </c>
    </row>
    <row r="1128" spans="1:20">
      <c r="A1128" s="102">
        <v>1.2900097635574601</v>
      </c>
      <c r="B1128" s="102">
        <v>0.42411835757358102</v>
      </c>
      <c r="C1128" s="2">
        <v>997.94717301536696</v>
      </c>
      <c r="D1128" s="19">
        <v>2.6810053715264699</v>
      </c>
      <c r="E1128" s="135">
        <v>0.13740004456714899</v>
      </c>
      <c r="F1128" s="135">
        <v>89</v>
      </c>
      <c r="G1128" s="135">
        <v>41.589522569496602</v>
      </c>
      <c r="H1128" s="2">
        <v>-0.42012396750998798</v>
      </c>
      <c r="I1128" s="2">
        <v>1.50186219168541E-5</v>
      </c>
      <c r="J1128" s="2">
        <v>-171.577922667867</v>
      </c>
      <c r="K1128" s="19">
        <v>3.1999948220739398</v>
      </c>
      <c r="L1128" s="135">
        <v>4.56201780808312E-2</v>
      </c>
      <c r="M1128" s="135">
        <v>89.79</v>
      </c>
      <c r="N1128" s="135">
        <v>81.6999996557972</v>
      </c>
      <c r="O1128" s="19">
        <v>0.8</v>
      </c>
      <c r="P1128" s="2">
        <v>300.205673977819</v>
      </c>
      <c r="Q1128" s="2">
        <v>142.26289132614301</v>
      </c>
      <c r="R1128" s="266">
        <f t="shared" si="54"/>
        <v>5.8810001936004097</v>
      </c>
      <c r="S1128" s="266">
        <f t="shared" si="55"/>
        <v>0.83781553427292454</v>
      </c>
      <c r="T1128" s="266">
        <f t="shared" si="56"/>
        <v>1.9644370651111827</v>
      </c>
    </row>
    <row r="1129" spans="1:20">
      <c r="A1129" s="102">
        <v>1.22450583567842</v>
      </c>
      <c r="B1129" s="102">
        <v>0.42478695566601599</v>
      </c>
      <c r="C1129" s="2">
        <v>860.00314318537903</v>
      </c>
      <c r="D1129" s="19">
        <v>2.3249222535532099</v>
      </c>
      <c r="E1129" s="135">
        <v>0.259128594016522</v>
      </c>
      <c r="F1129" s="135">
        <v>89</v>
      </c>
      <c r="G1129" s="135">
        <v>41.729417522444898</v>
      </c>
      <c r="H1129" s="2">
        <v>5.4474601419734201</v>
      </c>
      <c r="I1129" s="2">
        <v>359.989957441559</v>
      </c>
      <c r="J1129" s="2">
        <v>167.49692412264599</v>
      </c>
      <c r="K1129" s="19">
        <v>2.9062560078777602</v>
      </c>
      <c r="L1129" s="135">
        <v>1.75736248759857E-2</v>
      </c>
      <c r="M1129" s="135">
        <v>89.79</v>
      </c>
      <c r="N1129" s="135">
        <v>81.596194378106802</v>
      </c>
      <c r="O1129" s="19">
        <v>0.8</v>
      </c>
      <c r="P1129" s="2">
        <v>196.21156712944</v>
      </c>
      <c r="Q1129" s="2">
        <v>245.516120195165</v>
      </c>
      <c r="R1129" s="266">
        <f t="shared" si="54"/>
        <v>5.2311782614309701</v>
      </c>
      <c r="S1129" s="266">
        <f t="shared" si="55"/>
        <v>0.79997159481175284</v>
      </c>
      <c r="T1129" s="266">
        <f t="shared" si="56"/>
        <v>1.9553638469604533</v>
      </c>
    </row>
    <row r="1130" spans="1:20">
      <c r="A1130" s="102">
        <v>1.40020928019657</v>
      </c>
      <c r="B1130" s="102">
        <v>0.42565666070646202</v>
      </c>
      <c r="C1130" s="2">
        <v>876.18919110705201</v>
      </c>
      <c r="D1130" s="19">
        <v>2.3144459263649599</v>
      </c>
      <c r="E1130" s="135">
        <v>0.29988710971035099</v>
      </c>
      <c r="F1130" s="135">
        <v>89</v>
      </c>
      <c r="G1130" s="135">
        <v>41.622132331751303</v>
      </c>
      <c r="H1130" s="2">
        <v>5.9999183568449102</v>
      </c>
      <c r="I1130" s="2">
        <v>359.96261561261502</v>
      </c>
      <c r="J1130" s="2">
        <v>166.378181084012</v>
      </c>
      <c r="K1130" s="19">
        <v>2.5395814870467102</v>
      </c>
      <c r="L1130" s="135">
        <v>7.5588615705557395E-7</v>
      </c>
      <c r="M1130" s="135">
        <v>89.79</v>
      </c>
      <c r="N1130" s="135">
        <v>81.699761941337698</v>
      </c>
      <c r="O1130" s="19">
        <v>0.8</v>
      </c>
      <c r="P1130" s="2">
        <v>78.136673293723405</v>
      </c>
      <c r="Q1130" s="2">
        <v>359.60107050902201</v>
      </c>
      <c r="R1130" s="266">
        <f t="shared" si="54"/>
        <v>4.8540274134116697</v>
      </c>
      <c r="S1130" s="266">
        <f t="shared" si="55"/>
        <v>0.91134934561853287</v>
      </c>
      <c r="T1130" s="266">
        <f t="shared" si="56"/>
        <v>1.9628922730374703</v>
      </c>
    </row>
    <row r="1131" spans="1:20">
      <c r="A1131" s="102">
        <v>1.1803755634464299</v>
      </c>
      <c r="B1131" s="102">
        <v>0.42598037071087702</v>
      </c>
      <c r="C1131" s="2">
        <v>984.26320881025799</v>
      </c>
      <c r="D1131" s="19">
        <v>1.29054167435304</v>
      </c>
      <c r="E1131" s="135">
        <v>6.6906598341212199E-3</v>
      </c>
      <c r="F1131" s="135">
        <v>89</v>
      </c>
      <c r="G1131" s="135">
        <v>41.000132621842198</v>
      </c>
      <c r="H1131" s="2">
        <v>-0.13042794137695801</v>
      </c>
      <c r="I1131" s="2">
        <v>202.74328711865499</v>
      </c>
      <c r="J1131" s="2">
        <v>-12.6530729443807</v>
      </c>
      <c r="K1131" s="19">
        <v>3.6563325973193099</v>
      </c>
      <c r="L1131" s="135">
        <v>2.5010976845180201E-2</v>
      </c>
      <c r="M1131" s="135">
        <v>89.79</v>
      </c>
      <c r="N1131" s="135">
        <v>82.236969373768304</v>
      </c>
      <c r="O1131" s="19">
        <v>0.8</v>
      </c>
      <c r="P1131" s="2">
        <v>121.586086567007</v>
      </c>
      <c r="Q1131" s="2">
        <v>325.15665343791102</v>
      </c>
      <c r="R1131" s="266">
        <f t="shared" si="54"/>
        <v>4.9468742716723497</v>
      </c>
      <c r="S1131" s="266">
        <f t="shared" si="55"/>
        <v>0.35296068943487752</v>
      </c>
      <c r="T1131" s="266">
        <f t="shared" si="56"/>
        <v>2.0057732527908412</v>
      </c>
    </row>
    <row r="1132" spans="1:20">
      <c r="A1132" s="102">
        <v>1.2953934087418</v>
      </c>
      <c r="B1132" s="102">
        <v>0.42637350429397203</v>
      </c>
      <c r="C1132" s="2">
        <v>909.86011582184301</v>
      </c>
      <c r="D1132" s="19">
        <v>2.9976901621062599</v>
      </c>
      <c r="E1132" s="135">
        <v>0.18828072076826399</v>
      </c>
      <c r="F1132" s="135">
        <v>89</v>
      </c>
      <c r="G1132" s="135">
        <v>41.553590897727098</v>
      </c>
      <c r="H1132" s="2">
        <v>3.4081138873073402</v>
      </c>
      <c r="I1132" s="2">
        <v>9.2769672753359895</v>
      </c>
      <c r="J1132" s="2">
        <v>161.24841117430299</v>
      </c>
      <c r="K1132" s="19">
        <v>3.1963166664603699</v>
      </c>
      <c r="L1132" s="135">
        <v>3.6986609588840399E-5</v>
      </c>
      <c r="M1132" s="135">
        <v>89.79</v>
      </c>
      <c r="N1132" s="135">
        <v>81.699854306167595</v>
      </c>
      <c r="O1132" s="19">
        <v>0.8</v>
      </c>
      <c r="P1132" s="2">
        <v>359.04627127862199</v>
      </c>
      <c r="Q1132" s="2">
        <v>79.166705240469597</v>
      </c>
      <c r="R1132" s="266">
        <f t="shared" si="54"/>
        <v>6.1940068285666303</v>
      </c>
      <c r="S1132" s="266">
        <f t="shared" si="55"/>
        <v>0.937857688996106</v>
      </c>
      <c r="T1132" s="266">
        <f t="shared" si="56"/>
        <v>1.966132229275916</v>
      </c>
    </row>
    <row r="1133" spans="1:20">
      <c r="A1133" s="102">
        <v>1.20907044038176</v>
      </c>
      <c r="B1133" s="102">
        <v>0.42655420078731598</v>
      </c>
      <c r="C1133" s="2">
        <v>914.09210962482405</v>
      </c>
      <c r="D1133" s="19">
        <v>0.87934649535254905</v>
      </c>
      <c r="E1133" s="135">
        <v>0.246819725706834</v>
      </c>
      <c r="F1133" s="135">
        <v>89</v>
      </c>
      <c r="G1133" s="135">
        <v>41.6652689077509</v>
      </c>
      <c r="H1133" s="2">
        <v>1.3020263744038501</v>
      </c>
      <c r="I1133" s="2">
        <v>172.82361917432499</v>
      </c>
      <c r="J1133" s="2">
        <v>-165.45405363235099</v>
      </c>
      <c r="K1133" s="19">
        <v>3.7236053216088401</v>
      </c>
      <c r="L1133" s="135">
        <v>0.163342369595735</v>
      </c>
      <c r="M1133" s="135">
        <v>89.79</v>
      </c>
      <c r="N1133" s="135">
        <v>82.865977152654494</v>
      </c>
      <c r="O1133" s="19">
        <v>0.8</v>
      </c>
      <c r="P1133" s="2">
        <v>289.05065436675198</v>
      </c>
      <c r="Q1133" s="2">
        <v>147.479830778348</v>
      </c>
      <c r="R1133" s="266">
        <f t="shared" si="54"/>
        <v>4.6029518169613892</v>
      </c>
      <c r="S1133" s="266">
        <f t="shared" si="55"/>
        <v>0.23615459196212935</v>
      </c>
      <c r="T1133" s="266">
        <f t="shared" si="56"/>
        <v>1.9888501700570835</v>
      </c>
    </row>
    <row r="1134" spans="1:20">
      <c r="A1134" s="102">
        <v>1.20706280926242</v>
      </c>
      <c r="B1134" s="102">
        <v>0.42831121741191402</v>
      </c>
      <c r="C1134" s="2">
        <v>862.37231269405197</v>
      </c>
      <c r="D1134" s="19">
        <v>1.8065330162169699</v>
      </c>
      <c r="E1134" s="135">
        <v>0.13032077372470099</v>
      </c>
      <c r="F1134" s="135">
        <v>89</v>
      </c>
      <c r="G1134" s="135">
        <v>41.776916670951998</v>
      </c>
      <c r="H1134" s="2">
        <v>4.55335589220239</v>
      </c>
      <c r="I1134" s="2">
        <v>131.136049675029</v>
      </c>
      <c r="J1134" s="2">
        <v>-103.95578686214699</v>
      </c>
      <c r="K1134" s="19">
        <v>3.1189198576247201</v>
      </c>
      <c r="L1134" s="135">
        <v>8.0932807781596103E-2</v>
      </c>
      <c r="M1134" s="135">
        <v>89.79</v>
      </c>
      <c r="N1134" s="135">
        <v>81.628257615051595</v>
      </c>
      <c r="O1134" s="19">
        <v>0.8</v>
      </c>
      <c r="P1134" s="2">
        <v>220.89002621371301</v>
      </c>
      <c r="Q1134" s="2">
        <v>229.940008531171</v>
      </c>
      <c r="R1134" s="266">
        <f t="shared" si="54"/>
        <v>4.9254528738416905</v>
      </c>
      <c r="S1134" s="266">
        <f t="shared" si="55"/>
        <v>0.57921751718005787</v>
      </c>
      <c r="T1134" s="266">
        <f t="shared" si="56"/>
        <v>1.9539081416175628</v>
      </c>
    </row>
    <row r="1135" spans="1:20">
      <c r="A1135" s="102">
        <v>1.07860767375677</v>
      </c>
      <c r="B1135" s="102">
        <v>0.42854022711296202</v>
      </c>
      <c r="C1135" s="2">
        <v>910.20484735154798</v>
      </c>
      <c r="D1135" s="19">
        <v>1.31684300615951</v>
      </c>
      <c r="E1135" s="135">
        <v>0.21286869722024299</v>
      </c>
      <c r="F1135" s="135">
        <v>89</v>
      </c>
      <c r="G1135" s="135">
        <v>41.964037789664403</v>
      </c>
      <c r="H1135" s="2">
        <v>0.29794860166541298</v>
      </c>
      <c r="I1135" s="2">
        <v>28.3369471065303</v>
      </c>
      <c r="J1135" s="2">
        <v>82.137849732097493</v>
      </c>
      <c r="K1135" s="19">
        <v>4.0905418142582697</v>
      </c>
      <c r="L1135" s="135">
        <v>8.6035176192427607E-2</v>
      </c>
      <c r="M1135" s="135">
        <v>89.79</v>
      </c>
      <c r="N1135" s="135">
        <v>82.623497673386694</v>
      </c>
      <c r="O1135" s="19">
        <v>0.8</v>
      </c>
      <c r="P1135" s="2">
        <v>148.01245905445199</v>
      </c>
      <c r="Q1135" s="2">
        <v>308.15158808831399</v>
      </c>
      <c r="R1135" s="266">
        <f t="shared" si="54"/>
        <v>5.4073848204177795</v>
      </c>
      <c r="S1135" s="266">
        <f t="shared" si="55"/>
        <v>0.32192385897864012</v>
      </c>
      <c r="T1135" s="266">
        <f t="shared" si="56"/>
        <v>1.9689120024035576</v>
      </c>
    </row>
    <row r="1136" spans="1:20">
      <c r="A1136" s="102">
        <v>1.2014918094500899</v>
      </c>
      <c r="B1136" s="102">
        <v>0.429090363384388</v>
      </c>
      <c r="C1136" s="2">
        <v>998.30024703362699</v>
      </c>
      <c r="D1136" s="19">
        <v>2.35655032360257</v>
      </c>
      <c r="E1136" s="135">
        <v>0.134364076189537</v>
      </c>
      <c r="F1136" s="135">
        <v>89</v>
      </c>
      <c r="G1136" s="135">
        <v>41.776456193976301</v>
      </c>
      <c r="H1136" s="2">
        <v>1.1041983849800301</v>
      </c>
      <c r="I1136" s="2">
        <v>39.849803029185097</v>
      </c>
      <c r="J1136" s="2">
        <v>102.899622013091</v>
      </c>
      <c r="K1136" s="19">
        <v>3.1152447788642101</v>
      </c>
      <c r="L1136" s="135">
        <v>8.7207192307842699E-2</v>
      </c>
      <c r="M1136" s="135">
        <v>89.79</v>
      </c>
      <c r="N1136" s="135">
        <v>81.655168321092404</v>
      </c>
      <c r="O1136" s="19">
        <v>0.8</v>
      </c>
      <c r="P1136" s="2">
        <v>269.15946145529199</v>
      </c>
      <c r="Q1136" s="2">
        <v>169.56388470376501</v>
      </c>
      <c r="R1136" s="266">
        <f t="shared" si="54"/>
        <v>5.4717951024667801</v>
      </c>
      <c r="S1136" s="266">
        <f t="shared" si="55"/>
        <v>0.75645751486075741</v>
      </c>
      <c r="T1136" s="266">
        <f t="shared" si="56"/>
        <v>1.954573837999839</v>
      </c>
    </row>
    <row r="1137" spans="1:20">
      <c r="A1137" s="102">
        <v>1.40438793879002</v>
      </c>
      <c r="B1137" s="102">
        <v>0.42920694908346302</v>
      </c>
      <c r="C1137" s="2">
        <v>983.66863708887695</v>
      </c>
      <c r="D1137" s="19">
        <v>0.50022477592407</v>
      </c>
      <c r="E1137" s="135">
        <v>0.186814440523832</v>
      </c>
      <c r="F1137" s="135">
        <v>89</v>
      </c>
      <c r="G1137" s="135">
        <v>41.755273501330102</v>
      </c>
      <c r="H1137" s="2">
        <v>-0.58050359641606597</v>
      </c>
      <c r="I1137" s="2">
        <v>307.11501982340098</v>
      </c>
      <c r="J1137" s="2">
        <v>-26.700448582001801</v>
      </c>
      <c r="K1137" s="19">
        <v>2.2916804347920801</v>
      </c>
      <c r="L1137" s="135">
        <v>0.212676995501759</v>
      </c>
      <c r="M1137" s="135">
        <v>89.79</v>
      </c>
      <c r="N1137" s="135">
        <v>82.392336501541095</v>
      </c>
      <c r="O1137" s="19">
        <v>0.8</v>
      </c>
      <c r="P1137" s="2">
        <v>133.572582969716</v>
      </c>
      <c r="Q1137" s="2">
        <v>331.40512183626203</v>
      </c>
      <c r="R1137" s="266">
        <f t="shared" si="54"/>
        <v>2.7919052107161502</v>
      </c>
      <c r="S1137" s="266">
        <f t="shared" si="55"/>
        <v>0.21827859082344284</v>
      </c>
      <c r="T1137" s="266">
        <f t="shared" si="56"/>
        <v>1.973219897575728</v>
      </c>
    </row>
    <row r="1138" spans="1:20">
      <c r="A1138" s="102">
        <v>0.94057358102872901</v>
      </c>
      <c r="B1138" s="102">
        <v>0.42963371708003001</v>
      </c>
      <c r="C1138" s="2">
        <v>862.60359075836595</v>
      </c>
      <c r="D1138" s="19">
        <v>2.1067568541059498</v>
      </c>
      <c r="E1138" s="135">
        <v>0.13652067233571</v>
      </c>
      <c r="F1138" s="135">
        <v>89</v>
      </c>
      <c r="G1138" s="135">
        <v>41.5851963930102</v>
      </c>
      <c r="H1138" s="2">
        <v>-0.526372185888208</v>
      </c>
      <c r="I1138" s="2">
        <v>3.5709167500602099E-5</v>
      </c>
      <c r="J1138" s="2">
        <v>-179.999998880725</v>
      </c>
      <c r="K1138" s="19">
        <v>2.2292232770199201</v>
      </c>
      <c r="L1138" s="135">
        <v>9.8749608573821104E-2</v>
      </c>
      <c r="M1138" s="135">
        <v>89.79</v>
      </c>
      <c r="N1138" s="135">
        <v>81.553905442099506</v>
      </c>
      <c r="O1138" s="19">
        <v>0.8</v>
      </c>
      <c r="P1138" s="2">
        <v>296.157828013288</v>
      </c>
      <c r="Q1138" s="2">
        <v>138.18439847150199</v>
      </c>
      <c r="R1138" s="266">
        <f t="shared" si="54"/>
        <v>4.3359801311258703</v>
      </c>
      <c r="S1138" s="266">
        <f t="shared" si="55"/>
        <v>0.94506318672677492</v>
      </c>
      <c r="T1138" s="266">
        <f t="shared" si="56"/>
        <v>1.9611282984299527</v>
      </c>
    </row>
    <row r="1139" spans="1:20">
      <c r="A1139" s="102">
        <v>1.3473264253698201</v>
      </c>
      <c r="B1139" s="102">
        <v>0.42981291408924399</v>
      </c>
      <c r="C1139" s="2">
        <v>919.73575240910998</v>
      </c>
      <c r="D1139" s="19">
        <v>2.4323770219099998</v>
      </c>
      <c r="E1139" s="135">
        <v>9.3276750039164302E-2</v>
      </c>
      <c r="F1139" s="135">
        <v>89</v>
      </c>
      <c r="G1139" s="135">
        <v>41.000001855556903</v>
      </c>
      <c r="H1139" s="2">
        <v>4.8748642972844002E-2</v>
      </c>
      <c r="I1139" s="2">
        <v>156.02662897610699</v>
      </c>
      <c r="J1139" s="2">
        <v>-147.39750105212801</v>
      </c>
      <c r="K1139" s="19">
        <v>3.4337785346376499</v>
      </c>
      <c r="L1139" s="135">
        <v>2.10676313061597E-8</v>
      </c>
      <c r="M1139" s="135">
        <v>89.79</v>
      </c>
      <c r="N1139" s="135">
        <v>82.803008862821997</v>
      </c>
      <c r="O1139" s="19">
        <v>0.8</v>
      </c>
      <c r="P1139" s="2">
        <v>313.22222072865702</v>
      </c>
      <c r="Q1139" s="2">
        <v>136.549352484823</v>
      </c>
      <c r="R1139" s="266">
        <f t="shared" si="54"/>
        <v>5.8661555565476498</v>
      </c>
      <c r="S1139" s="266">
        <f t="shared" si="55"/>
        <v>0.70836747255940224</v>
      </c>
      <c r="T1139" s="266">
        <f t="shared" si="56"/>
        <v>2.0195854906186876</v>
      </c>
    </row>
    <row r="1140" spans="1:20">
      <c r="A1140" s="102">
        <v>1.29314074665308</v>
      </c>
      <c r="B1140" s="102">
        <v>0.43002708647947901</v>
      </c>
      <c r="C1140" s="2">
        <v>860.00646904660402</v>
      </c>
      <c r="D1140" s="19">
        <v>1.05483156075729</v>
      </c>
      <c r="E1140" s="135">
        <v>0.130000090736138</v>
      </c>
      <c r="F1140" s="135">
        <v>89</v>
      </c>
      <c r="G1140" s="135">
        <v>41.899999019112002</v>
      </c>
      <c r="H1140" s="2">
        <v>0.64432177204421903</v>
      </c>
      <c r="I1140" s="2">
        <v>112.90636900171199</v>
      </c>
      <c r="J1140" s="2">
        <v>-76.650559462674295</v>
      </c>
      <c r="K1140" s="19">
        <v>2.4851840023140599</v>
      </c>
      <c r="L1140" s="135">
        <v>9.9999739605527896E-2</v>
      </c>
      <c r="M1140" s="135">
        <v>89.79</v>
      </c>
      <c r="N1140" s="135">
        <v>81.768229047212301</v>
      </c>
      <c r="O1140" s="19">
        <v>0.8</v>
      </c>
      <c r="P1140" s="2">
        <v>214.133246090119</v>
      </c>
      <c r="Q1140" s="2">
        <v>241.232820344841</v>
      </c>
      <c r="R1140" s="266">
        <f t="shared" si="54"/>
        <v>3.5400155630713499</v>
      </c>
      <c r="S1140" s="266">
        <f t="shared" si="55"/>
        <v>0.42444807296968423</v>
      </c>
      <c r="T1140" s="266">
        <f t="shared" si="56"/>
        <v>1.9515090921580942</v>
      </c>
    </row>
    <row r="1141" spans="1:20">
      <c r="A1141" s="102">
        <v>1.3774432865902699</v>
      </c>
      <c r="B1141" s="102">
        <v>0.43021663963137302</v>
      </c>
      <c r="C1141" s="2">
        <v>883.35652928763</v>
      </c>
      <c r="D1141" s="19">
        <v>0.52084130313130905</v>
      </c>
      <c r="E1141" s="135">
        <v>3.8279915419865203E-2</v>
      </c>
      <c r="F1141" s="135">
        <v>89</v>
      </c>
      <c r="G1141" s="135">
        <v>42.027907461949901</v>
      </c>
      <c r="H1141" s="2">
        <v>5.2482516190017501</v>
      </c>
      <c r="I1141" s="2">
        <v>267.46359636925501</v>
      </c>
      <c r="J1141" s="2">
        <v>-171.79135815646799</v>
      </c>
      <c r="K1141" s="19">
        <v>2.5198180335406999</v>
      </c>
      <c r="L1141" s="135">
        <v>5.4699067536726903E-2</v>
      </c>
      <c r="M1141" s="135">
        <v>89.79</v>
      </c>
      <c r="N1141" s="135">
        <v>82.240084994517503</v>
      </c>
      <c r="O1141" s="19">
        <v>0.8</v>
      </c>
      <c r="P1141" s="2">
        <v>46.913145555089898</v>
      </c>
      <c r="Q1141" s="2">
        <v>33.482489567673703</v>
      </c>
      <c r="R1141" s="266">
        <f t="shared" si="54"/>
        <v>3.0406593366720092</v>
      </c>
      <c r="S1141" s="266">
        <f t="shared" si="55"/>
        <v>0.20669798223463523</v>
      </c>
      <c r="T1141" s="266">
        <f t="shared" si="56"/>
        <v>1.9567970417983294</v>
      </c>
    </row>
    <row r="1142" spans="1:20">
      <c r="A1142" s="102">
        <v>1.18660245975479</v>
      </c>
      <c r="B1142" s="102">
        <v>0.43033889475662002</v>
      </c>
      <c r="C1142" s="2">
        <v>876.70915586300703</v>
      </c>
      <c r="D1142" s="19">
        <v>2.15341468008755</v>
      </c>
      <c r="E1142" s="135">
        <v>0.16745557398682601</v>
      </c>
      <c r="F1142" s="135">
        <v>89</v>
      </c>
      <c r="G1142" s="135">
        <v>41.789703489861601</v>
      </c>
      <c r="H1142" s="2">
        <v>3.8521938336667101</v>
      </c>
      <c r="I1142" s="2">
        <v>125.327871175091</v>
      </c>
      <c r="J1142" s="2">
        <v>-110.332470686305</v>
      </c>
      <c r="K1142" s="19">
        <v>3.1452365241562599</v>
      </c>
      <c r="L1142" s="135">
        <v>9.7966166205240193E-2</v>
      </c>
      <c r="M1142" s="135">
        <v>89.79</v>
      </c>
      <c r="N1142" s="135">
        <v>81.014048161534106</v>
      </c>
      <c r="O1142" s="19">
        <v>0.8</v>
      </c>
      <c r="P1142" s="2">
        <v>251.808103243261</v>
      </c>
      <c r="Q1142" s="2">
        <v>195.358519301511</v>
      </c>
      <c r="R1142" s="266">
        <f t="shared" si="54"/>
        <v>5.2986512042438099</v>
      </c>
      <c r="S1142" s="266">
        <f t="shared" si="55"/>
        <v>0.68465905935809523</v>
      </c>
      <c r="T1142" s="266">
        <f t="shared" si="56"/>
        <v>1.9386126580483762</v>
      </c>
    </row>
    <row r="1143" spans="1:20">
      <c r="A1143" s="102">
        <v>1.3915133355185301</v>
      </c>
      <c r="B1143" s="102">
        <v>0.430346936097039</v>
      </c>
      <c r="C1143" s="2">
        <v>909.45783838163902</v>
      </c>
      <c r="D1143" s="19">
        <v>1.4124415960714001</v>
      </c>
      <c r="E1143" s="135">
        <v>0.29999968667492899</v>
      </c>
      <c r="F1143" s="135">
        <v>89</v>
      </c>
      <c r="G1143" s="135">
        <v>41.799999802091499</v>
      </c>
      <c r="H1143" s="2">
        <v>0.39213819151429502</v>
      </c>
      <c r="I1143" s="2">
        <v>290.134368405462</v>
      </c>
      <c r="J1143" s="2">
        <v>-41.6575023562444</v>
      </c>
      <c r="K1143" s="19">
        <v>3.0300902610177198</v>
      </c>
      <c r="L1143" s="135">
        <v>4.7305454388798102E-2</v>
      </c>
      <c r="M1143" s="135">
        <v>89.79</v>
      </c>
      <c r="N1143" s="135">
        <v>81.6999949777437</v>
      </c>
      <c r="O1143" s="19">
        <v>0.8</v>
      </c>
      <c r="P1143" s="2">
        <v>141.354335582624</v>
      </c>
      <c r="Q1143" s="2">
        <v>312.783715128133</v>
      </c>
      <c r="R1143" s="266">
        <f t="shared" si="54"/>
        <v>4.4425318570891204</v>
      </c>
      <c r="S1143" s="266">
        <f t="shared" si="55"/>
        <v>0.46613845608579385</v>
      </c>
      <c r="T1143" s="266">
        <f t="shared" si="56"/>
        <v>1.9545453436498765</v>
      </c>
    </row>
    <row r="1144" spans="1:20">
      <c r="A1144" s="102">
        <v>1.67814260022714</v>
      </c>
      <c r="B1144" s="102">
        <v>0.430359703954309</v>
      </c>
      <c r="C1144" s="2">
        <v>938.22063437013696</v>
      </c>
      <c r="D1144" s="19">
        <v>1.5810061815560801</v>
      </c>
      <c r="E1144" s="135">
        <v>0.13565327607648101</v>
      </c>
      <c r="F1144" s="135">
        <v>89</v>
      </c>
      <c r="G1144" s="135">
        <v>41.292277146868201</v>
      </c>
      <c r="H1144" s="2">
        <v>0.22205546314650701</v>
      </c>
      <c r="I1144" s="2">
        <v>73.383010753165394</v>
      </c>
      <c r="J1144" s="2">
        <v>-2.9480912770479399</v>
      </c>
      <c r="K1144" s="19">
        <v>3.6091298821219802</v>
      </c>
      <c r="L1144" s="135">
        <v>5.8692569610940401E-3</v>
      </c>
      <c r="M1144" s="135">
        <v>89.79</v>
      </c>
      <c r="N1144" s="135">
        <v>83.517923724866193</v>
      </c>
      <c r="O1144" s="19">
        <v>0.8</v>
      </c>
      <c r="P1144" s="2">
        <v>338.327745759972</v>
      </c>
      <c r="Q1144" s="2">
        <v>110.507276547537</v>
      </c>
      <c r="R1144" s="266">
        <f t="shared" si="54"/>
        <v>5.19013606367806</v>
      </c>
      <c r="S1144" s="266">
        <f t="shared" si="55"/>
        <v>0.4380574357791</v>
      </c>
      <c r="T1144" s="266">
        <f t="shared" si="56"/>
        <v>2.0226039709025971</v>
      </c>
    </row>
    <row r="1145" spans="1:20">
      <c r="A1145" s="102">
        <v>1.1531702140346101</v>
      </c>
      <c r="B1145" s="102">
        <v>0.430573846514829</v>
      </c>
      <c r="C1145" s="2">
        <v>982.40368148597804</v>
      </c>
      <c r="D1145" s="19">
        <v>0.756956229588442</v>
      </c>
      <c r="E1145" s="135">
        <v>5.6025777099303599E-2</v>
      </c>
      <c r="F1145" s="135">
        <v>89</v>
      </c>
      <c r="G1145" s="135">
        <v>41.536392887587297</v>
      </c>
      <c r="H1145" s="2">
        <v>5.9973352765797499</v>
      </c>
      <c r="I1145" s="2">
        <v>38.5674481825721</v>
      </c>
      <c r="J1145" s="2">
        <v>-22.798256913097799</v>
      </c>
      <c r="K1145" s="19">
        <v>3.0615298363266099</v>
      </c>
      <c r="L1145" s="135">
        <v>0.169298925867999</v>
      </c>
      <c r="M1145" s="135">
        <v>89.79</v>
      </c>
      <c r="N1145" s="135">
        <v>82.4824287354771</v>
      </c>
      <c r="O1145" s="19">
        <v>0.8</v>
      </c>
      <c r="P1145" s="2">
        <v>341.43694731539802</v>
      </c>
      <c r="Q1145" s="2">
        <v>84.035311413417006</v>
      </c>
      <c r="R1145" s="266">
        <f t="shared" si="54"/>
        <v>3.8184860659150521</v>
      </c>
      <c r="S1145" s="266">
        <f t="shared" si="55"/>
        <v>0.24724770623064685</v>
      </c>
      <c r="T1145" s="266">
        <f t="shared" si="56"/>
        <v>1.9857869930762833</v>
      </c>
    </row>
    <row r="1146" spans="1:20">
      <c r="A1146" s="102">
        <v>1.4041936714202099</v>
      </c>
      <c r="B1146" s="102">
        <v>0.43095803885337097</v>
      </c>
      <c r="C1146" s="2">
        <v>996.99144069290298</v>
      </c>
      <c r="D1146" s="19">
        <v>1.64892536940345</v>
      </c>
      <c r="E1146" s="135">
        <v>0.26410560431433799</v>
      </c>
      <c r="F1146" s="135">
        <v>89</v>
      </c>
      <c r="G1146" s="135">
        <v>41.7966233280222</v>
      </c>
      <c r="H1146" s="2">
        <v>0.79651530482009103</v>
      </c>
      <c r="I1146" s="2">
        <v>272.01727941909002</v>
      </c>
      <c r="J1146" s="2">
        <v>6.7915076948095603</v>
      </c>
      <c r="K1146" s="19">
        <v>2.4923429189259201</v>
      </c>
      <c r="L1146" s="135">
        <v>4.3640102262037697E-2</v>
      </c>
      <c r="M1146" s="135">
        <v>89.79</v>
      </c>
      <c r="N1146" s="135">
        <v>81.291100676730395</v>
      </c>
      <c r="O1146" s="19">
        <v>0.8</v>
      </c>
      <c r="P1146" s="2">
        <v>181.77077253045599</v>
      </c>
      <c r="Q1146" s="2">
        <v>273.22816575856302</v>
      </c>
      <c r="R1146" s="266">
        <f t="shared" si="54"/>
        <v>4.1412682883293703</v>
      </c>
      <c r="S1146" s="266">
        <f t="shared" si="55"/>
        <v>0.66159650699834582</v>
      </c>
      <c r="T1146" s="266">
        <f t="shared" si="56"/>
        <v>1.9449202879082685</v>
      </c>
    </row>
    <row r="1147" spans="1:20">
      <c r="A1147" s="102">
        <v>1.40124434558674</v>
      </c>
      <c r="B1147" s="102">
        <v>0.43120715506922602</v>
      </c>
      <c r="C1147" s="2">
        <v>977.53806433968703</v>
      </c>
      <c r="D1147" s="19">
        <v>2.0768400089697301</v>
      </c>
      <c r="E1147" s="135">
        <v>0.10362399169733499</v>
      </c>
      <c r="F1147" s="135">
        <v>89</v>
      </c>
      <c r="G1147" s="135">
        <v>41.0220485678865</v>
      </c>
      <c r="H1147" s="2">
        <v>0.66467576177942</v>
      </c>
      <c r="I1147" s="2">
        <v>134.91211329704399</v>
      </c>
      <c r="J1147" s="2">
        <v>-114.26529173607901</v>
      </c>
      <c r="K1147" s="19">
        <v>3.8365534997003299</v>
      </c>
      <c r="L1147" s="135">
        <v>2.7016815618008301E-9</v>
      </c>
      <c r="M1147" s="135">
        <v>89.79</v>
      </c>
      <c r="N1147" s="135">
        <v>82.962853463547006</v>
      </c>
      <c r="O1147" s="19">
        <v>0.8</v>
      </c>
      <c r="P1147" s="2">
        <v>254.34774612062699</v>
      </c>
      <c r="Q1147" s="2">
        <v>195.64930901399501</v>
      </c>
      <c r="R1147" s="266">
        <f t="shared" si="54"/>
        <v>5.91339350867006</v>
      </c>
      <c r="S1147" s="266">
        <f t="shared" si="55"/>
        <v>0.54132960980003286</v>
      </c>
      <c r="T1147" s="266">
        <f t="shared" si="56"/>
        <v>2.0223966466777878</v>
      </c>
    </row>
    <row r="1148" spans="1:20">
      <c r="A1148" s="102">
        <v>1.4641231200657701</v>
      </c>
      <c r="B1148" s="102">
        <v>0.43170448173494902</v>
      </c>
      <c r="C1148" s="2">
        <v>861.89827902698096</v>
      </c>
      <c r="D1148" s="19">
        <v>2.4215756577149001</v>
      </c>
      <c r="E1148" s="135">
        <v>0.25073523929475799</v>
      </c>
      <c r="F1148" s="135">
        <v>89</v>
      </c>
      <c r="G1148" s="135">
        <v>41.604408665590199</v>
      </c>
      <c r="H1148" s="2">
        <v>0.85835029116387795</v>
      </c>
      <c r="I1148" s="2">
        <v>359.98995125976899</v>
      </c>
      <c r="J1148" s="2">
        <v>165.20827457442701</v>
      </c>
      <c r="K1148" s="19">
        <v>2.7306782904031399</v>
      </c>
      <c r="L1148" s="135">
        <v>2.9067467899324101E-8</v>
      </c>
      <c r="M1148" s="135">
        <v>89.79</v>
      </c>
      <c r="N1148" s="135">
        <v>81.699987250651304</v>
      </c>
      <c r="O1148" s="19">
        <v>0.8</v>
      </c>
      <c r="P1148" s="2">
        <v>359.66453449508498</v>
      </c>
      <c r="Q1148" s="2">
        <v>76.913934768220301</v>
      </c>
      <c r="R1148" s="266">
        <f t="shared" si="54"/>
        <v>5.1522539481180401</v>
      </c>
      <c r="S1148" s="266">
        <f t="shared" si="55"/>
        <v>0.88680371694660309</v>
      </c>
      <c r="T1148" s="266">
        <f t="shared" si="56"/>
        <v>1.9637338895342358</v>
      </c>
    </row>
    <row r="1149" spans="1:20">
      <c r="A1149" s="102">
        <v>1.1763769518584</v>
      </c>
      <c r="B1149" s="102">
        <v>0.43178717203109501</v>
      </c>
      <c r="C1149" s="2">
        <v>981.764373582188</v>
      </c>
      <c r="D1149" s="19">
        <v>2.3684903442373102</v>
      </c>
      <c r="E1149" s="135">
        <v>0.200750242255442</v>
      </c>
      <c r="F1149" s="135">
        <v>89</v>
      </c>
      <c r="G1149" s="135">
        <v>41.616277692586003</v>
      </c>
      <c r="H1149" s="2">
        <v>-0.41404749115255801</v>
      </c>
      <c r="I1149" s="2">
        <v>75.949347116522702</v>
      </c>
      <c r="J1149" s="2">
        <v>-25.094077615105299</v>
      </c>
      <c r="K1149" s="19">
        <v>2.46426071151076</v>
      </c>
      <c r="L1149" s="135">
        <v>0.12433971387998299</v>
      </c>
      <c r="M1149" s="135">
        <v>89.79</v>
      </c>
      <c r="N1149" s="135">
        <v>81.697785693574502</v>
      </c>
      <c r="O1149" s="19">
        <v>0.8</v>
      </c>
      <c r="P1149" s="2">
        <v>227.26767829624899</v>
      </c>
      <c r="Q1149" s="2">
        <v>226.40054246285999</v>
      </c>
      <c r="R1149" s="266">
        <f t="shared" si="54"/>
        <v>4.8327510557480702</v>
      </c>
      <c r="S1149" s="266">
        <f t="shared" si="55"/>
        <v>0.96113626824219589</v>
      </c>
      <c r="T1149" s="266">
        <f t="shared" si="56"/>
        <v>1.9631209282354696</v>
      </c>
    </row>
    <row r="1150" spans="1:20">
      <c r="A1150" s="102">
        <v>1.47586285648867</v>
      </c>
      <c r="B1150" s="102">
        <v>0.43189582990153702</v>
      </c>
      <c r="C1150" s="2">
        <v>984.01586996593903</v>
      </c>
      <c r="D1150" s="19">
        <v>1.15388559679433</v>
      </c>
      <c r="E1150" s="135">
        <v>0.29993636139775998</v>
      </c>
      <c r="F1150" s="135">
        <v>89</v>
      </c>
      <c r="G1150" s="135">
        <v>41.411967576360297</v>
      </c>
      <c r="H1150" s="2">
        <v>1.0228129096510801</v>
      </c>
      <c r="I1150" s="2">
        <v>135.205805878185</v>
      </c>
      <c r="J1150" s="2">
        <v>-146.930906843868</v>
      </c>
      <c r="K1150" s="19">
        <v>2.86167062664923</v>
      </c>
      <c r="L1150" s="135">
        <v>0.23277698395906499</v>
      </c>
      <c r="M1150" s="135">
        <v>89.79</v>
      </c>
      <c r="N1150" s="135">
        <v>82.880038087149003</v>
      </c>
      <c r="O1150" s="19">
        <v>0.8</v>
      </c>
      <c r="P1150" s="2">
        <v>286.77424952616002</v>
      </c>
      <c r="Q1150" s="2">
        <v>145.64096870844099</v>
      </c>
      <c r="R1150" s="266">
        <f t="shared" si="54"/>
        <v>4.0155562234435598</v>
      </c>
      <c r="S1150" s="266">
        <f t="shared" si="55"/>
        <v>0.40322096681875325</v>
      </c>
      <c r="T1150" s="266">
        <f t="shared" si="56"/>
        <v>2.0013547517230368</v>
      </c>
    </row>
    <row r="1151" spans="1:20">
      <c r="A1151" s="102">
        <v>1.33480154955759</v>
      </c>
      <c r="B1151" s="102">
        <v>0.43191140829859398</v>
      </c>
      <c r="C1151" s="2">
        <v>978.67938277200903</v>
      </c>
      <c r="D1151" s="19">
        <v>1.8512060530802501</v>
      </c>
      <c r="E1151" s="135">
        <v>0.296183543089378</v>
      </c>
      <c r="F1151" s="135">
        <v>89</v>
      </c>
      <c r="G1151" s="135">
        <v>41.907515762740502</v>
      </c>
      <c r="H1151" s="2">
        <v>-2.0152408392660899</v>
      </c>
      <c r="I1151" s="2">
        <v>245.027328834461</v>
      </c>
      <c r="J1151" s="2">
        <v>69.773937849965805</v>
      </c>
      <c r="K1151" s="19">
        <v>2.3206408331391799</v>
      </c>
      <c r="L1151" s="135">
        <v>4.8013488073980398E-2</v>
      </c>
      <c r="M1151" s="135">
        <v>89.79</v>
      </c>
      <c r="N1151" s="135">
        <v>81.375264596377093</v>
      </c>
      <c r="O1151" s="19">
        <v>0.8</v>
      </c>
      <c r="P1151" s="2">
        <v>209.96384030914999</v>
      </c>
      <c r="Q1151" s="2">
        <v>244.18127302058099</v>
      </c>
      <c r="R1151" s="266">
        <f t="shared" si="54"/>
        <v>4.1718468862194298</v>
      </c>
      <c r="S1151" s="266">
        <f t="shared" si="55"/>
        <v>0.79771329825998305</v>
      </c>
      <c r="T1151" s="266">
        <f t="shared" si="56"/>
        <v>1.9417821151003878</v>
      </c>
    </row>
    <row r="1152" spans="1:20">
      <c r="A1152" s="102">
        <v>1.03834507707506</v>
      </c>
      <c r="B1152" s="102">
        <v>0.43241075226379599</v>
      </c>
      <c r="C1152" s="2">
        <v>960.337313991477</v>
      </c>
      <c r="D1152" s="19">
        <v>2.1157079867737898</v>
      </c>
      <c r="E1152" s="135">
        <v>0.131685312885717</v>
      </c>
      <c r="F1152" s="135">
        <v>89</v>
      </c>
      <c r="G1152" s="135">
        <v>41.7234607197787</v>
      </c>
      <c r="H1152" s="2">
        <v>4.0372337214634602</v>
      </c>
      <c r="I1152" s="2">
        <v>17.03946523259</v>
      </c>
      <c r="J1152" s="2">
        <v>138.80541290255599</v>
      </c>
      <c r="K1152" s="19">
        <v>2.9654825318087301</v>
      </c>
      <c r="L1152" s="135">
        <v>8.9648171143403704E-2</v>
      </c>
      <c r="M1152" s="135">
        <v>89.79</v>
      </c>
      <c r="N1152" s="135">
        <v>81.677149244711401</v>
      </c>
      <c r="O1152" s="19">
        <v>0.8</v>
      </c>
      <c r="P1152" s="2">
        <v>309.70174761969702</v>
      </c>
      <c r="Q1152" s="2">
        <v>122.816856299115</v>
      </c>
      <c r="R1152" s="266">
        <f t="shared" si="54"/>
        <v>5.0811905185825204</v>
      </c>
      <c r="S1152" s="266">
        <f t="shared" si="55"/>
        <v>0.71344476458047479</v>
      </c>
      <c r="T1152" s="266">
        <f t="shared" si="56"/>
        <v>1.9575832837373661</v>
      </c>
    </row>
    <row r="1153" spans="1:20">
      <c r="A1153" s="102">
        <v>1.1133334026671899</v>
      </c>
      <c r="B1153" s="102">
        <v>0.432580920675879</v>
      </c>
      <c r="C1153" s="2">
        <v>893.08587867415497</v>
      </c>
      <c r="D1153" s="19">
        <v>2.6515759575831401</v>
      </c>
      <c r="E1153" s="135">
        <v>0.28094327566616001</v>
      </c>
      <c r="F1153" s="135">
        <v>89</v>
      </c>
      <c r="G1153" s="135">
        <v>41.537777073217498</v>
      </c>
      <c r="H1153" s="2">
        <v>-2.0553208374902501</v>
      </c>
      <c r="I1153" s="2">
        <v>256.82401046685197</v>
      </c>
      <c r="J1153" s="2">
        <v>6.5011840062305</v>
      </c>
      <c r="K1153" s="19">
        <v>3.1294522505014402</v>
      </c>
      <c r="L1153" s="135">
        <v>9.3805898219349093E-2</v>
      </c>
      <c r="M1153" s="135">
        <v>89.79</v>
      </c>
      <c r="N1153" s="135">
        <v>81.006588658305205</v>
      </c>
      <c r="O1153" s="19">
        <v>0.8</v>
      </c>
      <c r="P1153" s="2">
        <v>339.19646983563302</v>
      </c>
      <c r="Q1153" s="2">
        <v>91.264051327501605</v>
      </c>
      <c r="R1153" s="266">
        <f t="shared" si="54"/>
        <v>5.7810282080845798</v>
      </c>
      <c r="S1153" s="266">
        <f t="shared" si="55"/>
        <v>0.84729714510207699</v>
      </c>
      <c r="T1153" s="266">
        <f t="shared" si="56"/>
        <v>1.9501907508318781</v>
      </c>
    </row>
    <row r="1154" spans="1:20">
      <c r="A1154" s="102">
        <v>1.53931751986965</v>
      </c>
      <c r="B1154" s="102">
        <v>0.43288239995565397</v>
      </c>
      <c r="C1154" s="2">
        <v>978.06602932922794</v>
      </c>
      <c r="D1154" s="19">
        <v>1.13333373208318</v>
      </c>
      <c r="E1154" s="135">
        <v>0.120680576213651</v>
      </c>
      <c r="F1154" s="135">
        <v>89</v>
      </c>
      <c r="G1154" s="135">
        <v>41.405354608933202</v>
      </c>
      <c r="H1154" s="2">
        <v>5.8717321649960397</v>
      </c>
      <c r="I1154" s="2">
        <v>91.845950671628898</v>
      </c>
      <c r="J1154" s="2">
        <v>162.388403765086</v>
      </c>
      <c r="K1154" s="19">
        <v>1.2995397845421801</v>
      </c>
      <c r="L1154" s="135">
        <v>0.28789479083367497</v>
      </c>
      <c r="M1154" s="135">
        <v>89.79</v>
      </c>
      <c r="N1154" s="135">
        <v>82.1433558672217</v>
      </c>
      <c r="O1154" s="19">
        <v>0.8</v>
      </c>
      <c r="P1154" s="2">
        <v>323.30360365214898</v>
      </c>
      <c r="Q1154" s="2">
        <v>86.921368932831101</v>
      </c>
      <c r="R1154" s="266">
        <f t="shared" si="54"/>
        <v>2.4328735166253601</v>
      </c>
      <c r="S1154" s="266">
        <f t="shared" si="55"/>
        <v>0.87210391368083162</v>
      </c>
      <c r="T1154" s="266">
        <f t="shared" si="56"/>
        <v>1.9838824384684604</v>
      </c>
    </row>
    <row r="1155" spans="1:20">
      <c r="A1155" s="102">
        <v>1.3908245707861999</v>
      </c>
      <c r="B1155" s="102">
        <v>0.43344818858210599</v>
      </c>
      <c r="C1155" s="2">
        <v>932.31944513740495</v>
      </c>
      <c r="D1155" s="19">
        <v>1.71682415631195</v>
      </c>
      <c r="E1155" s="135">
        <v>0.29970348872691499</v>
      </c>
      <c r="F1155" s="135">
        <v>89</v>
      </c>
      <c r="G1155" s="135">
        <v>41.799024922856503</v>
      </c>
      <c r="H1155" s="2">
        <v>0.940842366596087</v>
      </c>
      <c r="I1155" s="2">
        <v>259.76789628945301</v>
      </c>
      <c r="J1155" s="2">
        <v>23.6645164551419</v>
      </c>
      <c r="K1155" s="19">
        <v>2.38494565275104</v>
      </c>
      <c r="L1155" s="135">
        <v>2.0013611622109601E-2</v>
      </c>
      <c r="M1155" s="135">
        <v>89.79</v>
      </c>
      <c r="N1155" s="135">
        <v>81.202776702260493</v>
      </c>
      <c r="O1155" s="19">
        <v>0.8</v>
      </c>
      <c r="P1155" s="2">
        <v>188.88841289611099</v>
      </c>
      <c r="Q1155" s="2">
        <v>263.37960317031298</v>
      </c>
      <c r="R1155" s="266">
        <f t="shared" si="54"/>
        <v>4.1017698090629899</v>
      </c>
      <c r="S1155" s="266">
        <f t="shared" si="55"/>
        <v>0.71985881704750365</v>
      </c>
      <c r="T1155" s="266">
        <f t="shared" si="56"/>
        <v>1.9426954779956427</v>
      </c>
    </row>
    <row r="1156" spans="1:20">
      <c r="A1156" s="102">
        <v>0.94447943056002204</v>
      </c>
      <c r="B1156" s="102">
        <v>0.43365314413848099</v>
      </c>
      <c r="C1156" s="2">
        <v>998.99984786876803</v>
      </c>
      <c r="D1156" s="19">
        <v>3.09640009105058</v>
      </c>
      <c r="E1156" s="135">
        <v>0.15670943216060401</v>
      </c>
      <c r="F1156" s="135">
        <v>89</v>
      </c>
      <c r="G1156" s="135">
        <v>41.548133241610202</v>
      </c>
      <c r="H1156" s="2">
        <v>3.7066061693304699</v>
      </c>
      <c r="I1156" s="2">
        <v>359.130887345524</v>
      </c>
      <c r="J1156" s="2">
        <v>178.50578749326999</v>
      </c>
      <c r="K1156" s="19">
        <v>3.0988148637860098</v>
      </c>
      <c r="L1156" s="135">
        <v>3.7224106609754802E-2</v>
      </c>
      <c r="M1156" s="135">
        <v>89.79</v>
      </c>
      <c r="N1156" s="135">
        <v>81.627097109774297</v>
      </c>
      <c r="O1156" s="19">
        <v>0.8</v>
      </c>
      <c r="P1156" s="2">
        <v>317.41050430442198</v>
      </c>
      <c r="Q1156" s="2">
        <v>120.58643344590401</v>
      </c>
      <c r="R1156" s="266">
        <f t="shared" si="54"/>
        <v>6.1952149548365902</v>
      </c>
      <c r="S1156" s="266">
        <f t="shared" si="55"/>
        <v>0.99922074314162823</v>
      </c>
      <c r="T1156" s="266">
        <f t="shared" si="56"/>
        <v>1.9646393409566054</v>
      </c>
    </row>
    <row r="1157" spans="1:20">
      <c r="A1157" s="102">
        <v>1.4015269158407999</v>
      </c>
      <c r="B1157" s="102">
        <v>0.434458618545356</v>
      </c>
      <c r="C1157" s="2">
        <v>998.97410157209902</v>
      </c>
      <c r="D1157" s="19">
        <v>1.8497322732743899</v>
      </c>
      <c r="E1157" s="135">
        <v>0.29999993574732903</v>
      </c>
      <c r="F1157" s="135">
        <v>89</v>
      </c>
      <c r="G1157" s="135">
        <v>41.589885915288797</v>
      </c>
      <c r="H1157" s="2">
        <v>-0.12442422349542399</v>
      </c>
      <c r="I1157" s="2">
        <v>275.32661408015298</v>
      </c>
      <c r="J1157" s="2">
        <v>-32.899270808809703</v>
      </c>
      <c r="K1157" s="19">
        <v>2.8440663804428601</v>
      </c>
      <c r="L1157" s="135">
        <v>1.36436301145792E-10</v>
      </c>
      <c r="M1157" s="135">
        <v>89.79</v>
      </c>
      <c r="N1157" s="135">
        <v>81.699999899310995</v>
      </c>
      <c r="O1157" s="19">
        <v>0.8</v>
      </c>
      <c r="P1157" s="2">
        <v>90.545111505753198</v>
      </c>
      <c r="Q1157" s="2">
        <v>359.451954590311</v>
      </c>
      <c r="R1157" s="266">
        <f t="shared" si="54"/>
        <v>4.6937986537172502</v>
      </c>
      <c r="S1157" s="266">
        <f t="shared" si="55"/>
        <v>0.65038294675328967</v>
      </c>
      <c r="T1157" s="266">
        <f t="shared" si="56"/>
        <v>1.9644199088624423</v>
      </c>
    </row>
    <row r="1158" spans="1:20">
      <c r="A1158" s="102">
        <v>1.55074853729456</v>
      </c>
      <c r="B1158" s="102">
        <v>0.43477913644164801</v>
      </c>
      <c r="C1158" s="2">
        <v>960.22154448979597</v>
      </c>
      <c r="D1158" s="19">
        <v>3.2041282995054798</v>
      </c>
      <c r="E1158" s="135">
        <v>0.197571953529836</v>
      </c>
      <c r="F1158" s="135">
        <v>89</v>
      </c>
      <c r="G1158" s="135">
        <v>41.538242016429002</v>
      </c>
      <c r="H1158" s="2">
        <v>4.5319618016621801</v>
      </c>
      <c r="I1158" s="2">
        <v>0.65075667532144199</v>
      </c>
      <c r="J1158" s="2">
        <v>174.722914207607</v>
      </c>
      <c r="K1158" s="19">
        <v>3.1869971300527302</v>
      </c>
      <c r="L1158" s="135">
        <v>3.6309768116105702E-3</v>
      </c>
      <c r="M1158" s="135">
        <v>89.79</v>
      </c>
      <c r="N1158" s="135">
        <v>81.602259314643106</v>
      </c>
      <c r="O1158" s="19">
        <v>0.8</v>
      </c>
      <c r="P1158" s="2">
        <v>22.703831826994101</v>
      </c>
      <c r="Q1158" s="2">
        <v>54.045800054871101</v>
      </c>
      <c r="R1158" s="266">
        <f t="shared" si="54"/>
        <v>6.3911254295582101</v>
      </c>
      <c r="S1158" s="266">
        <f t="shared" si="55"/>
        <v>1.005375332563436</v>
      </c>
      <c r="T1158" s="266">
        <f t="shared" si="56"/>
        <v>1.9645092173705421</v>
      </c>
    </row>
    <row r="1159" spans="1:20">
      <c r="A1159" s="102">
        <v>1.8879332891665399</v>
      </c>
      <c r="B1159" s="102">
        <v>0.435034223065218</v>
      </c>
      <c r="C1159" s="2">
        <v>976.97033975286695</v>
      </c>
      <c r="D1159" s="19">
        <v>1.4236849411138499</v>
      </c>
      <c r="E1159" s="135">
        <v>0.179242222873124</v>
      </c>
      <c r="F1159" s="135">
        <v>89</v>
      </c>
      <c r="G1159" s="135">
        <v>41.034115395341303</v>
      </c>
      <c r="H1159" s="2">
        <v>1.89249672515197</v>
      </c>
      <c r="I1159" s="2">
        <v>355.20564308504902</v>
      </c>
      <c r="J1159" s="2">
        <v>162.693064856463</v>
      </c>
      <c r="K1159" s="19">
        <v>3.2144707261508598</v>
      </c>
      <c r="L1159" s="135">
        <v>2.6621171327199E-2</v>
      </c>
      <c r="M1159" s="135">
        <v>89.79</v>
      </c>
      <c r="N1159" s="135">
        <v>83.232574992900396</v>
      </c>
      <c r="O1159" s="19">
        <v>0.8</v>
      </c>
      <c r="P1159" s="2">
        <v>230.15849995869101</v>
      </c>
      <c r="Q1159" s="2">
        <v>221.12220478832501</v>
      </c>
      <c r="R1159" s="266">
        <f t="shared" si="54"/>
        <v>4.6381556672647095</v>
      </c>
      <c r="S1159" s="266">
        <f t="shared" si="55"/>
        <v>0.44289871098581418</v>
      </c>
      <c r="T1159" s="266">
        <f t="shared" si="56"/>
        <v>2.0283750287047733</v>
      </c>
    </row>
    <row r="1160" spans="1:20">
      <c r="A1160" s="102">
        <v>1.40859116986393</v>
      </c>
      <c r="B1160" s="102">
        <v>0.43566701002418901</v>
      </c>
      <c r="C1160" s="2">
        <v>998.999831067027</v>
      </c>
      <c r="D1160" s="19">
        <v>1.52871118353168</v>
      </c>
      <c r="E1160" s="135">
        <v>0.29999999459204002</v>
      </c>
      <c r="F1160" s="135">
        <v>89</v>
      </c>
      <c r="G1160" s="135">
        <v>41.793296858362901</v>
      </c>
      <c r="H1160" s="2">
        <v>1.61478631716984</v>
      </c>
      <c r="I1160" s="2">
        <v>236.21925743920599</v>
      </c>
      <c r="J1160" s="2">
        <v>76.960628311011007</v>
      </c>
      <c r="K1160" s="19">
        <v>2.0102343038467199</v>
      </c>
      <c r="L1160" s="135">
        <v>6.5454622714081395E-2</v>
      </c>
      <c r="M1160" s="135">
        <v>89.79</v>
      </c>
      <c r="N1160" s="135">
        <v>81.699999998626396</v>
      </c>
      <c r="O1160" s="19">
        <v>0.8</v>
      </c>
      <c r="P1160" s="2">
        <v>194.373305501814</v>
      </c>
      <c r="Q1160" s="2">
        <v>262.97248556109599</v>
      </c>
      <c r="R1160" s="266">
        <f t="shared" ref="R1160:R1223" si="57">D1160+K1160</f>
        <v>3.5389454873783999</v>
      </c>
      <c r="S1160" s="266">
        <f t="shared" ref="S1160:S1223" si="58">D1160/K1160</f>
        <v>0.76046418101929081</v>
      </c>
      <c r="T1160" s="266">
        <f t="shared" ref="T1160:T1223" si="59">N1160/G1160</f>
        <v>1.9548589400713456</v>
      </c>
    </row>
    <row r="1161" spans="1:20">
      <c r="A1161" s="102">
        <v>1.52648529596626</v>
      </c>
      <c r="B1161" s="102">
        <v>0.43694431049858801</v>
      </c>
      <c r="C1161" s="2">
        <v>980.76970275768099</v>
      </c>
      <c r="D1161" s="19">
        <v>0.50000006428880495</v>
      </c>
      <c r="E1161" s="135">
        <v>0.29999954545282698</v>
      </c>
      <c r="F1161" s="135">
        <v>89</v>
      </c>
      <c r="G1161" s="135">
        <v>42.398554074366601</v>
      </c>
      <c r="H1161" s="2">
        <v>-1.9984630429012999</v>
      </c>
      <c r="I1161" s="2">
        <v>216.750398113058</v>
      </c>
      <c r="J1161" s="2">
        <v>-175.57477778293801</v>
      </c>
      <c r="K1161" s="19">
        <v>1.6440182125510601</v>
      </c>
      <c r="L1161" s="135">
        <v>0.29723790004008199</v>
      </c>
      <c r="M1161" s="135">
        <v>89.79</v>
      </c>
      <c r="N1161" s="135">
        <v>82.240638349497502</v>
      </c>
      <c r="O1161" s="19">
        <v>0.8</v>
      </c>
      <c r="P1161" s="2">
        <v>151.83179511474401</v>
      </c>
      <c r="Q1161" s="2">
        <v>318.112934188878</v>
      </c>
      <c r="R1161" s="266">
        <f t="shared" si="57"/>
        <v>2.1440182768398648</v>
      </c>
      <c r="S1161" s="266">
        <f t="shared" si="58"/>
        <v>0.30413292290293037</v>
      </c>
      <c r="T1161" s="266">
        <f t="shared" si="59"/>
        <v>1.9397038447407504</v>
      </c>
    </row>
    <row r="1162" spans="1:20">
      <c r="A1162" s="102">
        <v>1.88501928467303</v>
      </c>
      <c r="B1162" s="102">
        <v>0.43877219025264702</v>
      </c>
      <c r="C1162" s="2">
        <v>888.70235244068294</v>
      </c>
      <c r="D1162" s="19">
        <v>1.01165482353423</v>
      </c>
      <c r="E1162" s="135">
        <v>0.26892873889552399</v>
      </c>
      <c r="F1162" s="135">
        <v>89</v>
      </c>
      <c r="G1162" s="135">
        <v>41.742513555791497</v>
      </c>
      <c r="H1162" s="2">
        <v>5.9850342390189102</v>
      </c>
      <c r="I1162" s="2">
        <v>268.38556885870099</v>
      </c>
      <c r="J1162" s="2">
        <v>-51.340162563899</v>
      </c>
      <c r="K1162" s="19">
        <v>4.33223569550346</v>
      </c>
      <c r="L1162" s="135">
        <v>2.2332829848585901E-2</v>
      </c>
      <c r="M1162" s="135">
        <v>89.79</v>
      </c>
      <c r="N1162" s="135">
        <v>82.359778851798396</v>
      </c>
      <c r="O1162" s="19">
        <v>0.8</v>
      </c>
      <c r="P1162" s="2">
        <v>18.366277910803699</v>
      </c>
      <c r="Q1162" s="2">
        <v>67.333560283077603</v>
      </c>
      <c r="R1162" s="266">
        <f t="shared" si="57"/>
        <v>5.3438905190376902</v>
      </c>
      <c r="S1162" s="266">
        <f t="shared" si="58"/>
        <v>0.23351795577148601</v>
      </c>
      <c r="T1162" s="266">
        <f t="shared" si="59"/>
        <v>1.9730431120713268</v>
      </c>
    </row>
    <row r="1163" spans="1:20">
      <c r="A1163" s="102">
        <v>1.80960047151893</v>
      </c>
      <c r="B1163" s="102">
        <v>0.43881580847151103</v>
      </c>
      <c r="C1163" s="2">
        <v>951.63912806045005</v>
      </c>
      <c r="D1163" s="19">
        <v>2.9253938748705899</v>
      </c>
      <c r="E1163" s="135">
        <v>0.13000032282458199</v>
      </c>
      <c r="F1163" s="135">
        <v>89</v>
      </c>
      <c r="G1163" s="135">
        <v>41.508468913259101</v>
      </c>
      <c r="H1163" s="2">
        <v>2.9607175679648901</v>
      </c>
      <c r="I1163" s="2">
        <v>40.690759067430697</v>
      </c>
      <c r="J1163" s="2">
        <v>110.63813868358601</v>
      </c>
      <c r="K1163" s="19">
        <v>2.5416356202618302</v>
      </c>
      <c r="L1163" s="135">
        <v>6.9744858745052402E-2</v>
      </c>
      <c r="M1163" s="135">
        <v>89.79</v>
      </c>
      <c r="N1163" s="135">
        <v>81.699999994892195</v>
      </c>
      <c r="O1163" s="19">
        <v>0.8</v>
      </c>
      <c r="P1163" s="2">
        <v>277.77961946180199</v>
      </c>
      <c r="Q1163" s="2">
        <v>156.997731977917</v>
      </c>
      <c r="R1163" s="266">
        <f t="shared" si="57"/>
        <v>5.4670294951324205</v>
      </c>
      <c r="S1163" s="266">
        <f t="shared" si="58"/>
        <v>1.1509886985960742</v>
      </c>
      <c r="T1163" s="266">
        <f t="shared" si="59"/>
        <v>1.9682730328025821</v>
      </c>
    </row>
    <row r="1164" spans="1:20">
      <c r="A1164" s="102">
        <v>1.3119944059289901</v>
      </c>
      <c r="B1164" s="102">
        <v>0.43919081421678502</v>
      </c>
      <c r="C1164" s="2">
        <v>995.86105658710198</v>
      </c>
      <c r="D1164" s="19">
        <v>2.56402494781852</v>
      </c>
      <c r="E1164" s="135">
        <v>0.131689233337933</v>
      </c>
      <c r="F1164" s="135">
        <v>89</v>
      </c>
      <c r="G1164" s="135">
        <v>41.736361665883102</v>
      </c>
      <c r="H1164" s="2">
        <v>0.94198822701960905</v>
      </c>
      <c r="I1164" s="2">
        <v>33.124764594518602</v>
      </c>
      <c r="J1164" s="2">
        <v>120.72638117504</v>
      </c>
      <c r="K1164" s="19">
        <v>2.9560884586891198</v>
      </c>
      <c r="L1164" s="135">
        <v>7.9919316671166404E-2</v>
      </c>
      <c r="M1164" s="135">
        <v>89.79</v>
      </c>
      <c r="N1164" s="135">
        <v>81.427448131215598</v>
      </c>
      <c r="O1164" s="19">
        <v>0.8</v>
      </c>
      <c r="P1164" s="2">
        <v>273.82983043775101</v>
      </c>
      <c r="Q1164" s="2">
        <v>163.562016172808</v>
      </c>
      <c r="R1164" s="266">
        <f t="shared" si="57"/>
        <v>5.5201134065076403</v>
      </c>
      <c r="S1164" s="266">
        <f t="shared" si="58"/>
        <v>0.86737084618757965</v>
      </c>
      <c r="T1164" s="266">
        <f t="shared" si="59"/>
        <v>1.9509953642599736</v>
      </c>
    </row>
    <row r="1165" spans="1:20">
      <c r="A1165" s="102">
        <v>1.3697623447514999</v>
      </c>
      <c r="B1165" s="102">
        <v>0.44008071364506202</v>
      </c>
      <c r="C1165" s="2">
        <v>860.00010894344098</v>
      </c>
      <c r="D1165" s="19">
        <v>2.15350348732761</v>
      </c>
      <c r="E1165" s="135">
        <v>0.28030927283978002</v>
      </c>
      <c r="F1165" s="135">
        <v>89</v>
      </c>
      <c r="G1165" s="135">
        <v>41.698531322443401</v>
      </c>
      <c r="H1165" s="2">
        <v>0.99022787406350299</v>
      </c>
      <c r="I1165" s="2">
        <v>357.64808617229897</v>
      </c>
      <c r="J1165" s="2">
        <v>175.709631029956</v>
      </c>
      <c r="K1165" s="19">
        <v>3.0143869324448902</v>
      </c>
      <c r="L1165" s="135">
        <v>1.0063205920785E-7</v>
      </c>
      <c r="M1165" s="135">
        <v>89.79</v>
      </c>
      <c r="N1165" s="135">
        <v>81.699992871429103</v>
      </c>
      <c r="O1165" s="19">
        <v>0.8</v>
      </c>
      <c r="P1165" s="2">
        <v>359.919385017428</v>
      </c>
      <c r="Q1165" s="2">
        <v>77.563428354162099</v>
      </c>
      <c r="R1165" s="266">
        <f t="shared" si="57"/>
        <v>5.1678904197725002</v>
      </c>
      <c r="S1165" s="266">
        <f t="shared" si="58"/>
        <v>0.71440844708710294</v>
      </c>
      <c r="T1165" s="266">
        <f t="shared" si="59"/>
        <v>1.9593014497240988</v>
      </c>
    </row>
    <row r="1166" spans="1:20">
      <c r="A1166" s="102">
        <v>1.3746474282815999</v>
      </c>
      <c r="B1166" s="102">
        <v>0.44049231716267301</v>
      </c>
      <c r="C1166" s="2">
        <v>900.81553738655396</v>
      </c>
      <c r="D1166" s="19">
        <v>1.1505371641714801</v>
      </c>
      <c r="E1166" s="135">
        <v>7.8764355473956896E-2</v>
      </c>
      <c r="F1166" s="135">
        <v>89</v>
      </c>
      <c r="G1166" s="135">
        <v>41.279845768732201</v>
      </c>
      <c r="H1166" s="2">
        <v>1.6400956370321</v>
      </c>
      <c r="I1166" s="2">
        <v>126.398712574187</v>
      </c>
      <c r="J1166" s="2">
        <v>-95.828623211975398</v>
      </c>
      <c r="K1166" s="19">
        <v>1.84212193593708</v>
      </c>
      <c r="L1166" s="135">
        <v>8.1963391911786504E-2</v>
      </c>
      <c r="M1166" s="135">
        <v>89.79</v>
      </c>
      <c r="N1166" s="135">
        <v>82.310569286862702</v>
      </c>
      <c r="O1166" s="19">
        <v>0.8</v>
      </c>
      <c r="P1166" s="2">
        <v>207.140258166537</v>
      </c>
      <c r="Q1166" s="2">
        <v>251.447412606489</v>
      </c>
      <c r="R1166" s="266">
        <f t="shared" si="57"/>
        <v>2.9926591001085603</v>
      </c>
      <c r="S1166" s="266">
        <f t="shared" si="58"/>
        <v>0.62457166473412984</v>
      </c>
      <c r="T1166" s="266">
        <f t="shared" si="59"/>
        <v>1.9939650392107231</v>
      </c>
    </row>
    <row r="1167" spans="1:20">
      <c r="A1167" s="102">
        <v>1.2674445221200501</v>
      </c>
      <c r="B1167" s="102">
        <v>0.44052489685332902</v>
      </c>
      <c r="C1167" s="2">
        <v>880.24182430494204</v>
      </c>
      <c r="D1167" s="19">
        <v>0.68622159858124998</v>
      </c>
      <c r="E1167" s="135">
        <v>4.5349922453303798E-2</v>
      </c>
      <c r="F1167" s="135">
        <v>89</v>
      </c>
      <c r="G1167" s="135">
        <v>40.886931882185998</v>
      </c>
      <c r="H1167" s="2">
        <v>4.4165393113379698</v>
      </c>
      <c r="I1167" s="2">
        <v>122.640988301028</v>
      </c>
      <c r="J1167" s="2">
        <v>-54.868996330713898</v>
      </c>
      <c r="K1167" s="19">
        <v>2.30733043086919</v>
      </c>
      <c r="L1167" s="135">
        <v>0.183862174330301</v>
      </c>
      <c r="M1167" s="135">
        <v>89.79</v>
      </c>
      <c r="N1167" s="135">
        <v>83.288129682309503</v>
      </c>
      <c r="O1167" s="19">
        <v>0.8</v>
      </c>
      <c r="P1167" s="2">
        <v>274.69458360449499</v>
      </c>
      <c r="Q1167" s="2">
        <v>172.19845409283801</v>
      </c>
      <c r="R1167" s="266">
        <f t="shared" si="57"/>
        <v>2.9935520294504401</v>
      </c>
      <c r="S1167" s="266">
        <f t="shared" si="58"/>
        <v>0.29740933045413215</v>
      </c>
      <c r="T1167" s="266">
        <f t="shared" si="59"/>
        <v>2.0370354499159</v>
      </c>
    </row>
    <row r="1168" spans="1:20">
      <c r="A1168" s="102">
        <v>1.3834071038290801</v>
      </c>
      <c r="B1168" s="102">
        <v>0.44161571307545999</v>
      </c>
      <c r="C1168" s="2">
        <v>995.15629294142002</v>
      </c>
      <c r="D1168" s="19">
        <v>2.0025971507001499</v>
      </c>
      <c r="E1168" s="135">
        <v>0.29999963742350899</v>
      </c>
      <c r="F1168" s="135">
        <v>89</v>
      </c>
      <c r="G1168" s="135">
        <v>41.788866925688097</v>
      </c>
      <c r="H1168" s="2">
        <v>0.83145405007448203</v>
      </c>
      <c r="I1168" s="2">
        <v>266.59624275855901</v>
      </c>
      <c r="J1168" s="2">
        <v>-4.7507955280447396</v>
      </c>
      <c r="K1168" s="19">
        <v>2.8708663802722301</v>
      </c>
      <c r="L1168" s="135">
        <v>5.4205527077102102E-3</v>
      </c>
      <c r="M1168" s="135">
        <v>89.79</v>
      </c>
      <c r="N1168" s="135">
        <v>81.008883628318401</v>
      </c>
      <c r="O1168" s="19">
        <v>0.8</v>
      </c>
      <c r="P1168" s="2">
        <v>10.9583128494295</v>
      </c>
      <c r="Q1168" s="2">
        <v>78.404296128461894</v>
      </c>
      <c r="R1168" s="266">
        <f t="shared" si="57"/>
        <v>4.8734635309723799</v>
      </c>
      <c r="S1168" s="266">
        <f t="shared" si="58"/>
        <v>0.69755846683127531</v>
      </c>
      <c r="T1168" s="266">
        <f t="shared" si="59"/>
        <v>1.9385278804609394</v>
      </c>
    </row>
    <row r="1169" spans="1:20">
      <c r="A1169" s="102">
        <v>1.39938997896388</v>
      </c>
      <c r="B1169" s="102">
        <v>0.44178089189945702</v>
      </c>
      <c r="C1169" s="2">
        <v>985.79730053908997</v>
      </c>
      <c r="D1169" s="19">
        <v>1.7917238118171701</v>
      </c>
      <c r="E1169" s="135">
        <v>0.25501745864512398</v>
      </c>
      <c r="F1169" s="135">
        <v>89</v>
      </c>
      <c r="G1169" s="135">
        <v>41.685111571117801</v>
      </c>
      <c r="H1169" s="2">
        <v>0.99365696407623705</v>
      </c>
      <c r="I1169" s="2">
        <v>277.87440784547999</v>
      </c>
      <c r="J1169" s="2">
        <v>-36.735758924793402</v>
      </c>
      <c r="K1169" s="19">
        <v>3.0809445298434901</v>
      </c>
      <c r="L1169" s="135">
        <v>1.1343826961217099E-3</v>
      </c>
      <c r="M1169" s="135">
        <v>89.79</v>
      </c>
      <c r="N1169" s="135">
        <v>81.6295875231704</v>
      </c>
      <c r="O1169" s="19">
        <v>0.8</v>
      </c>
      <c r="P1169" s="2">
        <v>141.68767989337499</v>
      </c>
      <c r="Q1169" s="2">
        <v>308.41133380210903</v>
      </c>
      <c r="R1169" s="266">
        <f t="shared" si="57"/>
        <v>4.8726683416606598</v>
      </c>
      <c r="S1169" s="266">
        <f t="shared" si="58"/>
        <v>0.58155016893737732</v>
      </c>
      <c r="T1169" s="266">
        <f t="shared" si="59"/>
        <v>1.9582432299336527</v>
      </c>
    </row>
    <row r="1170" spans="1:20">
      <c r="A1170" s="102">
        <v>1.2588113201782101</v>
      </c>
      <c r="B1170" s="102">
        <v>0.44207545005552001</v>
      </c>
      <c r="C1170" s="2">
        <v>881.23850561925497</v>
      </c>
      <c r="D1170" s="19">
        <v>0.50000770789888105</v>
      </c>
      <c r="E1170" s="135">
        <v>0.146965901198405</v>
      </c>
      <c r="F1170" s="135">
        <v>89</v>
      </c>
      <c r="G1170" s="135">
        <v>41.629751416533097</v>
      </c>
      <c r="H1170" s="2">
        <v>-1.10809316226569</v>
      </c>
      <c r="I1170" s="2">
        <v>359.98653115817598</v>
      </c>
      <c r="J1170" s="2">
        <v>70.458301162353706</v>
      </c>
      <c r="K1170" s="19">
        <v>2.0283152875738799</v>
      </c>
      <c r="L1170" s="135">
        <v>0.16647279090359901</v>
      </c>
      <c r="M1170" s="135">
        <v>89.79</v>
      </c>
      <c r="N1170" s="135">
        <v>82.706967861638503</v>
      </c>
      <c r="O1170" s="19">
        <v>0.8</v>
      </c>
      <c r="P1170" s="2">
        <v>312.00316068836401</v>
      </c>
      <c r="Q1170" s="2">
        <v>123.323097157275</v>
      </c>
      <c r="R1170" s="266">
        <f t="shared" si="57"/>
        <v>2.5283229954727608</v>
      </c>
      <c r="S1170" s="266">
        <f t="shared" si="58"/>
        <v>0.24651379938912413</v>
      </c>
      <c r="T1170" s="266">
        <f t="shared" si="59"/>
        <v>1.986727401614792</v>
      </c>
    </row>
    <row r="1171" spans="1:20">
      <c r="A1171" s="102">
        <v>1.54752454021945</v>
      </c>
      <c r="B1171" s="102">
        <v>0.442980392726466</v>
      </c>
      <c r="C1171" s="2">
        <v>984.70200150069104</v>
      </c>
      <c r="D1171" s="19">
        <v>1.04881580165168</v>
      </c>
      <c r="E1171" s="135">
        <v>0.21073460303027</v>
      </c>
      <c r="F1171" s="135">
        <v>89</v>
      </c>
      <c r="G1171" s="135">
        <v>41.236792467737097</v>
      </c>
      <c r="H1171" s="2">
        <v>2.97726499542487</v>
      </c>
      <c r="I1171" s="2">
        <v>320.387637572985</v>
      </c>
      <c r="J1171" s="2">
        <v>-131.528964575847</v>
      </c>
      <c r="K1171" s="19">
        <v>3.7048788085762401</v>
      </c>
      <c r="L1171" s="135">
        <v>3.8148299026068401E-2</v>
      </c>
      <c r="M1171" s="135">
        <v>89.79</v>
      </c>
      <c r="N1171" s="135">
        <v>82.883925539958</v>
      </c>
      <c r="O1171" s="19">
        <v>0.8</v>
      </c>
      <c r="P1171" s="2">
        <v>183.822772566297</v>
      </c>
      <c r="Q1171" s="2">
        <v>270.54324089628199</v>
      </c>
      <c r="R1171" s="266">
        <f t="shared" si="57"/>
        <v>4.7536946102279201</v>
      </c>
      <c r="S1171" s="266">
        <f t="shared" si="58"/>
        <v>0.28309044798545863</v>
      </c>
      <c r="T1171" s="266">
        <f t="shared" si="59"/>
        <v>2.009950837102688</v>
      </c>
    </row>
    <row r="1172" spans="1:20">
      <c r="A1172" s="102">
        <v>1.5954498234204899</v>
      </c>
      <c r="B1172" s="102">
        <v>0.44362925129997299</v>
      </c>
      <c r="C1172" s="2">
        <v>981.18616548238595</v>
      </c>
      <c r="D1172" s="19">
        <v>2.2961144641177</v>
      </c>
      <c r="E1172" s="135">
        <v>0.16672562294544599</v>
      </c>
      <c r="F1172" s="135">
        <v>89</v>
      </c>
      <c r="G1172" s="135">
        <v>41.956409919235703</v>
      </c>
      <c r="H1172" s="2">
        <v>0.74508222595406803</v>
      </c>
      <c r="I1172" s="2">
        <v>86.029580721637203</v>
      </c>
      <c r="J1172" s="2">
        <v>-10.1550524895344</v>
      </c>
      <c r="K1172" s="19">
        <v>5.02810224485075</v>
      </c>
      <c r="L1172" s="135">
        <v>5.0199003798403599E-2</v>
      </c>
      <c r="M1172" s="135">
        <v>89.79</v>
      </c>
      <c r="N1172" s="135">
        <v>83.043458495547199</v>
      </c>
      <c r="O1172" s="19">
        <v>0.8</v>
      </c>
      <c r="P1172" s="2">
        <v>274.744699832376</v>
      </c>
      <c r="Q1172" s="2">
        <v>166.97680238012001</v>
      </c>
      <c r="R1172" s="266">
        <f t="shared" si="57"/>
        <v>7.32421670896845</v>
      </c>
      <c r="S1172" s="266">
        <f t="shared" si="58"/>
        <v>0.45665627950766863</v>
      </c>
      <c r="T1172" s="266">
        <f t="shared" si="59"/>
        <v>1.9792794153599489</v>
      </c>
    </row>
    <row r="1173" spans="1:20">
      <c r="A1173" s="102">
        <v>1.5548309930600199</v>
      </c>
      <c r="B1173" s="102">
        <v>0.44399128161261098</v>
      </c>
      <c r="C1173" s="2">
        <v>992.742606621346</v>
      </c>
      <c r="D1173" s="19">
        <v>2.0647230615301901</v>
      </c>
      <c r="E1173" s="135">
        <v>0.13113861723297199</v>
      </c>
      <c r="F1173" s="135">
        <v>89</v>
      </c>
      <c r="G1173" s="135">
        <v>41.647933281041901</v>
      </c>
      <c r="H1173" s="2">
        <v>0.68684600139122498</v>
      </c>
      <c r="I1173" s="2">
        <v>139.077479212773</v>
      </c>
      <c r="J1173" s="2">
        <v>-90.456741070855102</v>
      </c>
      <c r="K1173" s="19">
        <v>2.4368682765782799</v>
      </c>
      <c r="L1173" s="135">
        <v>9.9478019688182595E-2</v>
      </c>
      <c r="M1173" s="135">
        <v>89.79</v>
      </c>
      <c r="N1173" s="135">
        <v>81.601400551710299</v>
      </c>
      <c r="O1173" s="19">
        <v>0.8</v>
      </c>
      <c r="P1173" s="2">
        <v>224.82225801260901</v>
      </c>
      <c r="Q1173" s="2">
        <v>218.78698583939499</v>
      </c>
      <c r="R1173" s="266">
        <f t="shared" si="57"/>
        <v>4.5015913381084705</v>
      </c>
      <c r="S1173" s="266">
        <f t="shared" si="58"/>
        <v>0.84728546116959746</v>
      </c>
      <c r="T1173" s="266">
        <f t="shared" si="59"/>
        <v>1.9593145235097458</v>
      </c>
    </row>
    <row r="1174" spans="1:20">
      <c r="A1174" s="102">
        <v>1.2821586802601801</v>
      </c>
      <c r="B1174" s="102">
        <v>0.44406137716791999</v>
      </c>
      <c r="C1174" s="2">
        <v>998.20046353944599</v>
      </c>
      <c r="D1174" s="19">
        <v>2.62209157870842</v>
      </c>
      <c r="E1174" s="135">
        <v>0.17644021549028299</v>
      </c>
      <c r="F1174" s="135">
        <v>89</v>
      </c>
      <c r="G1174" s="135">
        <v>41.626280801137398</v>
      </c>
      <c r="H1174" s="2">
        <v>-0.45984553997737099</v>
      </c>
      <c r="I1174" s="2">
        <v>313.068682498405</v>
      </c>
      <c r="J1174" s="2">
        <v>-64.924886584417607</v>
      </c>
      <c r="K1174" s="19">
        <v>2.2923856182456199</v>
      </c>
      <c r="L1174" s="135">
        <v>4.6692013969256603E-2</v>
      </c>
      <c r="M1174" s="135">
        <v>89.79</v>
      </c>
      <c r="N1174" s="135">
        <v>81.005806148057502</v>
      </c>
      <c r="O1174" s="19">
        <v>0.8</v>
      </c>
      <c r="P1174" s="2">
        <v>227.33215668646099</v>
      </c>
      <c r="Q1174" s="2">
        <v>225.899879343816</v>
      </c>
      <c r="R1174" s="266">
        <f t="shared" si="57"/>
        <v>4.9144771969540404</v>
      </c>
      <c r="S1174" s="266">
        <f t="shared" si="58"/>
        <v>1.1438265699446879</v>
      </c>
      <c r="T1174" s="266">
        <f t="shared" si="59"/>
        <v>1.9460255537853408</v>
      </c>
    </row>
    <row r="1175" spans="1:20">
      <c r="A1175" s="102">
        <v>1.12939069792628</v>
      </c>
      <c r="B1175" s="102">
        <v>0.444294935201897</v>
      </c>
      <c r="C1175" s="2">
        <v>860.18065505858601</v>
      </c>
      <c r="D1175" s="19">
        <v>2.37115964714175</v>
      </c>
      <c r="E1175" s="135">
        <v>0.142400140813288</v>
      </c>
      <c r="F1175" s="135">
        <v>89</v>
      </c>
      <c r="G1175" s="135">
        <v>41.601317989380199</v>
      </c>
      <c r="H1175" s="2">
        <v>0.247814925763053</v>
      </c>
      <c r="I1175" s="2">
        <v>114.240317213217</v>
      </c>
      <c r="J1175" s="2">
        <v>-86.965188337020905</v>
      </c>
      <c r="K1175" s="19">
        <v>2.7211223327129899</v>
      </c>
      <c r="L1175" s="135">
        <v>9.7474782617841094E-2</v>
      </c>
      <c r="M1175" s="135">
        <v>89.79</v>
      </c>
      <c r="N1175" s="135">
        <v>81.289824320829794</v>
      </c>
      <c r="O1175" s="19">
        <v>0.8</v>
      </c>
      <c r="P1175" s="2">
        <v>242.50091074279399</v>
      </c>
      <c r="Q1175" s="2">
        <v>208.58749973655301</v>
      </c>
      <c r="R1175" s="266">
        <f t="shared" si="57"/>
        <v>5.0922819798547394</v>
      </c>
      <c r="S1175" s="266">
        <f t="shared" si="58"/>
        <v>0.87139031517839804</v>
      </c>
      <c r="T1175" s="266">
        <f t="shared" si="59"/>
        <v>1.9540204072760652</v>
      </c>
    </row>
    <row r="1176" spans="1:20">
      <c r="A1176" s="102">
        <v>0.83126644277945105</v>
      </c>
      <c r="B1176" s="102">
        <v>0.44431774778401101</v>
      </c>
      <c r="C1176" s="2">
        <v>979.92089643424902</v>
      </c>
      <c r="D1176" s="19">
        <v>0.80047902305722596</v>
      </c>
      <c r="E1176" s="135">
        <v>0.29999990853851999</v>
      </c>
      <c r="F1176" s="135">
        <v>89</v>
      </c>
      <c r="G1176" s="135">
        <v>42.700854487128403</v>
      </c>
      <c r="H1176" s="2">
        <v>-1.13775663210545</v>
      </c>
      <c r="I1176" s="2">
        <v>205.11987888143801</v>
      </c>
      <c r="J1176" s="2">
        <v>-169.75013215886199</v>
      </c>
      <c r="K1176" s="19">
        <v>4.8498091364611904</v>
      </c>
      <c r="L1176" s="135">
        <v>3.4856817011474903E-2</v>
      </c>
      <c r="M1176" s="135">
        <v>89.79</v>
      </c>
      <c r="N1176" s="135">
        <v>82.501044794633003</v>
      </c>
      <c r="O1176" s="19">
        <v>0.8</v>
      </c>
      <c r="P1176" s="2">
        <v>265.81626458108002</v>
      </c>
      <c r="Q1176" s="2">
        <v>178.54297373382801</v>
      </c>
      <c r="R1176" s="266">
        <f t="shared" si="57"/>
        <v>5.650288159518416</v>
      </c>
      <c r="S1176" s="266">
        <f t="shared" si="58"/>
        <v>0.16505371665849095</v>
      </c>
      <c r="T1176" s="266">
        <f t="shared" si="59"/>
        <v>1.932070113948231</v>
      </c>
    </row>
    <row r="1177" spans="1:20">
      <c r="A1177" s="102">
        <v>1.50822760071605</v>
      </c>
      <c r="B1177" s="102">
        <v>0.44580935166381702</v>
      </c>
      <c r="C1177" s="2">
        <v>984.62038241435198</v>
      </c>
      <c r="D1177" s="19">
        <v>0.55451171214159101</v>
      </c>
      <c r="E1177" s="135">
        <v>5.1301182659177602E-2</v>
      </c>
      <c r="F1177" s="135">
        <v>89</v>
      </c>
      <c r="G1177" s="135">
        <v>42.738553896302498</v>
      </c>
      <c r="H1177" s="2">
        <v>5.9988280619692</v>
      </c>
      <c r="I1177" s="2">
        <v>42.516954882306699</v>
      </c>
      <c r="J1177" s="2">
        <v>39.537695253159903</v>
      </c>
      <c r="K1177" s="19">
        <v>2.5376686074511698</v>
      </c>
      <c r="L1177" s="135">
        <v>0.11498776415524101</v>
      </c>
      <c r="M1177" s="135">
        <v>89.79</v>
      </c>
      <c r="N1177" s="135">
        <v>81.806390359379904</v>
      </c>
      <c r="O1177" s="19">
        <v>0.8</v>
      </c>
      <c r="P1177" s="2">
        <v>89.569435876393797</v>
      </c>
      <c r="Q1177" s="2">
        <v>356.72764645474302</v>
      </c>
      <c r="R1177" s="266">
        <f t="shared" si="57"/>
        <v>3.0921803195927611</v>
      </c>
      <c r="S1177" s="266">
        <f t="shared" si="58"/>
        <v>0.21851226378157457</v>
      </c>
      <c r="T1177" s="266">
        <f t="shared" si="59"/>
        <v>1.9141122686993239</v>
      </c>
    </row>
    <row r="1178" spans="1:20">
      <c r="A1178" s="102">
        <v>2.3131758319213902</v>
      </c>
      <c r="B1178" s="102">
        <v>0.44616575640461897</v>
      </c>
      <c r="C1178" s="2">
        <v>982.207916410542</v>
      </c>
      <c r="D1178" s="19">
        <v>3.6786284050829701</v>
      </c>
      <c r="E1178" s="135">
        <v>0.115952547239459</v>
      </c>
      <c r="F1178" s="135">
        <v>89</v>
      </c>
      <c r="G1178" s="135">
        <v>41.112778615377998</v>
      </c>
      <c r="H1178" s="2">
        <v>3.2660469599484898</v>
      </c>
      <c r="I1178" s="2">
        <v>66.072906722011894</v>
      </c>
      <c r="J1178" s="2">
        <v>-14.0479836542023</v>
      </c>
      <c r="K1178" s="19">
        <v>1.0000387099755099</v>
      </c>
      <c r="L1178" s="135">
        <v>0.13779411937780001</v>
      </c>
      <c r="M1178" s="135">
        <v>89.79</v>
      </c>
      <c r="N1178" s="135">
        <v>82.579910091674506</v>
      </c>
      <c r="O1178" s="19">
        <v>0.8</v>
      </c>
      <c r="P1178" s="2">
        <v>231.858933279301</v>
      </c>
      <c r="Q1178" s="2">
        <v>212.42690581451799</v>
      </c>
      <c r="R1178" s="266">
        <f t="shared" si="57"/>
        <v>4.67866711505848</v>
      </c>
      <c r="S1178" s="266">
        <f t="shared" si="58"/>
        <v>3.6784860109795714</v>
      </c>
      <c r="T1178" s="266">
        <f t="shared" si="59"/>
        <v>2.0086190443179137</v>
      </c>
    </row>
    <row r="1179" spans="1:20">
      <c r="A1179" s="102">
        <v>1.39587551215663</v>
      </c>
      <c r="B1179" s="102">
        <v>0.44696546110379298</v>
      </c>
      <c r="C1179" s="2">
        <v>998.99972829648505</v>
      </c>
      <c r="D1179" s="19">
        <v>1.2276191557065601</v>
      </c>
      <c r="E1179" s="135">
        <v>0.26578805947405898</v>
      </c>
      <c r="F1179" s="135">
        <v>89</v>
      </c>
      <c r="G1179" s="135">
        <v>41.799998759341797</v>
      </c>
      <c r="H1179" s="2">
        <v>0.95392883407698204</v>
      </c>
      <c r="I1179" s="2">
        <v>292.879479830403</v>
      </c>
      <c r="J1179" s="2">
        <v>-24.8509758402808</v>
      </c>
      <c r="K1179" s="19">
        <v>2.5371545560272399</v>
      </c>
      <c r="L1179" s="135">
        <v>8.6702234305715803E-2</v>
      </c>
      <c r="M1179" s="135">
        <v>89.79</v>
      </c>
      <c r="N1179" s="135">
        <v>81.694980174451402</v>
      </c>
      <c r="O1179" s="19">
        <v>0.8</v>
      </c>
      <c r="P1179" s="2">
        <v>162.759220828689</v>
      </c>
      <c r="Q1179" s="2">
        <v>296.53657718121599</v>
      </c>
      <c r="R1179" s="266">
        <f t="shared" si="57"/>
        <v>3.7647737117337998</v>
      </c>
      <c r="S1179" s="266">
        <f t="shared" si="58"/>
        <v>0.48385667037518065</v>
      </c>
      <c r="T1179" s="266">
        <f t="shared" si="59"/>
        <v>1.9544254210340988</v>
      </c>
    </row>
    <row r="1180" spans="1:20">
      <c r="A1180" s="102">
        <v>1.0818611369468201</v>
      </c>
      <c r="B1180" s="102">
        <v>0.44716671958346499</v>
      </c>
      <c r="C1180" s="2">
        <v>890.11546163106505</v>
      </c>
      <c r="D1180" s="19">
        <v>1.54467382634997</v>
      </c>
      <c r="E1180" s="135">
        <v>0.17476801572318301</v>
      </c>
      <c r="F1180" s="135">
        <v>89</v>
      </c>
      <c r="G1180" s="135">
        <v>41.772698884000697</v>
      </c>
      <c r="H1180" s="2">
        <v>-0.71545340351362097</v>
      </c>
      <c r="I1180" s="2">
        <v>323.994390711954</v>
      </c>
      <c r="J1180" s="2">
        <v>-46.299064601444698</v>
      </c>
      <c r="K1180" s="19">
        <v>2.0000000501920598</v>
      </c>
      <c r="L1180" s="135">
        <v>9.7027448672946798E-2</v>
      </c>
      <c r="M1180" s="135">
        <v>89.79</v>
      </c>
      <c r="N1180" s="135">
        <v>81.267756747471907</v>
      </c>
      <c r="O1180" s="19">
        <v>0.8</v>
      </c>
      <c r="P1180" s="2">
        <v>197.87603467524499</v>
      </c>
      <c r="Q1180" s="2">
        <v>259.96517977993398</v>
      </c>
      <c r="R1180" s="266">
        <f t="shared" si="57"/>
        <v>3.5446738765420296</v>
      </c>
      <c r="S1180" s="266">
        <f t="shared" si="58"/>
        <v>0.77233689379239523</v>
      </c>
      <c r="T1180" s="266">
        <f t="shared" si="59"/>
        <v>1.9454753683295805</v>
      </c>
    </row>
    <row r="1181" spans="1:20">
      <c r="A1181" s="102">
        <v>1.35371167585253</v>
      </c>
      <c r="B1181" s="102">
        <v>0.447861708837616</v>
      </c>
      <c r="C1181" s="2">
        <v>972.53580391059995</v>
      </c>
      <c r="D1181" s="19">
        <v>3.0090570231762199</v>
      </c>
      <c r="E1181" s="135">
        <v>0.29943371406567099</v>
      </c>
      <c r="F1181" s="135">
        <v>89</v>
      </c>
      <c r="G1181" s="135">
        <v>41.662069112928599</v>
      </c>
      <c r="H1181" s="2">
        <v>0.72945620203806705</v>
      </c>
      <c r="I1181" s="2">
        <v>4.1754453326938199</v>
      </c>
      <c r="J1181" s="2">
        <v>164.48004282115599</v>
      </c>
      <c r="K1181" s="19">
        <v>2.9819853653481299</v>
      </c>
      <c r="L1181" s="135">
        <v>2.90338243559695E-2</v>
      </c>
      <c r="M1181" s="135">
        <v>89.79</v>
      </c>
      <c r="N1181" s="135">
        <v>81.557327654504505</v>
      </c>
      <c r="O1181" s="19">
        <v>0.8</v>
      </c>
      <c r="P1181" s="2">
        <v>141.616679942871</v>
      </c>
      <c r="Q1181" s="2">
        <v>300.73819489302298</v>
      </c>
      <c r="R1181" s="266">
        <f t="shared" si="57"/>
        <v>5.9910423885243498</v>
      </c>
      <c r="S1181" s="266">
        <f t="shared" si="58"/>
        <v>1.009078400632905</v>
      </c>
      <c r="T1181" s="266">
        <f t="shared" si="59"/>
        <v>1.957591866919437</v>
      </c>
    </row>
    <row r="1182" spans="1:20">
      <c r="A1182" s="102">
        <v>1.0361691666766999</v>
      </c>
      <c r="B1182" s="102">
        <v>0.44845449825858302</v>
      </c>
      <c r="C1182" s="2">
        <v>945.98684721451298</v>
      </c>
      <c r="D1182" s="19">
        <v>2.0712937965507501</v>
      </c>
      <c r="E1182" s="135">
        <v>0.21675892522510601</v>
      </c>
      <c r="F1182" s="135">
        <v>89</v>
      </c>
      <c r="G1182" s="135">
        <v>41.586042320647799</v>
      </c>
      <c r="H1182" s="2">
        <v>-1.6562017213858899</v>
      </c>
      <c r="I1182" s="2">
        <v>84.172885109806103</v>
      </c>
      <c r="J1182" s="2">
        <v>-31.9304126671875</v>
      </c>
      <c r="K1182" s="19">
        <v>2.0000078282481399</v>
      </c>
      <c r="L1182" s="135">
        <v>9.9999934639941598E-2</v>
      </c>
      <c r="M1182" s="135">
        <v>89.79</v>
      </c>
      <c r="N1182" s="135">
        <v>81.587753304825199</v>
      </c>
      <c r="O1182" s="19">
        <v>0.8</v>
      </c>
      <c r="P1182" s="2">
        <v>222.096976464384</v>
      </c>
      <c r="Q1182" s="2">
        <v>228.044129991434</v>
      </c>
      <c r="R1182" s="266">
        <f t="shared" si="57"/>
        <v>4.07130162479889</v>
      </c>
      <c r="S1182" s="266">
        <f t="shared" si="58"/>
        <v>1.035642844640789</v>
      </c>
      <c r="T1182" s="266">
        <f t="shared" si="59"/>
        <v>1.9619023295303153</v>
      </c>
    </row>
    <row r="1183" spans="1:20">
      <c r="A1183" s="102">
        <v>0.91003352683037497</v>
      </c>
      <c r="B1183" s="102">
        <v>0.44879546049324898</v>
      </c>
      <c r="C1183" s="2">
        <v>976.280263461907</v>
      </c>
      <c r="D1183" s="19">
        <v>0.83420256608587495</v>
      </c>
      <c r="E1183" s="135">
        <v>0.299999980648614</v>
      </c>
      <c r="F1183" s="135">
        <v>89</v>
      </c>
      <c r="G1183" s="135">
        <v>42.989782987820703</v>
      </c>
      <c r="H1183" s="2">
        <v>5.9999242107435098</v>
      </c>
      <c r="I1183" s="2">
        <v>192.35610877786101</v>
      </c>
      <c r="J1183" s="2">
        <v>-179.9999944397</v>
      </c>
      <c r="K1183" s="19">
        <v>5.4141991477131102</v>
      </c>
      <c r="L1183" s="135">
        <v>3.6002262049290801E-2</v>
      </c>
      <c r="M1183" s="135">
        <v>89.79</v>
      </c>
      <c r="N1183" s="135">
        <v>82.295175510012797</v>
      </c>
      <c r="O1183" s="19">
        <v>0.8</v>
      </c>
      <c r="P1183" s="2">
        <v>6.8727181831025499E-4</v>
      </c>
      <c r="Q1183" s="2">
        <v>80.900366129273607</v>
      </c>
      <c r="R1183" s="266">
        <f t="shared" si="57"/>
        <v>6.2484017137989856</v>
      </c>
      <c r="S1183" s="266">
        <f t="shared" si="58"/>
        <v>0.15407681603995518</v>
      </c>
      <c r="T1183" s="266">
        <f t="shared" si="59"/>
        <v>1.9142961371386213</v>
      </c>
    </row>
    <row r="1184" spans="1:20">
      <c r="A1184" s="102">
        <v>1.40859116986393</v>
      </c>
      <c r="B1184" s="102">
        <v>0.449077694978126</v>
      </c>
      <c r="C1184" s="2">
        <v>954.69525346353896</v>
      </c>
      <c r="D1184" s="19">
        <v>1.00011959258804</v>
      </c>
      <c r="E1184" s="135">
        <v>0.26999988470339198</v>
      </c>
      <c r="F1184" s="135">
        <v>89</v>
      </c>
      <c r="G1184" s="135">
        <v>41.831424070947499</v>
      </c>
      <c r="H1184" s="2">
        <v>1.23436118089466</v>
      </c>
      <c r="I1184" s="2">
        <v>242.12640261246801</v>
      </c>
      <c r="J1184" s="2">
        <v>77.809482112967302</v>
      </c>
      <c r="K1184" s="19">
        <v>1.98266036994807</v>
      </c>
      <c r="L1184" s="135">
        <v>9.9999863612384998E-2</v>
      </c>
      <c r="M1184" s="135">
        <v>89.79</v>
      </c>
      <c r="N1184" s="135">
        <v>82.100931064236306</v>
      </c>
      <c r="O1184" s="19">
        <v>0.8</v>
      </c>
      <c r="P1184" s="2">
        <v>157.58384386686001</v>
      </c>
      <c r="Q1184" s="2">
        <v>302.69673288349497</v>
      </c>
      <c r="R1184" s="266">
        <f t="shared" si="57"/>
        <v>2.9827799625361102</v>
      </c>
      <c r="S1184" s="266">
        <f t="shared" si="58"/>
        <v>0.50443313829601344</v>
      </c>
      <c r="T1184" s="266">
        <f t="shared" si="59"/>
        <v>1.9626616326757218</v>
      </c>
    </row>
    <row r="1185" spans="1:20">
      <c r="A1185" s="102">
        <v>1.40859116986393</v>
      </c>
      <c r="B1185" s="102">
        <v>0.44918056533617101</v>
      </c>
      <c r="C1185" s="2">
        <v>864.18266531261804</v>
      </c>
      <c r="D1185" s="19">
        <v>1.43342551955618</v>
      </c>
      <c r="E1185" s="135">
        <v>0.29999999160520602</v>
      </c>
      <c r="F1185" s="135">
        <v>89</v>
      </c>
      <c r="G1185" s="135">
        <v>41.623971991980703</v>
      </c>
      <c r="H1185" s="2">
        <v>0.99745860017883903</v>
      </c>
      <c r="I1185" s="2">
        <v>266.578569849041</v>
      </c>
      <c r="J1185" s="2">
        <v>-17.460910770720002</v>
      </c>
      <c r="K1185" s="19">
        <v>2.61303110592082</v>
      </c>
      <c r="L1185" s="135">
        <v>4.2546889574279699E-7</v>
      </c>
      <c r="M1185" s="135">
        <v>89.79</v>
      </c>
      <c r="N1185" s="135">
        <v>81.699999996337596</v>
      </c>
      <c r="O1185" s="19">
        <v>0.8</v>
      </c>
      <c r="P1185" s="2">
        <v>2.7033328658885298</v>
      </c>
      <c r="Q1185" s="2">
        <v>87.293684073759394</v>
      </c>
      <c r="R1185" s="266">
        <f t="shared" si="57"/>
        <v>4.046456625477</v>
      </c>
      <c r="S1185" s="266">
        <f t="shared" si="58"/>
        <v>0.54856810403374345</v>
      </c>
      <c r="T1185" s="266">
        <f t="shared" si="59"/>
        <v>1.962811238006742</v>
      </c>
    </row>
    <row r="1186" spans="1:20">
      <c r="A1186" s="102">
        <v>2.0066606909967901</v>
      </c>
      <c r="B1186" s="102">
        <v>0.44923637955285101</v>
      </c>
      <c r="C1186" s="2">
        <v>868.10537766740003</v>
      </c>
      <c r="D1186" s="19">
        <v>3.0071123642769302</v>
      </c>
      <c r="E1186" s="135">
        <v>0.183692155265856</v>
      </c>
      <c r="F1186" s="135">
        <v>89</v>
      </c>
      <c r="G1186" s="135">
        <v>41.500001573864502</v>
      </c>
      <c r="H1186" s="2">
        <v>0.37218605502381602</v>
      </c>
      <c r="I1186" s="2">
        <v>354.87946765847101</v>
      </c>
      <c r="J1186" s="2">
        <v>-155.64953774217</v>
      </c>
      <c r="K1186" s="19">
        <v>3.0439890838818102</v>
      </c>
      <c r="L1186" s="135">
        <v>5.7471223175971198E-2</v>
      </c>
      <c r="M1186" s="135">
        <v>89.79</v>
      </c>
      <c r="N1186" s="135">
        <v>81.506264494312703</v>
      </c>
      <c r="O1186" s="19">
        <v>0.8</v>
      </c>
      <c r="P1186" s="2">
        <v>25.025210443121299</v>
      </c>
      <c r="Q1186" s="2">
        <v>45.398249781045998</v>
      </c>
      <c r="R1186" s="266">
        <f t="shared" si="57"/>
        <v>6.0511014481587404</v>
      </c>
      <c r="S1186" s="266">
        <f t="shared" si="58"/>
        <v>0.98788539689575583</v>
      </c>
      <c r="T1186" s="266">
        <f t="shared" si="59"/>
        <v>1.9640062988730822</v>
      </c>
    </row>
    <row r="1187" spans="1:20">
      <c r="A1187" s="102">
        <v>1.4094613562338001</v>
      </c>
      <c r="B1187" s="102">
        <v>0.44950262366739202</v>
      </c>
      <c r="C1187" s="2">
        <v>971.13634211333999</v>
      </c>
      <c r="D1187" s="19">
        <v>0.56311451751288999</v>
      </c>
      <c r="E1187" s="135">
        <v>0.29999986595199601</v>
      </c>
      <c r="F1187" s="135">
        <v>89</v>
      </c>
      <c r="G1187" s="135">
        <v>42.1046752541464</v>
      </c>
      <c r="H1187" s="2">
        <v>0.26960763429399898</v>
      </c>
      <c r="I1187" s="2">
        <v>250.71901436985101</v>
      </c>
      <c r="J1187" s="2">
        <v>-63.449281807994197</v>
      </c>
      <c r="K1187" s="19">
        <v>2.2254434209418799</v>
      </c>
      <c r="L1187" s="135">
        <v>0.150464023469046</v>
      </c>
      <c r="M1187" s="135">
        <v>89.79</v>
      </c>
      <c r="N1187" s="135">
        <v>82.163339069771794</v>
      </c>
      <c r="O1187" s="19">
        <v>0.8</v>
      </c>
      <c r="P1187" s="2">
        <v>54.707631021670501</v>
      </c>
      <c r="Q1187" s="2">
        <v>20.913385673179899</v>
      </c>
      <c r="R1187" s="266">
        <f t="shared" si="57"/>
        <v>2.7885579384547698</v>
      </c>
      <c r="S1187" s="266">
        <f t="shared" si="58"/>
        <v>0.25303474903646916</v>
      </c>
      <c r="T1187" s="266">
        <f t="shared" si="59"/>
        <v>1.9514065498386781</v>
      </c>
    </row>
    <row r="1188" spans="1:20">
      <c r="A1188" s="102">
        <v>1.9037925400771201</v>
      </c>
      <c r="B1188" s="102">
        <v>0.44960296496420199</v>
      </c>
      <c r="C1188" s="2">
        <v>925.06651505553998</v>
      </c>
      <c r="D1188" s="19">
        <v>1.52992316473336</v>
      </c>
      <c r="E1188" s="135">
        <v>0.28716930322088802</v>
      </c>
      <c r="F1188" s="135">
        <v>89</v>
      </c>
      <c r="G1188" s="135">
        <v>41.413909345635901</v>
      </c>
      <c r="H1188" s="2">
        <v>5.99804734900792</v>
      </c>
      <c r="I1188" s="2">
        <v>283.80168105365902</v>
      </c>
      <c r="J1188" s="2">
        <v>-56.309800761150001</v>
      </c>
      <c r="K1188" s="19">
        <v>2.8233102756575099</v>
      </c>
      <c r="L1188" s="135">
        <v>3.7605185341137099E-3</v>
      </c>
      <c r="M1188" s="135">
        <v>89.79</v>
      </c>
      <c r="N1188" s="135">
        <v>82.313290052598305</v>
      </c>
      <c r="O1188" s="19">
        <v>0.8</v>
      </c>
      <c r="P1188" s="2">
        <v>254.29574381029701</v>
      </c>
      <c r="Q1188" s="2">
        <v>195.30026157282299</v>
      </c>
      <c r="R1188" s="266">
        <f t="shared" si="57"/>
        <v>4.3532334403908699</v>
      </c>
      <c r="S1188" s="266">
        <f t="shared" si="58"/>
        <v>0.5418898439623544</v>
      </c>
      <c r="T1188" s="266">
        <f t="shared" si="59"/>
        <v>1.9875759461783891</v>
      </c>
    </row>
    <row r="1189" spans="1:20">
      <c r="A1189" s="102">
        <v>1.03691481938585</v>
      </c>
      <c r="B1189" s="102">
        <v>0.44961178467115898</v>
      </c>
      <c r="C1189" s="2">
        <v>860.91298302099494</v>
      </c>
      <c r="D1189" s="19">
        <v>2.4610871506955698</v>
      </c>
      <c r="E1189" s="135">
        <v>0.28388671798648302</v>
      </c>
      <c r="F1189" s="135">
        <v>89</v>
      </c>
      <c r="G1189" s="135">
        <v>41.617253700381497</v>
      </c>
      <c r="H1189" s="2">
        <v>0.72918551349831695</v>
      </c>
      <c r="I1189" s="2">
        <v>7.4941036957515396E-6</v>
      </c>
      <c r="J1189" s="2">
        <v>-179.99995981711299</v>
      </c>
      <c r="K1189" s="19">
        <v>2.6255312345714099</v>
      </c>
      <c r="L1189" s="135">
        <v>1.00205385884171E-2</v>
      </c>
      <c r="M1189" s="135">
        <v>89.79</v>
      </c>
      <c r="N1189" s="135">
        <v>81.649398824962304</v>
      </c>
      <c r="O1189" s="19">
        <v>0.8</v>
      </c>
      <c r="P1189" s="2">
        <v>134.66452717843899</v>
      </c>
      <c r="Q1189" s="2">
        <v>306.07283255869299</v>
      </c>
      <c r="R1189" s="266">
        <f t="shared" si="57"/>
        <v>5.0866183852669797</v>
      </c>
      <c r="S1189" s="266">
        <f t="shared" si="58"/>
        <v>0.93736731000928886</v>
      </c>
      <c r="T1189" s="266">
        <f t="shared" si="59"/>
        <v>1.9619122254627253</v>
      </c>
    </row>
    <row r="1190" spans="1:20">
      <c r="A1190" s="102">
        <v>1.4086000001989301</v>
      </c>
      <c r="B1190" s="102">
        <v>0.45005941275945399</v>
      </c>
      <c r="C1190" s="2">
        <v>892.26216803625198</v>
      </c>
      <c r="D1190" s="19">
        <v>0.90576668756984402</v>
      </c>
      <c r="E1190" s="135">
        <v>0.24031148018889401</v>
      </c>
      <c r="F1190" s="135">
        <v>89</v>
      </c>
      <c r="G1190" s="135">
        <v>41.063751185393798</v>
      </c>
      <c r="H1190" s="2">
        <v>1.2712677143689199</v>
      </c>
      <c r="I1190" s="2">
        <v>54.449292021203497</v>
      </c>
      <c r="J1190" s="2">
        <v>128.692635959379</v>
      </c>
      <c r="K1190" s="19">
        <v>1.9044549149321801</v>
      </c>
      <c r="L1190" s="135">
        <v>0.15585630324608199</v>
      </c>
      <c r="M1190" s="135">
        <v>89.79</v>
      </c>
      <c r="N1190" s="135">
        <v>83.042465770405101</v>
      </c>
      <c r="O1190" s="19">
        <v>0.8</v>
      </c>
      <c r="P1190" s="2">
        <v>215.98751060643801</v>
      </c>
      <c r="Q1190" s="2">
        <v>250.29557567792699</v>
      </c>
      <c r="R1190" s="266">
        <f t="shared" si="57"/>
        <v>2.8102216025020241</v>
      </c>
      <c r="S1190" s="266">
        <f t="shared" si="58"/>
        <v>0.4756041639358522</v>
      </c>
      <c r="T1190" s="266">
        <f t="shared" si="59"/>
        <v>2.0222815347649719</v>
      </c>
    </row>
    <row r="1191" spans="1:20">
      <c r="A1191" s="102">
        <v>1.50896347360685</v>
      </c>
      <c r="B1191" s="102">
        <v>0.45085436661782502</v>
      </c>
      <c r="C1191" s="2">
        <v>860.00538683706804</v>
      </c>
      <c r="D1191" s="19">
        <v>1.90676295581518</v>
      </c>
      <c r="E1191" s="135">
        <v>0.13053010172917701</v>
      </c>
      <c r="F1191" s="135">
        <v>89</v>
      </c>
      <c r="G1191" s="135">
        <v>41.726099736273397</v>
      </c>
      <c r="H1191" s="2">
        <v>1.46159924201406</v>
      </c>
      <c r="I1191" s="2">
        <v>24.788201764798</v>
      </c>
      <c r="J1191" s="2">
        <v>123.663910189432</v>
      </c>
      <c r="K1191" s="19">
        <v>2.6293202098425001</v>
      </c>
      <c r="L1191" s="135">
        <v>9.2014053186549205E-2</v>
      </c>
      <c r="M1191" s="135">
        <v>89.79</v>
      </c>
      <c r="N1191" s="135">
        <v>81.668798493594693</v>
      </c>
      <c r="O1191" s="19">
        <v>0.8</v>
      </c>
      <c r="P1191" s="2">
        <v>303.98081440711798</v>
      </c>
      <c r="Q1191" s="2">
        <v>126.95938105976001</v>
      </c>
      <c r="R1191" s="266">
        <f t="shared" si="57"/>
        <v>4.5360831656576801</v>
      </c>
      <c r="S1191" s="266">
        <f t="shared" si="58"/>
        <v>0.72519237051366892</v>
      </c>
      <c r="T1191" s="266">
        <f t="shared" si="59"/>
        <v>1.9572593415098956</v>
      </c>
    </row>
    <row r="1192" spans="1:20">
      <c r="A1192" s="102">
        <v>1.28624376514926</v>
      </c>
      <c r="B1192" s="102">
        <v>0.45108983150738102</v>
      </c>
      <c r="C1192" s="2">
        <v>887.38879523846697</v>
      </c>
      <c r="D1192" s="19">
        <v>0.89274677143380399</v>
      </c>
      <c r="E1192" s="135">
        <v>4.1143996200046003E-2</v>
      </c>
      <c r="F1192" s="135">
        <v>89</v>
      </c>
      <c r="G1192" s="135">
        <v>41.005490536537998</v>
      </c>
      <c r="H1192" s="2">
        <v>-0.41469624647551001</v>
      </c>
      <c r="I1192" s="2">
        <v>253.76389194898101</v>
      </c>
      <c r="J1192" s="2">
        <v>-53.711374572752</v>
      </c>
      <c r="K1192" s="19">
        <v>3.2945888698980799</v>
      </c>
      <c r="L1192" s="135">
        <v>3.53766381622211E-7</v>
      </c>
      <c r="M1192" s="135">
        <v>89.79</v>
      </c>
      <c r="N1192" s="135">
        <v>82.368208834859004</v>
      </c>
      <c r="O1192" s="19">
        <v>0.8</v>
      </c>
      <c r="P1192" s="2">
        <v>221.14004766611799</v>
      </c>
      <c r="Q1192" s="2">
        <v>226.11004999634301</v>
      </c>
      <c r="R1192" s="266">
        <f t="shared" si="57"/>
        <v>4.1873356413318836</v>
      </c>
      <c r="S1192" s="266">
        <f t="shared" si="58"/>
        <v>0.27097365003282536</v>
      </c>
      <c r="T1192" s="266">
        <f t="shared" si="59"/>
        <v>2.0087117056059771</v>
      </c>
    </row>
    <row r="1193" spans="1:20">
      <c r="A1193" s="102">
        <v>1.56442071776837</v>
      </c>
      <c r="B1193" s="102">
        <v>0.451242702300934</v>
      </c>
      <c r="C1193" s="2">
        <v>998.09606686363895</v>
      </c>
      <c r="D1193" s="19">
        <v>2.40321165456412</v>
      </c>
      <c r="E1193" s="135">
        <v>0.29999845543729498</v>
      </c>
      <c r="F1193" s="135">
        <v>89</v>
      </c>
      <c r="G1193" s="135">
        <v>41.687207164097003</v>
      </c>
      <c r="H1193" s="2">
        <v>-2.85750355662642</v>
      </c>
      <c r="I1193" s="2">
        <v>230.939547718629</v>
      </c>
      <c r="J1193" s="2">
        <v>87.517579944366005</v>
      </c>
      <c r="K1193" s="19">
        <v>2.02411876880609</v>
      </c>
      <c r="L1193" s="135">
        <v>6.1889623144113899E-2</v>
      </c>
      <c r="M1193" s="135">
        <v>89.79</v>
      </c>
      <c r="N1193" s="135">
        <v>81.581516899189396</v>
      </c>
      <c r="O1193" s="19">
        <v>0.8</v>
      </c>
      <c r="P1193" s="2">
        <v>269.45649259328502</v>
      </c>
      <c r="Q1193" s="2">
        <v>176.223761259713</v>
      </c>
      <c r="R1193" s="266">
        <f t="shared" si="57"/>
        <v>4.4273304233702095</v>
      </c>
      <c r="S1193" s="266">
        <f t="shared" si="58"/>
        <v>1.1872878665028312</v>
      </c>
      <c r="T1193" s="266">
        <f t="shared" si="59"/>
        <v>1.9569916636068454</v>
      </c>
    </row>
    <row r="1194" spans="1:20">
      <c r="A1194" s="102">
        <v>1.40332830045372</v>
      </c>
      <c r="B1194" s="102">
        <v>0.45184819586574998</v>
      </c>
      <c r="C1194" s="2">
        <v>880.50451392712102</v>
      </c>
      <c r="D1194" s="19">
        <v>0.99808205101121195</v>
      </c>
      <c r="E1194" s="135">
        <v>0.29999999436155</v>
      </c>
      <c r="F1194" s="135">
        <v>89</v>
      </c>
      <c r="G1194" s="135">
        <v>41.975274263865103</v>
      </c>
      <c r="H1194" s="2">
        <v>0.57688781433121294</v>
      </c>
      <c r="I1194" s="2">
        <v>250.995471600256</v>
      </c>
      <c r="J1194" s="2">
        <v>72.769592824446605</v>
      </c>
      <c r="K1194" s="19">
        <v>1.80924086159883</v>
      </c>
      <c r="L1194" s="135">
        <v>0.114208520645256</v>
      </c>
      <c r="M1194" s="135">
        <v>89.79</v>
      </c>
      <c r="N1194" s="135">
        <v>81.826725698655807</v>
      </c>
      <c r="O1194" s="19">
        <v>0.8</v>
      </c>
      <c r="P1194" s="2">
        <v>141.18170367434101</v>
      </c>
      <c r="Q1194" s="2">
        <v>318.47722446078302</v>
      </c>
      <c r="R1194" s="266">
        <f t="shared" si="57"/>
        <v>2.8073229126100419</v>
      </c>
      <c r="S1194" s="266">
        <f t="shared" si="58"/>
        <v>0.55165792028884686</v>
      </c>
      <c r="T1194" s="266">
        <f t="shared" si="59"/>
        <v>1.9494030029268274</v>
      </c>
    </row>
    <row r="1195" spans="1:20">
      <c r="A1195" s="102">
        <v>1.4423554558306899</v>
      </c>
      <c r="B1195" s="102">
        <v>0.45191937375484997</v>
      </c>
      <c r="C1195" s="2">
        <v>984.56871705201002</v>
      </c>
      <c r="D1195" s="19">
        <v>0.53145530889338</v>
      </c>
      <c r="E1195" s="135">
        <v>7.6312819485595096E-2</v>
      </c>
      <c r="F1195" s="135">
        <v>89</v>
      </c>
      <c r="G1195" s="135">
        <v>41.051029675131801</v>
      </c>
      <c r="H1195" s="2">
        <v>5.7060497408484396</v>
      </c>
      <c r="I1195" s="2">
        <v>203.71158666961</v>
      </c>
      <c r="J1195" s="2">
        <v>140.024884245061</v>
      </c>
      <c r="K1195" s="19">
        <v>1.00993724087666</v>
      </c>
      <c r="L1195" s="135">
        <v>0.156715329154308</v>
      </c>
      <c r="M1195" s="135">
        <v>89.79</v>
      </c>
      <c r="N1195" s="135">
        <v>82.352942477740598</v>
      </c>
      <c r="O1195" s="19">
        <v>0.8</v>
      </c>
      <c r="P1195" s="2">
        <v>227.96860308161001</v>
      </c>
      <c r="Q1195" s="2">
        <v>233.282501776776</v>
      </c>
      <c r="R1195" s="266">
        <f t="shared" si="57"/>
        <v>1.54139254977004</v>
      </c>
      <c r="S1195" s="266">
        <f t="shared" si="58"/>
        <v>0.52622607364400054</v>
      </c>
      <c r="T1195" s="266">
        <f t="shared" si="59"/>
        <v>2.0061114941442986</v>
      </c>
    </row>
    <row r="1196" spans="1:20">
      <c r="A1196" s="102">
        <v>1.4023039834573801</v>
      </c>
      <c r="B1196" s="102">
        <v>0.45208704540067701</v>
      </c>
      <c r="C1196" s="2">
        <v>983.306349811107</v>
      </c>
      <c r="D1196" s="19">
        <v>1.3006015237735</v>
      </c>
      <c r="E1196" s="135">
        <v>0.299999929984823</v>
      </c>
      <c r="F1196" s="135">
        <v>89</v>
      </c>
      <c r="G1196" s="135">
        <v>41.791848472588697</v>
      </c>
      <c r="H1196" s="2">
        <v>0.47550978289656298</v>
      </c>
      <c r="I1196" s="2">
        <v>274.74829063964199</v>
      </c>
      <c r="J1196" s="2">
        <v>-11.7225048898637</v>
      </c>
      <c r="K1196" s="19">
        <v>3.0447172407679801</v>
      </c>
      <c r="L1196" s="135">
        <v>5.1141201475148702E-2</v>
      </c>
      <c r="M1196" s="135">
        <v>89.79</v>
      </c>
      <c r="N1196" s="135">
        <v>81.699999565766703</v>
      </c>
      <c r="O1196" s="19">
        <v>0.8</v>
      </c>
      <c r="P1196" s="2">
        <v>144.67437965167699</v>
      </c>
      <c r="Q1196" s="2">
        <v>309.998848725556</v>
      </c>
      <c r="R1196" s="266">
        <f t="shared" si="57"/>
        <v>4.3453187645414797</v>
      </c>
      <c r="S1196" s="266">
        <f t="shared" si="58"/>
        <v>0.4271666039653142</v>
      </c>
      <c r="T1196" s="266">
        <f t="shared" si="59"/>
        <v>1.9549266795258839</v>
      </c>
    </row>
    <row r="1197" spans="1:20">
      <c r="A1197" s="102">
        <v>1.3830819493159601</v>
      </c>
      <c r="B1197" s="102">
        <v>0.45215459702098099</v>
      </c>
      <c r="C1197" s="2">
        <v>860.01182249869896</v>
      </c>
      <c r="D1197" s="19">
        <v>2.0202947509641298</v>
      </c>
      <c r="E1197" s="135">
        <v>0.23625420647070999</v>
      </c>
      <c r="F1197" s="135">
        <v>89</v>
      </c>
      <c r="G1197" s="135">
        <v>41.599238154047697</v>
      </c>
      <c r="H1197" s="2">
        <v>-1.6927549564934099</v>
      </c>
      <c r="I1197" s="2">
        <v>282.07355159533103</v>
      </c>
      <c r="J1197" s="2">
        <v>-28.6090626271308</v>
      </c>
      <c r="K1197" s="19">
        <v>2.6507328507615102</v>
      </c>
      <c r="L1197" s="135">
        <v>5.7887405614467501E-2</v>
      </c>
      <c r="M1197" s="135">
        <v>89.79</v>
      </c>
      <c r="N1197" s="135">
        <v>81.243251836170401</v>
      </c>
      <c r="O1197" s="19">
        <v>0.8</v>
      </c>
      <c r="P1197" s="2">
        <v>299.53703508999502</v>
      </c>
      <c r="Q1197" s="2">
        <v>135.66612787644499</v>
      </c>
      <c r="R1197" s="266">
        <f t="shared" si="57"/>
        <v>4.6710276017256405</v>
      </c>
      <c r="S1197" s="266">
        <f t="shared" si="58"/>
        <v>0.76216460303939482</v>
      </c>
      <c r="T1197" s="266">
        <f t="shared" si="59"/>
        <v>1.9529985509666179</v>
      </c>
    </row>
    <row r="1198" spans="1:20">
      <c r="A1198" s="102">
        <v>1.40859116986393</v>
      </c>
      <c r="B1198" s="102">
        <v>0.45318135153502198</v>
      </c>
      <c r="C1198" s="2">
        <v>923.04534012343197</v>
      </c>
      <c r="D1198" s="19">
        <v>1.73331360992488</v>
      </c>
      <c r="E1198" s="135">
        <v>0.29999999996086202</v>
      </c>
      <c r="F1198" s="135">
        <v>89</v>
      </c>
      <c r="G1198" s="135">
        <v>41.799269269698598</v>
      </c>
      <c r="H1198" s="2">
        <v>2.0193635728695001</v>
      </c>
      <c r="I1198" s="2">
        <v>263.45303746796901</v>
      </c>
      <c r="J1198" s="2">
        <v>1.61636045455852</v>
      </c>
      <c r="K1198" s="19">
        <v>2.6980708331033498</v>
      </c>
      <c r="L1198" s="135">
        <v>6.6767312234539098E-10</v>
      </c>
      <c r="M1198" s="135">
        <v>89.79</v>
      </c>
      <c r="N1198" s="135">
        <v>81.124414259982203</v>
      </c>
      <c r="O1198" s="19">
        <v>0.8</v>
      </c>
      <c r="P1198" s="2">
        <v>20.788851280841701</v>
      </c>
      <c r="Q1198" s="2">
        <v>69.207953576897296</v>
      </c>
      <c r="R1198" s="266">
        <f t="shared" si="57"/>
        <v>4.4313844430282296</v>
      </c>
      <c r="S1198" s="266">
        <f t="shared" si="58"/>
        <v>0.64242702180328015</v>
      </c>
      <c r="T1198" s="266">
        <f t="shared" si="59"/>
        <v>1.9408093891916778</v>
      </c>
    </row>
    <row r="1199" spans="1:20">
      <c r="A1199" s="102">
        <v>1.1981088672764599</v>
      </c>
      <c r="B1199" s="102">
        <v>0.45324692299918201</v>
      </c>
      <c r="C1199" s="2">
        <v>983.20173644209103</v>
      </c>
      <c r="D1199" s="19">
        <v>1.0049141121557901</v>
      </c>
      <c r="E1199" s="135">
        <v>0.21594195490218299</v>
      </c>
      <c r="F1199" s="135">
        <v>89</v>
      </c>
      <c r="G1199" s="135">
        <v>41.696510724550997</v>
      </c>
      <c r="H1199" s="2">
        <v>5.9998397153024801</v>
      </c>
      <c r="I1199" s="2">
        <v>2.9794876719322499E-4</v>
      </c>
      <c r="J1199" s="2">
        <v>-132.13434075579201</v>
      </c>
      <c r="K1199" s="19">
        <v>3.0328263032088301</v>
      </c>
      <c r="L1199" s="135">
        <v>0.115619339368876</v>
      </c>
      <c r="M1199" s="135">
        <v>89.79</v>
      </c>
      <c r="N1199" s="135">
        <v>82.239690394701299</v>
      </c>
      <c r="O1199" s="19">
        <v>0.8</v>
      </c>
      <c r="P1199" s="2">
        <v>192.88315706544901</v>
      </c>
      <c r="Q1199" s="2">
        <v>267.49149301006798</v>
      </c>
      <c r="R1199" s="266">
        <f t="shared" si="57"/>
        <v>4.0377404153646204</v>
      </c>
      <c r="S1199" s="266">
        <f t="shared" si="58"/>
        <v>0.33134575201110522</v>
      </c>
      <c r="T1199" s="266">
        <f t="shared" si="59"/>
        <v>1.9723398664694116</v>
      </c>
    </row>
    <row r="1200" spans="1:20">
      <c r="A1200" s="102">
        <v>1.4757084967568499</v>
      </c>
      <c r="B1200" s="102">
        <v>0.45328041360549098</v>
      </c>
      <c r="C1200" s="2">
        <v>984.49199735108402</v>
      </c>
      <c r="D1200" s="19">
        <v>2.8582096656207998</v>
      </c>
      <c r="E1200" s="135">
        <v>5.1325715478999702E-2</v>
      </c>
      <c r="F1200" s="135">
        <v>89</v>
      </c>
      <c r="G1200" s="135">
        <v>41.217722995532903</v>
      </c>
      <c r="H1200" s="2">
        <v>-0.63327445902649704</v>
      </c>
      <c r="I1200" s="2">
        <v>99.084232145452205</v>
      </c>
      <c r="J1200" s="2">
        <v>-46.988633631384303</v>
      </c>
      <c r="K1200" s="19">
        <v>1.93005640606952</v>
      </c>
      <c r="L1200" s="135">
        <v>0.104219436880355</v>
      </c>
      <c r="M1200" s="135">
        <v>89.79</v>
      </c>
      <c r="N1200" s="135">
        <v>83.163341977863396</v>
      </c>
      <c r="O1200" s="19">
        <v>0.8</v>
      </c>
      <c r="P1200" s="2">
        <v>355.71129720918998</v>
      </c>
      <c r="Q1200" s="2">
        <v>69.8871489512305</v>
      </c>
      <c r="R1200" s="266">
        <f t="shared" si="57"/>
        <v>4.7882660716903196</v>
      </c>
      <c r="S1200" s="266">
        <f t="shared" si="58"/>
        <v>1.4808943700466379</v>
      </c>
      <c r="T1200" s="266">
        <f t="shared" si="59"/>
        <v>2.0176597816157016</v>
      </c>
    </row>
    <row r="1201" spans="1:20">
      <c r="A1201" s="102">
        <v>1.16655763844028</v>
      </c>
      <c r="B1201" s="102">
        <v>0.45336264985449098</v>
      </c>
      <c r="C1201" s="2">
        <v>974.32617501799905</v>
      </c>
      <c r="D1201" s="19">
        <v>0.67893315156053202</v>
      </c>
      <c r="E1201" s="135">
        <v>6.7357022197416599E-2</v>
      </c>
      <c r="F1201" s="135">
        <v>89</v>
      </c>
      <c r="G1201" s="135">
        <v>42.037034767580103</v>
      </c>
      <c r="H1201" s="2">
        <v>0.137834867204434</v>
      </c>
      <c r="I1201" s="2">
        <v>90.781153463810597</v>
      </c>
      <c r="J1201" s="2">
        <v>-48.336153424581703</v>
      </c>
      <c r="K1201" s="19">
        <v>4.7840815053690902</v>
      </c>
      <c r="L1201" s="135">
        <v>3.2090516846401901E-3</v>
      </c>
      <c r="M1201" s="135">
        <v>89.79</v>
      </c>
      <c r="N1201" s="135">
        <v>82.623953288992396</v>
      </c>
      <c r="O1201" s="19">
        <v>0.8</v>
      </c>
      <c r="P1201" s="2">
        <v>191.01297173938499</v>
      </c>
      <c r="Q1201" s="2">
        <v>258.254272162549</v>
      </c>
      <c r="R1201" s="266">
        <f t="shared" si="57"/>
        <v>5.4630146569296221</v>
      </c>
      <c r="S1201" s="266">
        <f t="shared" si="58"/>
        <v>0.14191504697371427</v>
      </c>
      <c r="T1201" s="266">
        <f t="shared" si="59"/>
        <v>1.9655038407398284</v>
      </c>
    </row>
    <row r="1202" spans="1:20">
      <c r="A1202" s="102">
        <v>1.1330898422747799</v>
      </c>
      <c r="B1202" s="102">
        <v>0.45358725735808098</v>
      </c>
      <c r="C1202" s="2">
        <v>978.35065233951798</v>
      </c>
      <c r="D1202" s="19">
        <v>2.39631098547359</v>
      </c>
      <c r="E1202" s="135">
        <v>0.151378961757721</v>
      </c>
      <c r="F1202" s="135">
        <v>89</v>
      </c>
      <c r="G1202" s="135">
        <v>41.716564172641498</v>
      </c>
      <c r="H1202" s="2">
        <v>0.44768817418719298</v>
      </c>
      <c r="I1202" s="2">
        <v>114.845034901464</v>
      </c>
      <c r="J1202" s="2">
        <v>-60.240373212546999</v>
      </c>
      <c r="K1202" s="19">
        <v>3.2265623582920502</v>
      </c>
      <c r="L1202" s="135">
        <v>7.4756411434086206E-2</v>
      </c>
      <c r="M1202" s="135">
        <v>89.79</v>
      </c>
      <c r="N1202" s="135">
        <v>82.047903178054298</v>
      </c>
      <c r="O1202" s="19">
        <v>0.8</v>
      </c>
      <c r="P1202" s="2">
        <v>219.05622488607401</v>
      </c>
      <c r="Q1202" s="2">
        <v>227.85038701953499</v>
      </c>
      <c r="R1202" s="266">
        <f t="shared" si="57"/>
        <v>5.6228733437656402</v>
      </c>
      <c r="S1202" s="266">
        <f t="shared" si="58"/>
        <v>0.74268237194152797</v>
      </c>
      <c r="T1202" s="266">
        <f t="shared" si="59"/>
        <v>1.9667943610721146</v>
      </c>
    </row>
    <row r="1203" spans="1:20">
      <c r="A1203" s="102">
        <v>1.5244950717315</v>
      </c>
      <c r="B1203" s="102">
        <v>0.45451179913738099</v>
      </c>
      <c r="C1203" s="2">
        <v>964.92434308280303</v>
      </c>
      <c r="D1203" s="19">
        <v>3.12410055073628</v>
      </c>
      <c r="E1203" s="135">
        <v>0.10249629868823699</v>
      </c>
      <c r="F1203" s="135">
        <v>89</v>
      </c>
      <c r="G1203" s="135">
        <v>40.617001488660598</v>
      </c>
      <c r="H1203" s="2">
        <v>3.24523826979165</v>
      </c>
      <c r="I1203" s="2">
        <v>215.75310295518199</v>
      </c>
      <c r="J1203" s="2">
        <v>128.01103486179201</v>
      </c>
      <c r="K1203" s="19">
        <v>3.5666782797613599</v>
      </c>
      <c r="L1203" s="135">
        <v>5.2430184964694898E-2</v>
      </c>
      <c r="M1203" s="135">
        <v>89.79</v>
      </c>
      <c r="N1203" s="135">
        <v>83.436201377409802</v>
      </c>
      <c r="O1203" s="19">
        <v>0.8</v>
      </c>
      <c r="P1203" s="2">
        <v>171.86832623550899</v>
      </c>
      <c r="Q1203" s="2">
        <v>279.10812038344102</v>
      </c>
      <c r="R1203" s="266">
        <f t="shared" si="57"/>
        <v>6.6907788304976403</v>
      </c>
      <c r="S1203" s="266">
        <f t="shared" si="58"/>
        <v>0.87591319028227799</v>
      </c>
      <c r="T1203" s="266">
        <f t="shared" si="59"/>
        <v>2.0542186355313161</v>
      </c>
    </row>
    <row r="1204" spans="1:20">
      <c r="A1204" s="102">
        <v>1.2230132119730099</v>
      </c>
      <c r="B1204" s="102">
        <v>0.454761670244967</v>
      </c>
      <c r="C1204" s="2">
        <v>958.88083190504005</v>
      </c>
      <c r="D1204" s="19">
        <v>1.5994451656700599</v>
      </c>
      <c r="E1204" s="135">
        <v>5.6278658026705598E-2</v>
      </c>
      <c r="F1204" s="135">
        <v>89</v>
      </c>
      <c r="G1204" s="135">
        <v>41.152305833130598</v>
      </c>
      <c r="H1204" s="2">
        <v>-0.51758974607280706</v>
      </c>
      <c r="I1204" s="2">
        <v>237.18210186045201</v>
      </c>
      <c r="J1204" s="2">
        <v>27.354070241507898</v>
      </c>
      <c r="K1204" s="19">
        <v>3.7362033256785199</v>
      </c>
      <c r="L1204" s="135">
        <v>2.7232677138333502E-7</v>
      </c>
      <c r="M1204" s="135">
        <v>89.79</v>
      </c>
      <c r="N1204" s="135">
        <v>81.666754891020503</v>
      </c>
      <c r="O1204" s="19">
        <v>0.8</v>
      </c>
      <c r="P1204" s="2">
        <v>310.90953712593301</v>
      </c>
      <c r="Q1204" s="2">
        <v>138.27658063000601</v>
      </c>
      <c r="R1204" s="266">
        <f t="shared" si="57"/>
        <v>5.3356484913485795</v>
      </c>
      <c r="S1204" s="266">
        <f t="shared" si="58"/>
        <v>0.42809371606658742</v>
      </c>
      <c r="T1204" s="266">
        <f t="shared" si="59"/>
        <v>1.9845000963536004</v>
      </c>
    </row>
    <row r="1205" spans="1:20">
      <c r="A1205" s="102">
        <v>1.4000257616862599</v>
      </c>
      <c r="B1205" s="102">
        <v>0.45553405317203899</v>
      </c>
      <c r="C1205" s="2">
        <v>991.67757667619503</v>
      </c>
      <c r="D1205" s="19">
        <v>1.4059907829825899</v>
      </c>
      <c r="E1205" s="135">
        <v>0.29999990376557001</v>
      </c>
      <c r="F1205" s="135">
        <v>89</v>
      </c>
      <c r="G1205" s="135">
        <v>41.771648958348599</v>
      </c>
      <c r="H1205" s="2">
        <v>1.1287355149812499</v>
      </c>
      <c r="I1205" s="2">
        <v>246.08198850380401</v>
      </c>
      <c r="J1205" s="2">
        <v>45.283054736212399</v>
      </c>
      <c r="K1205" s="19">
        <v>2.3850096054496399</v>
      </c>
      <c r="L1205" s="135">
        <v>4.8243552081751503E-2</v>
      </c>
      <c r="M1205" s="135">
        <v>89.79</v>
      </c>
      <c r="N1205" s="135">
        <v>81.699228965093994</v>
      </c>
      <c r="O1205" s="19">
        <v>0.8</v>
      </c>
      <c r="P1205" s="2">
        <v>177.143112760533</v>
      </c>
      <c r="Q1205" s="2">
        <v>278.36333678161202</v>
      </c>
      <c r="R1205" s="266">
        <f t="shared" si="57"/>
        <v>3.7910003884322299</v>
      </c>
      <c r="S1205" s="266">
        <f t="shared" si="58"/>
        <v>0.58951158090515199</v>
      </c>
      <c r="T1205" s="266">
        <f t="shared" si="59"/>
        <v>1.9558535753893276</v>
      </c>
    </row>
    <row r="1206" spans="1:20">
      <c r="A1206" s="102">
        <v>1.40650721499696</v>
      </c>
      <c r="B1206" s="102">
        <v>0.45654206651755902</v>
      </c>
      <c r="C1206" s="2">
        <v>861.82845720034095</v>
      </c>
      <c r="D1206" s="19">
        <v>1.66463938006741</v>
      </c>
      <c r="E1206" s="135">
        <v>0.29999999931145799</v>
      </c>
      <c r="F1206" s="135">
        <v>89</v>
      </c>
      <c r="G1206" s="135">
        <v>41.799939063735401</v>
      </c>
      <c r="H1206" s="2">
        <v>0.82868623488484505</v>
      </c>
      <c r="I1206" s="2">
        <v>262.84690550192897</v>
      </c>
      <c r="J1206" s="2">
        <v>6.9838235907138797</v>
      </c>
      <c r="K1206" s="19">
        <v>2.4613193567915701</v>
      </c>
      <c r="L1206" s="135">
        <v>4.4640868612777497E-9</v>
      </c>
      <c r="M1206" s="135">
        <v>89.79</v>
      </c>
      <c r="N1206" s="135">
        <v>81.074836357014604</v>
      </c>
      <c r="O1206" s="19">
        <v>0.8</v>
      </c>
      <c r="P1206" s="2">
        <v>25.809129281983399</v>
      </c>
      <c r="Q1206" s="2">
        <v>64.187937895008304</v>
      </c>
      <c r="R1206" s="266">
        <f t="shared" si="57"/>
        <v>4.1259587368589798</v>
      </c>
      <c r="S1206" s="266">
        <f t="shared" si="58"/>
        <v>0.67631994827251307</v>
      </c>
      <c r="T1206" s="266">
        <f t="shared" si="59"/>
        <v>1.9395922140794013</v>
      </c>
    </row>
    <row r="1207" spans="1:20">
      <c r="A1207" s="102">
        <v>1.2004837193526301</v>
      </c>
      <c r="B1207" s="102">
        <v>0.45657986810649998</v>
      </c>
      <c r="C1207" s="2">
        <v>971.83735682448105</v>
      </c>
      <c r="D1207" s="19">
        <v>1.3215292406300001</v>
      </c>
      <c r="E1207" s="135">
        <v>0.26608418257759198</v>
      </c>
      <c r="F1207" s="135">
        <v>89</v>
      </c>
      <c r="G1207" s="135">
        <v>42.6457549604307</v>
      </c>
      <c r="H1207" s="2">
        <v>3.79827877234281</v>
      </c>
      <c r="I1207" s="2">
        <v>307.98888440424003</v>
      </c>
      <c r="J1207" s="2">
        <v>-69.8449592606257</v>
      </c>
      <c r="K1207" s="19">
        <v>5.4979659399317597</v>
      </c>
      <c r="L1207" s="135">
        <v>0.14580786770093601</v>
      </c>
      <c r="M1207" s="135">
        <v>89.79</v>
      </c>
      <c r="N1207" s="135">
        <v>81.481275290793207</v>
      </c>
      <c r="O1207" s="19">
        <v>0.8</v>
      </c>
      <c r="P1207" s="2">
        <v>25.553858718153201</v>
      </c>
      <c r="Q1207" s="2">
        <v>39.826811262958699</v>
      </c>
      <c r="R1207" s="266">
        <f t="shared" si="57"/>
        <v>6.8194951805617601</v>
      </c>
      <c r="S1207" s="266">
        <f t="shared" si="58"/>
        <v>0.24036693844021936</v>
      </c>
      <c r="T1207" s="266">
        <f t="shared" si="59"/>
        <v>1.9106538356841483</v>
      </c>
    </row>
    <row r="1208" spans="1:20">
      <c r="A1208" s="102">
        <v>1.4052886310964801</v>
      </c>
      <c r="B1208" s="102">
        <v>0.45698460503755201</v>
      </c>
      <c r="C1208" s="2">
        <v>957.40774765089702</v>
      </c>
      <c r="D1208" s="19">
        <v>1.66045662397361</v>
      </c>
      <c r="E1208" s="135">
        <v>0.29999997018128499</v>
      </c>
      <c r="F1208" s="135">
        <v>89</v>
      </c>
      <c r="G1208" s="135">
        <v>41.799975742365099</v>
      </c>
      <c r="H1208" s="2">
        <v>1.14211684042296</v>
      </c>
      <c r="I1208" s="2">
        <v>257.83529279450499</v>
      </c>
      <c r="J1208" s="2">
        <v>4.3422473517881901</v>
      </c>
      <c r="K1208" s="19">
        <v>2.94969109691485</v>
      </c>
      <c r="L1208" s="135">
        <v>1.4422479056142001E-6</v>
      </c>
      <c r="M1208" s="135">
        <v>89.79</v>
      </c>
      <c r="N1208" s="135">
        <v>81.289446521022299</v>
      </c>
      <c r="O1208" s="19">
        <v>0.8</v>
      </c>
      <c r="P1208" s="2">
        <v>90.004309358372197</v>
      </c>
      <c r="Q1208" s="2">
        <v>359.98999981025798</v>
      </c>
      <c r="R1208" s="266">
        <f t="shared" si="57"/>
        <v>4.6101477208884596</v>
      </c>
      <c r="S1208" s="266">
        <f t="shared" si="58"/>
        <v>0.56292559777202433</v>
      </c>
      <c r="T1208" s="266">
        <f t="shared" si="59"/>
        <v>1.944724729556095</v>
      </c>
    </row>
    <row r="1209" spans="1:20">
      <c r="A1209" s="102">
        <v>1.2353904685005499</v>
      </c>
      <c r="B1209" s="102">
        <v>0.45706355473136201</v>
      </c>
      <c r="C1209" s="2">
        <v>923.23113393947801</v>
      </c>
      <c r="D1209" s="19">
        <v>0.709357701633341</v>
      </c>
      <c r="E1209" s="135">
        <v>1.4926500960127301E-5</v>
      </c>
      <c r="F1209" s="135">
        <v>89</v>
      </c>
      <c r="G1209" s="135">
        <v>41.6793294151746</v>
      </c>
      <c r="H1209" s="2">
        <v>4.0432522803403099</v>
      </c>
      <c r="I1209" s="2">
        <v>308.32114329464798</v>
      </c>
      <c r="J1209" s="2">
        <v>7.1778116531922702</v>
      </c>
      <c r="K1209" s="19">
        <v>4.7315508398884001</v>
      </c>
      <c r="L1209" s="135">
        <v>6.6947621278768202E-2</v>
      </c>
      <c r="M1209" s="135">
        <v>89.79</v>
      </c>
      <c r="N1209" s="135">
        <v>82.247146065146595</v>
      </c>
      <c r="O1209" s="19">
        <v>0.8</v>
      </c>
      <c r="P1209" s="2">
        <v>12.406374270740701</v>
      </c>
      <c r="Q1209" s="2">
        <v>64.166142409634602</v>
      </c>
      <c r="R1209" s="266">
        <f t="shared" si="57"/>
        <v>5.4409085415217415</v>
      </c>
      <c r="S1209" s="266">
        <f t="shared" si="58"/>
        <v>0.14992076079014977</v>
      </c>
      <c r="T1209" s="266">
        <f t="shared" si="59"/>
        <v>1.9733317982607004</v>
      </c>
    </row>
    <row r="1210" spans="1:20">
      <c r="A1210" s="102">
        <v>1.37689032917842</v>
      </c>
      <c r="B1210" s="102">
        <v>0.45787198348518598</v>
      </c>
      <c r="C1210" s="2">
        <v>998.42254761187803</v>
      </c>
      <c r="D1210" s="19">
        <v>2.19208101299512</v>
      </c>
      <c r="E1210" s="135">
        <v>0.242338062891822</v>
      </c>
      <c r="F1210" s="135">
        <v>89</v>
      </c>
      <c r="G1210" s="135">
        <v>41.673152101337998</v>
      </c>
      <c r="H1210" s="2">
        <v>0.69761308393781796</v>
      </c>
      <c r="I1210" s="2">
        <v>320.87045319208801</v>
      </c>
      <c r="J1210" s="2">
        <v>-98.825715836921603</v>
      </c>
      <c r="K1210" s="19">
        <v>3.1098498778215702</v>
      </c>
      <c r="L1210" s="135">
        <v>3.5623551236611498E-2</v>
      </c>
      <c r="M1210" s="135">
        <v>89.79</v>
      </c>
      <c r="N1210" s="135">
        <v>81.689088587062002</v>
      </c>
      <c r="O1210" s="19">
        <v>0.8</v>
      </c>
      <c r="P1210" s="2">
        <v>161.39223903367699</v>
      </c>
      <c r="Q1210" s="2">
        <v>292.44016710034703</v>
      </c>
      <c r="R1210" s="266">
        <f t="shared" si="57"/>
        <v>5.3019308908166902</v>
      </c>
      <c r="S1210" s="266">
        <f t="shared" si="58"/>
        <v>0.70488322559501126</v>
      </c>
      <c r="T1210" s="266">
        <f t="shared" si="59"/>
        <v>1.9602330149736673</v>
      </c>
    </row>
    <row r="1211" spans="1:20">
      <c r="A1211" s="102">
        <v>1.26857765158638</v>
      </c>
      <c r="B1211" s="102">
        <v>0.45991152212681102</v>
      </c>
      <c r="C1211" s="2">
        <v>966.94269201174905</v>
      </c>
      <c r="D1211" s="19">
        <v>0.50003667117589801</v>
      </c>
      <c r="E1211" s="135">
        <v>0.17681142271698599</v>
      </c>
      <c r="F1211" s="135">
        <v>89</v>
      </c>
      <c r="G1211" s="135">
        <v>41.729948697842502</v>
      </c>
      <c r="H1211" s="2">
        <v>0.92742253338750602</v>
      </c>
      <c r="I1211" s="2">
        <v>286.26991891744001</v>
      </c>
      <c r="J1211" s="2">
        <v>-91.712380307308393</v>
      </c>
      <c r="K1211" s="19">
        <v>3.6578676693928101</v>
      </c>
      <c r="L1211" s="135">
        <v>6.8447003699888306E-2</v>
      </c>
      <c r="M1211" s="135">
        <v>89.79</v>
      </c>
      <c r="N1211" s="135">
        <v>82.669053811719607</v>
      </c>
      <c r="O1211" s="19">
        <v>0.8</v>
      </c>
      <c r="P1211" s="2">
        <v>198.82566965717899</v>
      </c>
      <c r="Q1211" s="2">
        <v>258.11783340021202</v>
      </c>
      <c r="R1211" s="266">
        <f t="shared" si="57"/>
        <v>4.1579043405687077</v>
      </c>
      <c r="S1211" s="266">
        <f t="shared" si="58"/>
        <v>0.1367016842517165</v>
      </c>
      <c r="T1211" s="266">
        <f t="shared" si="59"/>
        <v>1.9810485368747581</v>
      </c>
    </row>
    <row r="1212" spans="1:20">
      <c r="A1212" s="102">
        <v>1.5048308847472001</v>
      </c>
      <c r="B1212" s="102">
        <v>0.45993315888678299</v>
      </c>
      <c r="C1212" s="2">
        <v>906.17883009819604</v>
      </c>
      <c r="D1212" s="19">
        <v>2.1414312356131902</v>
      </c>
      <c r="E1212" s="135">
        <v>0.27608573797949298</v>
      </c>
      <c r="F1212" s="135">
        <v>89</v>
      </c>
      <c r="G1212" s="135">
        <v>41.316650556085897</v>
      </c>
      <c r="H1212" s="2">
        <v>4.4220197773852901</v>
      </c>
      <c r="I1212" s="2">
        <v>313.38465930437297</v>
      </c>
      <c r="J1212" s="2">
        <v>-133.67684636268999</v>
      </c>
      <c r="K1212" s="19">
        <v>3.18694636029878</v>
      </c>
      <c r="L1212" s="135">
        <v>0.19748350648031701</v>
      </c>
      <c r="M1212" s="135">
        <v>89.79</v>
      </c>
      <c r="N1212" s="135">
        <v>82.477259626234101</v>
      </c>
      <c r="O1212" s="19">
        <v>0.8</v>
      </c>
      <c r="P1212" s="2">
        <v>110.467163523876</v>
      </c>
      <c r="Q1212" s="2">
        <v>328.40901743211799</v>
      </c>
      <c r="R1212" s="266">
        <f t="shared" si="57"/>
        <v>5.3283775959119701</v>
      </c>
      <c r="S1212" s="266">
        <f t="shared" si="58"/>
        <v>0.67193827366847447</v>
      </c>
      <c r="T1212" s="266">
        <f t="shared" si="59"/>
        <v>1.9962232784159046</v>
      </c>
    </row>
    <row r="1213" spans="1:20">
      <c r="A1213" s="102">
        <v>1.57360838307067</v>
      </c>
      <c r="B1213" s="102">
        <v>0.46032231681815799</v>
      </c>
      <c r="C1213" s="2">
        <v>984.74134902570097</v>
      </c>
      <c r="D1213" s="19">
        <v>0.79612560653846098</v>
      </c>
      <c r="E1213" s="135">
        <v>0.259157075050644</v>
      </c>
      <c r="F1213" s="135">
        <v>89</v>
      </c>
      <c r="G1213" s="135">
        <v>42.142873008983003</v>
      </c>
      <c r="H1213" s="2">
        <v>-2.4763893691569399</v>
      </c>
      <c r="I1213" s="2">
        <v>148.13358570586499</v>
      </c>
      <c r="J1213" s="2">
        <v>-133.640305588008</v>
      </c>
      <c r="K1213" s="19">
        <v>3.62700400680695</v>
      </c>
      <c r="L1213" s="135">
        <v>0.179588786519947</v>
      </c>
      <c r="M1213" s="135">
        <v>89.79</v>
      </c>
      <c r="N1213" s="135">
        <v>82.518128318146196</v>
      </c>
      <c r="O1213" s="19">
        <v>0.8</v>
      </c>
      <c r="P1213" s="2">
        <v>293.85596165590198</v>
      </c>
      <c r="Q1213" s="2">
        <v>142.38500360305099</v>
      </c>
      <c r="R1213" s="266">
        <f t="shared" si="57"/>
        <v>4.4231296133454112</v>
      </c>
      <c r="S1213" s="266">
        <f t="shared" si="58"/>
        <v>0.21949951117901684</v>
      </c>
      <c r="T1213" s="266">
        <f t="shared" si="59"/>
        <v>1.9580565449478722</v>
      </c>
    </row>
    <row r="1214" spans="1:20">
      <c r="A1214" s="102">
        <v>1.2977231782861001</v>
      </c>
      <c r="B1214" s="102">
        <v>0.460381281863459</v>
      </c>
      <c r="C1214" s="2">
        <v>890.84404874577103</v>
      </c>
      <c r="D1214" s="19">
        <v>1.0037761541164301</v>
      </c>
      <c r="E1214" s="135">
        <v>0.13106296828764</v>
      </c>
      <c r="F1214" s="135">
        <v>89</v>
      </c>
      <c r="G1214" s="135">
        <v>41.899255894709199</v>
      </c>
      <c r="H1214" s="2">
        <v>2.38641495065314</v>
      </c>
      <c r="I1214" s="2">
        <v>111.28552550630999</v>
      </c>
      <c r="J1214" s="2">
        <v>-106.05703491121299</v>
      </c>
      <c r="K1214" s="19">
        <v>3.4460321152777502</v>
      </c>
      <c r="L1214" s="135">
        <v>8.0755374303242797E-2</v>
      </c>
      <c r="M1214" s="135">
        <v>89.79</v>
      </c>
      <c r="N1214" s="135">
        <v>81.958236749098106</v>
      </c>
      <c r="O1214" s="19">
        <v>0.8</v>
      </c>
      <c r="P1214" s="2">
        <v>86.202695086419197</v>
      </c>
      <c r="Q1214" s="2">
        <v>359.853629960977</v>
      </c>
      <c r="R1214" s="266">
        <f t="shared" si="57"/>
        <v>4.4498082693941807</v>
      </c>
      <c r="S1214" s="266">
        <f t="shared" si="58"/>
        <v>0.29128461968368097</v>
      </c>
      <c r="T1214" s="266">
        <f t="shared" si="59"/>
        <v>1.9560785746423561</v>
      </c>
    </row>
    <row r="1215" spans="1:20">
      <c r="A1215" s="102">
        <v>1.45577753894031</v>
      </c>
      <c r="B1215" s="102">
        <v>0.46081042374648501</v>
      </c>
      <c r="C1215" s="2">
        <v>903.70831315966495</v>
      </c>
      <c r="D1215" s="19">
        <v>0.72264604547775102</v>
      </c>
      <c r="E1215" s="135">
        <v>0.13121444716670699</v>
      </c>
      <c r="F1215" s="135">
        <v>89</v>
      </c>
      <c r="G1215" s="135">
        <v>41.3463774058418</v>
      </c>
      <c r="H1215" s="2">
        <v>1.4177707421854799</v>
      </c>
      <c r="I1215" s="2">
        <v>357.29297427889901</v>
      </c>
      <c r="J1215" s="2">
        <v>106.421390925107</v>
      </c>
      <c r="K1215" s="19">
        <v>2.00640439357994</v>
      </c>
      <c r="L1215" s="135">
        <v>0.12895764344060101</v>
      </c>
      <c r="M1215" s="135">
        <v>89.79</v>
      </c>
      <c r="N1215" s="135">
        <v>82.903851316719795</v>
      </c>
      <c r="O1215" s="19">
        <v>0.8</v>
      </c>
      <c r="P1215" s="2">
        <v>306.57405325400703</v>
      </c>
      <c r="Q1215" s="2">
        <v>133.89105311039901</v>
      </c>
      <c r="R1215" s="266">
        <f t="shared" si="57"/>
        <v>2.7290504390576911</v>
      </c>
      <c r="S1215" s="266">
        <f t="shared" si="58"/>
        <v>0.36016968851845721</v>
      </c>
      <c r="T1215" s="266">
        <f t="shared" si="59"/>
        <v>2.0051055622833447</v>
      </c>
    </row>
    <row r="1216" spans="1:20">
      <c r="A1216" s="102">
        <v>1.96352080907672</v>
      </c>
      <c r="B1216" s="102">
        <v>0.46097330861341401</v>
      </c>
      <c r="C1216" s="2">
        <v>881.36116177242604</v>
      </c>
      <c r="D1216" s="19">
        <v>0.89912458119223804</v>
      </c>
      <c r="E1216" s="135">
        <v>0.14210406423204799</v>
      </c>
      <c r="F1216" s="135">
        <v>89</v>
      </c>
      <c r="G1216" s="135">
        <v>41.089482656835003</v>
      </c>
      <c r="H1216" s="2">
        <v>-0.38101015544685102</v>
      </c>
      <c r="I1216" s="2">
        <v>25.212261617240301</v>
      </c>
      <c r="J1216" s="2">
        <v>91.663730939669193</v>
      </c>
      <c r="K1216" s="19">
        <v>2.9773803320034702</v>
      </c>
      <c r="L1216" s="135">
        <v>5.3778509129401998E-2</v>
      </c>
      <c r="M1216" s="135">
        <v>89.79</v>
      </c>
      <c r="N1216" s="135">
        <v>83.233805674878695</v>
      </c>
      <c r="O1216" s="19">
        <v>0.8</v>
      </c>
      <c r="P1216" s="2">
        <v>272.45785757791401</v>
      </c>
      <c r="Q1216" s="2">
        <v>175.08069914216</v>
      </c>
      <c r="R1216" s="266">
        <f t="shared" si="57"/>
        <v>3.8765049131957081</v>
      </c>
      <c r="S1216" s="266">
        <f t="shared" si="58"/>
        <v>0.301985128177165</v>
      </c>
      <c r="T1216" s="266">
        <f t="shared" si="59"/>
        <v>2.0256717849192296</v>
      </c>
    </row>
    <row r="1217" spans="1:20">
      <c r="A1217" s="102">
        <v>1.40859116986393</v>
      </c>
      <c r="B1217" s="102">
        <v>0.46149016114170899</v>
      </c>
      <c r="C1217" s="2">
        <v>887.79847316587995</v>
      </c>
      <c r="D1217" s="19">
        <v>1.6123243530699201</v>
      </c>
      <c r="E1217" s="135">
        <v>0.29334779850575199</v>
      </c>
      <c r="F1217" s="135">
        <v>89</v>
      </c>
      <c r="G1217" s="135">
        <v>41.796519528066099</v>
      </c>
      <c r="H1217" s="2">
        <v>1.0267789182242399</v>
      </c>
      <c r="I1217" s="2">
        <v>262.72032563356601</v>
      </c>
      <c r="J1217" s="2">
        <v>6.7464432247102701</v>
      </c>
      <c r="K1217" s="19">
        <v>2.6732978441993298</v>
      </c>
      <c r="L1217" s="135">
        <v>3.2973264992540701E-4</v>
      </c>
      <c r="M1217" s="135">
        <v>89.79</v>
      </c>
      <c r="N1217" s="135">
        <v>81.253369797762502</v>
      </c>
      <c r="O1217" s="19">
        <v>0.8</v>
      </c>
      <c r="P1217" s="2">
        <v>25.457003172074401</v>
      </c>
      <c r="Q1217" s="2">
        <v>64.505935153301706</v>
      </c>
      <c r="R1217" s="266">
        <f t="shared" si="57"/>
        <v>4.2856221972692499</v>
      </c>
      <c r="S1217" s="266">
        <f t="shared" si="58"/>
        <v>0.60312185436741772</v>
      </c>
      <c r="T1217" s="266">
        <f t="shared" si="59"/>
        <v>1.9440223902662848</v>
      </c>
    </row>
    <row r="1218" spans="1:20">
      <c r="A1218" s="102">
        <v>1.4496368127874999</v>
      </c>
      <c r="B1218" s="102">
        <v>0.46149165492833499</v>
      </c>
      <c r="C1218" s="2">
        <v>881.38731804983695</v>
      </c>
      <c r="D1218" s="19">
        <v>3.9695978370521399</v>
      </c>
      <c r="E1218" s="135">
        <v>0.124400472153344</v>
      </c>
      <c r="F1218" s="135">
        <v>89</v>
      </c>
      <c r="G1218" s="135">
        <v>41.091329111914298</v>
      </c>
      <c r="H1218" s="2">
        <v>2.7204599525860198</v>
      </c>
      <c r="I1218" s="2">
        <v>29.751420197535101</v>
      </c>
      <c r="J1218" s="2">
        <v>115.364301930316</v>
      </c>
      <c r="K1218" s="19">
        <v>1.89526882092349</v>
      </c>
      <c r="L1218" s="135">
        <v>4.8438631379601901E-2</v>
      </c>
      <c r="M1218" s="135">
        <v>89.79</v>
      </c>
      <c r="N1218" s="135">
        <v>83.581783898354502</v>
      </c>
      <c r="O1218" s="19">
        <v>0.8</v>
      </c>
      <c r="P1218" s="2">
        <v>314.60939255363797</v>
      </c>
      <c r="Q1218" s="2">
        <v>121.423081494698</v>
      </c>
      <c r="R1218" s="266">
        <f t="shared" si="57"/>
        <v>5.8648666579756297</v>
      </c>
      <c r="S1218" s="266">
        <f t="shared" si="58"/>
        <v>2.0944774657971266</v>
      </c>
      <c r="T1218" s="266">
        <f t="shared" si="59"/>
        <v>2.0340491705857291</v>
      </c>
    </row>
    <row r="1219" spans="1:20">
      <c r="A1219" s="102">
        <v>1.09077269956469</v>
      </c>
      <c r="B1219" s="102">
        <v>0.46161433459971701</v>
      </c>
      <c r="C1219" s="2">
        <v>912.68061613712905</v>
      </c>
      <c r="D1219" s="19">
        <v>1.60111991763274</v>
      </c>
      <c r="E1219" s="135">
        <v>0.29999994753139603</v>
      </c>
      <c r="F1219" s="135">
        <v>89</v>
      </c>
      <c r="G1219" s="135">
        <v>41.659304175752297</v>
      </c>
      <c r="H1219" s="2">
        <v>-2.99997876895958</v>
      </c>
      <c r="I1219" s="2">
        <v>220.158283142344</v>
      </c>
      <c r="J1219" s="2">
        <v>86.163648509767398</v>
      </c>
      <c r="K1219" s="19">
        <v>4.7627693219133302</v>
      </c>
      <c r="L1219" s="135">
        <v>0.113796698264611</v>
      </c>
      <c r="M1219" s="135">
        <v>89.79</v>
      </c>
      <c r="N1219" s="135">
        <v>82.381494152626203</v>
      </c>
      <c r="O1219" s="19">
        <v>0.8</v>
      </c>
      <c r="P1219" s="2">
        <v>307.34480824681799</v>
      </c>
      <c r="Q1219" s="2">
        <v>125.68783576918401</v>
      </c>
      <c r="R1219" s="266">
        <f t="shared" si="57"/>
        <v>6.3638892395460704</v>
      </c>
      <c r="S1219" s="266">
        <f t="shared" si="58"/>
        <v>0.33617414773082643</v>
      </c>
      <c r="T1219" s="266">
        <f t="shared" si="59"/>
        <v>1.97750528441558</v>
      </c>
    </row>
    <row r="1220" spans="1:20">
      <c r="A1220" s="102">
        <v>1.4031516942195501</v>
      </c>
      <c r="B1220" s="102">
        <v>0.46180685773930102</v>
      </c>
      <c r="C1220" s="2">
        <v>888.85559858425995</v>
      </c>
      <c r="D1220" s="19">
        <v>1.76703946662106</v>
      </c>
      <c r="E1220" s="135">
        <v>0.23479613559353599</v>
      </c>
      <c r="F1220" s="135">
        <v>89</v>
      </c>
      <c r="G1220" s="135">
        <v>41.799889633524401</v>
      </c>
      <c r="H1220" s="2">
        <v>4.7879285713654598</v>
      </c>
      <c r="I1220" s="2">
        <v>281.803603466901</v>
      </c>
      <c r="J1220" s="2">
        <v>-37.291118902374002</v>
      </c>
      <c r="K1220" s="19">
        <v>2.8582031290467</v>
      </c>
      <c r="L1220" s="135">
        <v>1.12270828986099E-4</v>
      </c>
      <c r="M1220" s="135">
        <v>89.79</v>
      </c>
      <c r="N1220" s="135">
        <v>81.315532890335902</v>
      </c>
      <c r="O1220" s="19">
        <v>0.8</v>
      </c>
      <c r="P1220" s="2">
        <v>3.2876264554257899</v>
      </c>
      <c r="Q1220" s="2">
        <v>86.696595724556602</v>
      </c>
      <c r="R1220" s="266">
        <f t="shared" si="57"/>
        <v>4.6252425956677605</v>
      </c>
      <c r="S1220" s="266">
        <f t="shared" si="58"/>
        <v>0.61823438952375054</v>
      </c>
      <c r="T1220" s="266">
        <f t="shared" si="59"/>
        <v>1.9453528132074089</v>
      </c>
    </row>
    <row r="1221" spans="1:20">
      <c r="A1221" s="102">
        <v>1.2406263435259399</v>
      </c>
      <c r="B1221" s="102">
        <v>0.46228376397972598</v>
      </c>
      <c r="C1221" s="2">
        <v>880.98474758659097</v>
      </c>
      <c r="D1221" s="19">
        <v>0.64005322033533096</v>
      </c>
      <c r="E1221" s="135">
        <v>8.1556532531312204E-2</v>
      </c>
      <c r="F1221" s="135">
        <v>89</v>
      </c>
      <c r="G1221" s="135">
        <v>41.0069322576323</v>
      </c>
      <c r="H1221" s="2">
        <v>3.48074151728976</v>
      </c>
      <c r="I1221" s="2">
        <v>248.30210786690699</v>
      </c>
      <c r="J1221" s="2">
        <v>-63.262856627906103</v>
      </c>
      <c r="K1221" s="19">
        <v>2.64901654208535</v>
      </c>
      <c r="L1221" s="135">
        <v>0.12414132141859099</v>
      </c>
      <c r="M1221" s="135">
        <v>89.79</v>
      </c>
      <c r="N1221" s="135">
        <v>82.4938567383291</v>
      </c>
      <c r="O1221" s="19">
        <v>0.8</v>
      </c>
      <c r="P1221" s="2">
        <v>214.56718383060701</v>
      </c>
      <c r="Q1221" s="2">
        <v>244.166667901962</v>
      </c>
      <c r="R1221" s="266">
        <f t="shared" si="57"/>
        <v>3.2890697624206808</v>
      </c>
      <c r="S1221" s="266">
        <f t="shared" si="58"/>
        <v>0.24161918590039094</v>
      </c>
      <c r="T1221" s="266">
        <f t="shared" si="59"/>
        <v>2.0117051482917296</v>
      </c>
    </row>
    <row r="1222" spans="1:20">
      <c r="A1222" s="102">
        <v>1.7498801019974</v>
      </c>
      <c r="B1222" s="102">
        <v>0.462365777012618</v>
      </c>
      <c r="C1222" s="2">
        <v>926.53983689870404</v>
      </c>
      <c r="D1222" s="19">
        <v>0.50023016067634496</v>
      </c>
      <c r="E1222" s="135">
        <v>8.7263693572813494E-2</v>
      </c>
      <c r="F1222" s="135">
        <v>89</v>
      </c>
      <c r="G1222" s="135">
        <v>41.011582414141103</v>
      </c>
      <c r="H1222" s="2">
        <v>-0.39677916060603102</v>
      </c>
      <c r="I1222" s="2">
        <v>238.864014668171</v>
      </c>
      <c r="J1222" s="2">
        <v>97.679461448975403</v>
      </c>
      <c r="K1222" s="19">
        <v>1.0036441930023201</v>
      </c>
      <c r="L1222" s="135">
        <v>0.167619328967163</v>
      </c>
      <c r="M1222" s="135">
        <v>89.79</v>
      </c>
      <c r="N1222" s="135">
        <v>82.404952058212203</v>
      </c>
      <c r="O1222" s="19">
        <v>0.8</v>
      </c>
      <c r="P1222" s="2">
        <v>234.52257667590899</v>
      </c>
      <c r="Q1222" s="2">
        <v>223.03897011583899</v>
      </c>
      <c r="R1222" s="266">
        <f t="shared" si="57"/>
        <v>1.5038743536786652</v>
      </c>
      <c r="S1222" s="266">
        <f t="shared" si="58"/>
        <v>0.49841384443220565</v>
      </c>
      <c r="T1222" s="266">
        <f t="shared" si="59"/>
        <v>2.009309253812122</v>
      </c>
    </row>
    <row r="1223" spans="1:20">
      <c r="A1223" s="102">
        <v>1.39472757093608</v>
      </c>
      <c r="B1223" s="102">
        <v>0.46248764251632701</v>
      </c>
      <c r="C1223" s="2">
        <v>994.51944206272401</v>
      </c>
      <c r="D1223" s="19">
        <v>2.0761533718766301</v>
      </c>
      <c r="E1223" s="135">
        <v>0.21191104778793901</v>
      </c>
      <c r="F1223" s="135">
        <v>89</v>
      </c>
      <c r="G1223" s="135">
        <v>41.690978175076502</v>
      </c>
      <c r="H1223" s="2">
        <v>0.22315731602406999</v>
      </c>
      <c r="I1223" s="2">
        <v>325.07798603040601</v>
      </c>
      <c r="J1223" s="2">
        <v>-99.475417329188005</v>
      </c>
      <c r="K1223" s="19">
        <v>3.19999455090448</v>
      </c>
      <c r="L1223" s="135">
        <v>4.3970787549303801E-2</v>
      </c>
      <c r="M1223" s="135">
        <v>89.79</v>
      </c>
      <c r="N1223" s="135">
        <v>81.698787535196601</v>
      </c>
      <c r="O1223" s="19">
        <v>0.8</v>
      </c>
      <c r="P1223" s="2">
        <v>171.64526686796799</v>
      </c>
      <c r="Q1223" s="2">
        <v>283.31168503400698</v>
      </c>
      <c r="R1223" s="266">
        <f t="shared" si="57"/>
        <v>5.2761479227811101</v>
      </c>
      <c r="S1223" s="266">
        <f t="shared" si="58"/>
        <v>0.64879903351391777</v>
      </c>
      <c r="T1223" s="266">
        <f t="shared" si="59"/>
        <v>1.959627504831186</v>
      </c>
    </row>
    <row r="1224" spans="1:20">
      <c r="A1224" s="102">
        <v>0.77197370305657298</v>
      </c>
      <c r="B1224" s="102">
        <v>0.46253127949860101</v>
      </c>
      <c r="C1224" s="2">
        <v>984.724656493981</v>
      </c>
      <c r="D1224" s="19">
        <v>0.80111201558501199</v>
      </c>
      <c r="E1224" s="135">
        <v>0.29999999126493798</v>
      </c>
      <c r="F1224" s="135">
        <v>89</v>
      </c>
      <c r="G1224" s="135">
        <v>42.970873512468501</v>
      </c>
      <c r="H1224" s="2">
        <v>-1.16081365111778</v>
      </c>
      <c r="I1224" s="2">
        <v>200.12788460632299</v>
      </c>
      <c r="J1224" s="2">
        <v>-177.7292828226</v>
      </c>
      <c r="K1224" s="19">
        <v>4.7369957062441301</v>
      </c>
      <c r="L1224" s="135">
        <v>3.0549872752617901E-2</v>
      </c>
      <c r="M1224" s="135">
        <v>89.79</v>
      </c>
      <c r="N1224" s="135">
        <v>82.274981523312803</v>
      </c>
      <c r="O1224" s="19">
        <v>0.8</v>
      </c>
      <c r="P1224" s="2">
        <v>261.782740009051</v>
      </c>
      <c r="Q1224" s="2">
        <v>184.490774467514</v>
      </c>
      <c r="R1224" s="266">
        <f t="shared" ref="R1224:R1287" si="60">D1224+K1224</f>
        <v>5.5381077218291423</v>
      </c>
      <c r="S1224" s="266">
        <f t="shared" ref="S1224:S1287" si="61">D1224/K1224</f>
        <v>0.1691181637612667</v>
      </c>
      <c r="T1224" s="266">
        <f t="shared" ref="T1224:T1287" si="62">N1224/G1224</f>
        <v>1.9146685835799859</v>
      </c>
    </row>
    <row r="1225" spans="1:20">
      <c r="A1225" s="102">
        <v>1.0537451514974201</v>
      </c>
      <c r="B1225" s="102">
        <v>0.46265191516345899</v>
      </c>
      <c r="C1225" s="2">
        <v>912.37787759106595</v>
      </c>
      <c r="D1225" s="19">
        <v>2.0031532115825001</v>
      </c>
      <c r="E1225" s="135">
        <v>0.184169724355154</v>
      </c>
      <c r="F1225" s="135">
        <v>89</v>
      </c>
      <c r="G1225" s="135">
        <v>41.637098036405</v>
      </c>
      <c r="H1225" s="2">
        <v>5.1896854888295199</v>
      </c>
      <c r="I1225" s="2">
        <v>29.545373467351499</v>
      </c>
      <c r="J1225" s="2">
        <v>147.169544974296</v>
      </c>
      <c r="K1225" s="19">
        <v>2.6810374296735602</v>
      </c>
      <c r="L1225" s="135">
        <v>7.8249731782753296E-2</v>
      </c>
      <c r="M1225" s="135">
        <v>89.79</v>
      </c>
      <c r="N1225" s="135">
        <v>81.697299360804806</v>
      </c>
      <c r="O1225" s="19">
        <v>0.8</v>
      </c>
      <c r="P1225" s="2">
        <v>242.774560012363</v>
      </c>
      <c r="Q1225" s="2">
        <v>201.35085787768199</v>
      </c>
      <c r="R1225" s="266">
        <f t="shared" si="60"/>
        <v>4.6841906412560608</v>
      </c>
      <c r="S1225" s="266">
        <f t="shared" si="61"/>
        <v>0.74715600364684265</v>
      </c>
      <c r="T1225" s="266">
        <f t="shared" si="62"/>
        <v>1.9621276028740897</v>
      </c>
    </row>
    <row r="1226" spans="1:20">
      <c r="A1226" s="102">
        <v>1.33545471355319</v>
      </c>
      <c r="B1226" s="102">
        <v>0.462999830679858</v>
      </c>
      <c r="C1226" s="2">
        <v>945.32696366579296</v>
      </c>
      <c r="D1226" s="19">
        <v>0.57413097420488401</v>
      </c>
      <c r="E1226" s="135">
        <v>0.145914939262763</v>
      </c>
      <c r="F1226" s="135">
        <v>89</v>
      </c>
      <c r="G1226" s="135">
        <v>41.765967629706097</v>
      </c>
      <c r="H1226" s="2">
        <v>5.9543782116411998</v>
      </c>
      <c r="I1226" s="2">
        <v>321.97424431440498</v>
      </c>
      <c r="J1226" s="2">
        <v>-66.424658103172106</v>
      </c>
      <c r="K1226" s="19">
        <v>1.45913246890592</v>
      </c>
      <c r="L1226" s="135">
        <v>0.179769814081855</v>
      </c>
      <c r="M1226" s="135">
        <v>89.79</v>
      </c>
      <c r="N1226" s="135">
        <v>82.158174880546099</v>
      </c>
      <c r="O1226" s="19">
        <v>0.8</v>
      </c>
      <c r="P1226" s="2">
        <v>307.45996825406502</v>
      </c>
      <c r="Q1226" s="2">
        <v>126.84264544237701</v>
      </c>
      <c r="R1226" s="266">
        <f t="shared" si="60"/>
        <v>2.0332634431108039</v>
      </c>
      <c r="S1226" s="266">
        <f t="shared" si="61"/>
        <v>0.39347419541378331</v>
      </c>
      <c r="T1226" s="266">
        <f t="shared" si="62"/>
        <v>1.9671081395492678</v>
      </c>
    </row>
    <row r="1227" spans="1:20">
      <c r="A1227" s="102">
        <v>1.3639166741631901</v>
      </c>
      <c r="B1227" s="102">
        <v>0.46344315715353201</v>
      </c>
      <c r="C1227" s="2">
        <v>895.76715217811704</v>
      </c>
      <c r="D1227" s="19">
        <v>0.93724020805200303</v>
      </c>
      <c r="E1227" s="135">
        <v>0.14184641529756301</v>
      </c>
      <c r="F1227" s="135">
        <v>89</v>
      </c>
      <c r="G1227" s="135">
        <v>42.035908867829498</v>
      </c>
      <c r="H1227" s="2">
        <v>-0.36362690014523102</v>
      </c>
      <c r="I1227" s="2">
        <v>118.048085473623</v>
      </c>
      <c r="J1227" s="2">
        <v>5.3809239333637997</v>
      </c>
      <c r="K1227" s="19">
        <v>3.0117074034623199</v>
      </c>
      <c r="L1227" s="135">
        <v>0.15394909457931399</v>
      </c>
      <c r="M1227" s="135">
        <v>89.79</v>
      </c>
      <c r="N1227" s="135">
        <v>82.341384678127895</v>
      </c>
      <c r="O1227" s="19">
        <v>0.8</v>
      </c>
      <c r="P1227" s="2">
        <v>156.40247541038201</v>
      </c>
      <c r="Q1227" s="2">
        <v>298.47610191213499</v>
      </c>
      <c r="R1227" s="266">
        <f t="shared" si="60"/>
        <v>3.9489476115143232</v>
      </c>
      <c r="S1227" s="266">
        <f t="shared" si="61"/>
        <v>0.31119895876157583</v>
      </c>
      <c r="T1227" s="266">
        <f t="shared" si="62"/>
        <v>1.9588344083870775</v>
      </c>
    </row>
    <row r="1228" spans="1:20">
      <c r="A1228" s="102">
        <v>1.40859116986393</v>
      </c>
      <c r="B1228" s="102">
        <v>0.46499936975648298</v>
      </c>
      <c r="C1228" s="2">
        <v>862.21940392354895</v>
      </c>
      <c r="D1228" s="19">
        <v>2.3068474240299102</v>
      </c>
      <c r="E1228" s="135">
        <v>0.268690086030485</v>
      </c>
      <c r="F1228" s="135">
        <v>89</v>
      </c>
      <c r="G1228" s="135">
        <v>41.475550603098597</v>
      </c>
      <c r="H1228" s="2">
        <v>0.74477788603945805</v>
      </c>
      <c r="I1228" s="2">
        <v>290.017515857219</v>
      </c>
      <c r="J1228" s="2">
        <v>-55.8195111828161</v>
      </c>
      <c r="K1228" s="19">
        <v>1.3565427040103999</v>
      </c>
      <c r="L1228" s="135">
        <v>1.37686943009756E-2</v>
      </c>
      <c r="M1228" s="135">
        <v>89.79</v>
      </c>
      <c r="N1228" s="135">
        <v>81.2224322671278</v>
      </c>
      <c r="O1228" s="19">
        <v>0.8</v>
      </c>
      <c r="P1228" s="2">
        <v>326.865927318123</v>
      </c>
      <c r="Q1228" s="2">
        <v>121.68107672262499</v>
      </c>
      <c r="R1228" s="266">
        <f t="shared" si="60"/>
        <v>3.6633901280403101</v>
      </c>
      <c r="S1228" s="266">
        <f t="shared" si="61"/>
        <v>1.7005343194947624</v>
      </c>
      <c r="T1228" s="266">
        <f t="shared" si="62"/>
        <v>1.9583207717816229</v>
      </c>
    </row>
    <row r="1229" spans="1:20">
      <c r="A1229" s="102">
        <v>1.3664705543778799</v>
      </c>
      <c r="B1229" s="102">
        <v>0.46632180847775401</v>
      </c>
      <c r="C1229" s="2">
        <v>984.74010924718198</v>
      </c>
      <c r="D1229" s="19">
        <v>0.50423600104343003</v>
      </c>
      <c r="E1229" s="135">
        <v>0.11246781323953201</v>
      </c>
      <c r="F1229" s="135">
        <v>89</v>
      </c>
      <c r="G1229" s="135">
        <v>41.028156263184698</v>
      </c>
      <c r="H1229" s="2">
        <v>5.1606217349940398</v>
      </c>
      <c r="I1229" s="2">
        <v>197.19989835116399</v>
      </c>
      <c r="J1229" s="2">
        <v>1.44407965203934</v>
      </c>
      <c r="K1229" s="19">
        <v>3.2396240778999901</v>
      </c>
      <c r="L1229" s="135">
        <v>1.23625069999975E-2</v>
      </c>
      <c r="M1229" s="135">
        <v>89.79</v>
      </c>
      <c r="N1229" s="135">
        <v>82.563022547109298</v>
      </c>
      <c r="O1229" s="19">
        <v>0.8</v>
      </c>
      <c r="P1229" s="2">
        <v>92.087688374409097</v>
      </c>
      <c r="Q1229" s="2">
        <v>357.73429674033002</v>
      </c>
      <c r="R1229" s="266">
        <f t="shared" si="60"/>
        <v>3.74386007894342</v>
      </c>
      <c r="S1229" s="266">
        <f t="shared" si="61"/>
        <v>0.15564645431648017</v>
      </c>
      <c r="T1229" s="266">
        <f t="shared" si="62"/>
        <v>2.0123502995720668</v>
      </c>
    </row>
    <row r="1230" spans="1:20">
      <c r="A1230" s="102">
        <v>1.1002992172725401</v>
      </c>
      <c r="B1230" s="102">
        <v>0.46668251562753998</v>
      </c>
      <c r="C1230" s="2">
        <v>860.00009883432597</v>
      </c>
      <c r="D1230" s="19">
        <v>2.5253537620309299</v>
      </c>
      <c r="E1230" s="135">
        <v>0.245463376389426</v>
      </c>
      <c r="F1230" s="135">
        <v>89</v>
      </c>
      <c r="G1230" s="135">
        <v>41.7493176849351</v>
      </c>
      <c r="H1230" s="2">
        <v>5.8043370505562804</v>
      </c>
      <c r="I1230" s="2">
        <v>10.2074625371586</v>
      </c>
      <c r="J1230" s="2">
        <v>163.098167265597</v>
      </c>
      <c r="K1230" s="19">
        <v>3.1315223458619501</v>
      </c>
      <c r="L1230" s="135">
        <v>3.5257194263568499E-2</v>
      </c>
      <c r="M1230" s="135">
        <v>89.79</v>
      </c>
      <c r="N1230" s="135">
        <v>81.487210891293898</v>
      </c>
      <c r="O1230" s="19">
        <v>0.8</v>
      </c>
      <c r="P1230" s="2">
        <v>194.02485307863299</v>
      </c>
      <c r="Q1230" s="2">
        <v>248.66676437069501</v>
      </c>
      <c r="R1230" s="266">
        <f t="shared" si="60"/>
        <v>5.65687610789288</v>
      </c>
      <c r="S1230" s="266">
        <f t="shared" si="61"/>
        <v>0.80643006279932117</v>
      </c>
      <c r="T1230" s="266">
        <f t="shared" si="62"/>
        <v>1.9518213808006231</v>
      </c>
    </row>
    <row r="1231" spans="1:20">
      <c r="A1231" s="102">
        <v>1.7527184137143099</v>
      </c>
      <c r="B1231" s="102">
        <v>0.466760650934541</v>
      </c>
      <c r="C1231" s="2">
        <v>860.38616167847397</v>
      </c>
      <c r="D1231" s="19">
        <v>2.8685264968970698</v>
      </c>
      <c r="E1231" s="135">
        <v>0.23548396080023201</v>
      </c>
      <c r="F1231" s="135">
        <v>89</v>
      </c>
      <c r="G1231" s="135">
        <v>41.674714384024902</v>
      </c>
      <c r="H1231" s="2">
        <v>0.71012716845672796</v>
      </c>
      <c r="I1231" s="2">
        <v>359.91321053798299</v>
      </c>
      <c r="J1231" s="2">
        <v>-174.83064652293999</v>
      </c>
      <c r="K1231" s="19">
        <v>2.4891634440996402</v>
      </c>
      <c r="L1231" s="135">
        <v>2.6874131968682099E-2</v>
      </c>
      <c r="M1231" s="135">
        <v>89.79</v>
      </c>
      <c r="N1231" s="135">
        <v>81.116074120275002</v>
      </c>
      <c r="O1231" s="19">
        <v>0.8</v>
      </c>
      <c r="P1231" s="2">
        <v>188.95816893748901</v>
      </c>
      <c r="Q1231" s="2">
        <v>253.82062986065</v>
      </c>
      <c r="R1231" s="266">
        <f t="shared" si="60"/>
        <v>5.3576899409967105</v>
      </c>
      <c r="S1231" s="266">
        <f t="shared" si="61"/>
        <v>1.1524058428933941</v>
      </c>
      <c r="T1231" s="266">
        <f t="shared" si="62"/>
        <v>1.9464098391366322</v>
      </c>
    </row>
    <row r="1232" spans="1:20">
      <c r="A1232" s="102">
        <v>1.3057057852856799</v>
      </c>
      <c r="B1232" s="102">
        <v>0.46677523566519502</v>
      </c>
      <c r="C1232" s="2">
        <v>879.98352317517799</v>
      </c>
      <c r="D1232" s="19">
        <v>1.35641968363854</v>
      </c>
      <c r="E1232" s="135">
        <v>2.4645810843343701E-2</v>
      </c>
      <c r="F1232" s="135">
        <v>89</v>
      </c>
      <c r="G1232" s="135">
        <v>41.000267651205199</v>
      </c>
      <c r="H1232" s="2">
        <v>5.0205117770018202</v>
      </c>
      <c r="I1232" s="2">
        <v>3.33521652736851E-5</v>
      </c>
      <c r="J1232" s="2">
        <v>-179.99969211811799</v>
      </c>
      <c r="K1232" s="19">
        <v>3.1726279395990602</v>
      </c>
      <c r="L1232" s="135">
        <v>3.4113577709848901E-2</v>
      </c>
      <c r="M1232" s="135">
        <v>89.79</v>
      </c>
      <c r="N1232" s="135">
        <v>82.190865095614498</v>
      </c>
      <c r="O1232" s="19">
        <v>0.8</v>
      </c>
      <c r="P1232" s="2">
        <v>4.24568933876182</v>
      </c>
      <c r="Q1232" s="2">
        <v>77.159844036524703</v>
      </c>
      <c r="R1232" s="266">
        <f t="shared" si="60"/>
        <v>4.5290476232376005</v>
      </c>
      <c r="S1232" s="266">
        <f t="shared" si="61"/>
        <v>0.42753821420672389</v>
      </c>
      <c r="T1232" s="266">
        <f t="shared" si="62"/>
        <v>2.0046421597737667</v>
      </c>
    </row>
    <row r="1233" spans="1:20">
      <c r="A1233" s="102">
        <v>1.74607516545802</v>
      </c>
      <c r="B1233" s="102">
        <v>0.46717410378486701</v>
      </c>
      <c r="C1233" s="2">
        <v>969.867984769901</v>
      </c>
      <c r="D1233" s="19">
        <v>3.20771944054645</v>
      </c>
      <c r="E1233" s="135">
        <v>0.26301118059641099</v>
      </c>
      <c r="F1233" s="135">
        <v>89</v>
      </c>
      <c r="G1233" s="135">
        <v>41.567204390755798</v>
      </c>
      <c r="H1233" s="2">
        <v>5.4096827114964796</v>
      </c>
      <c r="I1233" s="2">
        <v>356.62325726888201</v>
      </c>
      <c r="J1233" s="2">
        <v>179.43508852501</v>
      </c>
      <c r="K1233" s="19">
        <v>2.30068198202301</v>
      </c>
      <c r="L1233" s="135">
        <v>4.0948401725138203E-5</v>
      </c>
      <c r="M1233" s="135">
        <v>89.79</v>
      </c>
      <c r="N1233" s="135">
        <v>81.232377588394002</v>
      </c>
      <c r="O1233" s="19">
        <v>0.8</v>
      </c>
      <c r="P1233" s="2">
        <v>326.22121956037</v>
      </c>
      <c r="Q1233" s="2">
        <v>109.956249855786</v>
      </c>
      <c r="R1233" s="266">
        <f t="shared" si="60"/>
        <v>5.5084014225694595</v>
      </c>
      <c r="S1233" s="266">
        <f t="shared" si="61"/>
        <v>1.3942472126138328</v>
      </c>
      <c r="T1233" s="266">
        <f t="shared" si="62"/>
        <v>1.9542420227437622</v>
      </c>
    </row>
    <row r="1234" spans="1:20">
      <c r="A1234" s="102">
        <v>1.5001861378550501</v>
      </c>
      <c r="B1234" s="102">
        <v>0.46720048861906799</v>
      </c>
      <c r="C1234" s="2">
        <v>860.00508082076601</v>
      </c>
      <c r="D1234" s="19">
        <v>2.4605051722043001</v>
      </c>
      <c r="E1234" s="135">
        <v>0.155915997462449</v>
      </c>
      <c r="F1234" s="135">
        <v>89</v>
      </c>
      <c r="G1234" s="135">
        <v>41.5758126986306</v>
      </c>
      <c r="H1234" s="2">
        <v>5.2177759682503799</v>
      </c>
      <c r="I1234" s="2">
        <v>359.821491733458</v>
      </c>
      <c r="J1234" s="2">
        <v>170.003539275214</v>
      </c>
      <c r="K1234" s="19">
        <v>2.8373782297763799</v>
      </c>
      <c r="L1234" s="135">
        <v>6.9651699311174806E-2</v>
      </c>
      <c r="M1234" s="135">
        <v>89.79</v>
      </c>
      <c r="N1234" s="135">
        <v>81.694029478570002</v>
      </c>
      <c r="O1234" s="19">
        <v>0.8</v>
      </c>
      <c r="P1234" s="2">
        <v>38.928438227873301</v>
      </c>
      <c r="Q1234" s="2">
        <v>32.439891692076799</v>
      </c>
      <c r="R1234" s="266">
        <f t="shared" si="60"/>
        <v>5.2978834019806804</v>
      </c>
      <c r="S1234" s="266">
        <f t="shared" si="61"/>
        <v>0.86717560118807924</v>
      </c>
      <c r="T1234" s="266">
        <f t="shared" si="62"/>
        <v>1.9649412525196601</v>
      </c>
    </row>
    <row r="1235" spans="1:20">
      <c r="A1235" s="102">
        <v>1.40859116986393</v>
      </c>
      <c r="B1235" s="102">
        <v>0.46785305130897997</v>
      </c>
      <c r="C1235" s="2">
        <v>987.825984042806</v>
      </c>
      <c r="D1235" s="19">
        <v>1.6590053974715999</v>
      </c>
      <c r="E1235" s="135">
        <v>0.29994812448552299</v>
      </c>
      <c r="F1235" s="135">
        <v>89</v>
      </c>
      <c r="G1235" s="135">
        <v>41.606548474049802</v>
      </c>
      <c r="H1235" s="2">
        <v>0.83472460229797296</v>
      </c>
      <c r="I1235" s="2">
        <v>266.37513810334502</v>
      </c>
      <c r="J1235" s="2">
        <v>-16.621411434106399</v>
      </c>
      <c r="K1235" s="19">
        <v>2.91092845189067</v>
      </c>
      <c r="L1235" s="135">
        <v>3.0611081502929202E-9</v>
      </c>
      <c r="M1235" s="135">
        <v>89.79</v>
      </c>
      <c r="N1235" s="135">
        <v>81.693394405248995</v>
      </c>
      <c r="O1235" s="19">
        <v>0.8</v>
      </c>
      <c r="P1235" s="2">
        <v>91.479481245457507</v>
      </c>
      <c r="Q1235" s="2">
        <v>358.51758640362999</v>
      </c>
      <c r="R1235" s="266">
        <f t="shared" si="60"/>
        <v>4.5699338493622701</v>
      </c>
      <c r="S1235" s="266">
        <f t="shared" si="61"/>
        <v>0.56992311040625665</v>
      </c>
      <c r="T1235" s="266">
        <f t="shared" si="62"/>
        <v>1.9634744385538623</v>
      </c>
    </row>
    <row r="1236" spans="1:20">
      <c r="A1236" s="102">
        <v>1.50702080363407</v>
      </c>
      <c r="B1236" s="102">
        <v>0.46809831393115597</v>
      </c>
      <c r="C1236" s="2">
        <v>979.35490806904602</v>
      </c>
      <c r="D1236" s="19">
        <v>3.1879696587174098</v>
      </c>
      <c r="E1236" s="135">
        <v>0.142667079932533</v>
      </c>
      <c r="F1236" s="135">
        <v>89</v>
      </c>
      <c r="G1236" s="135">
        <v>41.510946637262997</v>
      </c>
      <c r="H1236" s="2">
        <v>3.16028052295772</v>
      </c>
      <c r="I1236" s="2">
        <v>24.136423679109299</v>
      </c>
      <c r="J1236" s="2">
        <v>137.054158207613</v>
      </c>
      <c r="K1236" s="19">
        <v>2.9521280363702802</v>
      </c>
      <c r="L1236" s="135">
        <v>5.5849561498358402E-2</v>
      </c>
      <c r="M1236" s="135">
        <v>89.79</v>
      </c>
      <c r="N1236" s="135">
        <v>81.699924329421094</v>
      </c>
      <c r="O1236" s="19">
        <v>0.8</v>
      </c>
      <c r="P1236" s="2">
        <v>304.08965761458398</v>
      </c>
      <c r="Q1236" s="2">
        <v>129.415140966861</v>
      </c>
      <c r="R1236" s="266">
        <f t="shared" si="60"/>
        <v>6.1400976950876895</v>
      </c>
      <c r="S1236" s="266">
        <f t="shared" si="61"/>
        <v>1.0798886834993455</v>
      </c>
      <c r="T1236" s="266">
        <f t="shared" si="62"/>
        <v>1.9681537268553106</v>
      </c>
    </row>
    <row r="1237" spans="1:20">
      <c r="A1237" s="102">
        <v>1.8491426343098201</v>
      </c>
      <c r="B1237" s="102">
        <v>0.46894701225135199</v>
      </c>
      <c r="C1237" s="2">
        <v>998.35991147192203</v>
      </c>
      <c r="D1237" s="19">
        <v>2.763092460287</v>
      </c>
      <c r="E1237" s="135">
        <v>0.13000000504163201</v>
      </c>
      <c r="F1237" s="135">
        <v>89</v>
      </c>
      <c r="G1237" s="135">
        <v>41.626866660080303</v>
      </c>
      <c r="H1237" s="2">
        <v>1.15252974650574</v>
      </c>
      <c r="I1237" s="2">
        <v>42.403141509188998</v>
      </c>
      <c r="J1237" s="2">
        <v>100.259147901543</v>
      </c>
      <c r="K1237" s="19">
        <v>2.9849740678557599</v>
      </c>
      <c r="L1237" s="135">
        <v>7.3105403185048795E-2</v>
      </c>
      <c r="M1237" s="135">
        <v>89.79</v>
      </c>
      <c r="N1237" s="135">
        <v>81.699815401621706</v>
      </c>
      <c r="O1237" s="19">
        <v>0.8</v>
      </c>
      <c r="P1237" s="2">
        <v>285.88844069832498</v>
      </c>
      <c r="Q1237" s="2">
        <v>147.41191119715</v>
      </c>
      <c r="R1237" s="266">
        <f t="shared" si="60"/>
        <v>5.7480665281427594</v>
      </c>
      <c r="S1237" s="266">
        <f t="shared" si="61"/>
        <v>0.92566715739405148</v>
      </c>
      <c r="T1237" s="266">
        <f t="shared" si="62"/>
        <v>1.9626703126317915</v>
      </c>
    </row>
    <row r="1238" spans="1:20">
      <c r="A1238" s="102">
        <v>1.38612684141844</v>
      </c>
      <c r="B1238" s="102">
        <v>0.46901368653839998</v>
      </c>
      <c r="C1238" s="2">
        <v>966.67187777059803</v>
      </c>
      <c r="D1238" s="19">
        <v>0.985390386441511</v>
      </c>
      <c r="E1238" s="135">
        <v>6.3176761798889702E-2</v>
      </c>
      <c r="F1238" s="135">
        <v>89</v>
      </c>
      <c r="G1238" s="135">
        <v>41.264861690510202</v>
      </c>
      <c r="H1238" s="2">
        <v>-0.20703889602867201</v>
      </c>
      <c r="I1238" s="2">
        <v>184.884281804643</v>
      </c>
      <c r="J1238" s="2">
        <v>119.560004492101</v>
      </c>
      <c r="K1238" s="19">
        <v>4.0669689833526501</v>
      </c>
      <c r="L1238" s="135">
        <v>4.2636242708980497E-2</v>
      </c>
      <c r="M1238" s="135">
        <v>89.79</v>
      </c>
      <c r="N1238" s="135">
        <v>82.229435172375005</v>
      </c>
      <c r="O1238" s="19">
        <v>0.8</v>
      </c>
      <c r="P1238" s="2">
        <v>173.53355947031901</v>
      </c>
      <c r="Q1238" s="2">
        <v>281.19691270895601</v>
      </c>
      <c r="R1238" s="266">
        <f t="shared" si="60"/>
        <v>5.0523593697941607</v>
      </c>
      <c r="S1238" s="266">
        <f t="shared" si="61"/>
        <v>0.24229109945883917</v>
      </c>
      <c r="T1238" s="266">
        <f t="shared" si="62"/>
        <v>1.9927229076666346</v>
      </c>
    </row>
    <row r="1239" spans="1:20">
      <c r="A1239" s="102">
        <v>1.0976603478193201</v>
      </c>
      <c r="B1239" s="102">
        <v>0.46989582111949402</v>
      </c>
      <c r="C1239" s="2">
        <v>949.76267723517003</v>
      </c>
      <c r="D1239" s="19">
        <v>2.4838196514727402</v>
      </c>
      <c r="E1239" s="135">
        <v>0.24529498932083299</v>
      </c>
      <c r="F1239" s="135">
        <v>89</v>
      </c>
      <c r="G1239" s="135">
        <v>41.535702095921302</v>
      </c>
      <c r="H1239" s="2">
        <v>-1.2565712539423</v>
      </c>
      <c r="I1239" s="2">
        <v>276.114421966637</v>
      </c>
      <c r="J1239" s="2">
        <v>-11.2996170208999</v>
      </c>
      <c r="K1239" s="19">
        <v>2.17234756236157</v>
      </c>
      <c r="L1239" s="135">
        <v>5.9223202291172297E-2</v>
      </c>
      <c r="M1239" s="135">
        <v>89.79</v>
      </c>
      <c r="N1239" s="135">
        <v>81.030802814975203</v>
      </c>
      <c r="O1239" s="19">
        <v>0.8</v>
      </c>
      <c r="P1239" s="2">
        <v>265.72013529598701</v>
      </c>
      <c r="Q1239" s="2">
        <v>174.92742307831199</v>
      </c>
      <c r="R1239" s="266">
        <f t="shared" si="60"/>
        <v>4.6561672138343102</v>
      </c>
      <c r="S1239" s="266">
        <f t="shared" si="61"/>
        <v>1.1433804122819864</v>
      </c>
      <c r="T1239" s="266">
        <f t="shared" si="62"/>
        <v>1.9508711476176592</v>
      </c>
    </row>
    <row r="1240" spans="1:20">
      <c r="A1240" s="102">
        <v>1.65454294066876</v>
      </c>
      <c r="B1240" s="102">
        <v>0.47098312436548201</v>
      </c>
      <c r="C1240" s="2">
        <v>998.945048391667</v>
      </c>
      <c r="D1240" s="19">
        <v>3.18608049232326</v>
      </c>
      <c r="E1240" s="135">
        <v>0.241029141272702</v>
      </c>
      <c r="F1240" s="135">
        <v>89</v>
      </c>
      <c r="G1240" s="135">
        <v>41.723560756728197</v>
      </c>
      <c r="H1240" s="2">
        <v>1.1594915666679499</v>
      </c>
      <c r="I1240" s="2">
        <v>0.96518601326351094</v>
      </c>
      <c r="J1240" s="2">
        <v>-176.95530378768001</v>
      </c>
      <c r="K1240" s="19">
        <v>3.08040442180357</v>
      </c>
      <c r="L1240" s="135">
        <v>3.1754836267184103E-2</v>
      </c>
      <c r="M1240" s="135">
        <v>89.79</v>
      </c>
      <c r="N1240" s="135">
        <v>81.149603640003903</v>
      </c>
      <c r="O1240" s="19">
        <v>0.8</v>
      </c>
      <c r="P1240" s="2">
        <v>191.66471026017999</v>
      </c>
      <c r="Q1240" s="2">
        <v>251.64731921733201</v>
      </c>
      <c r="R1240" s="266">
        <f t="shared" si="60"/>
        <v>6.2664849141268295</v>
      </c>
      <c r="S1240" s="266">
        <f t="shared" si="61"/>
        <v>1.0343059079423789</v>
      </c>
      <c r="T1240" s="266">
        <f t="shared" si="62"/>
        <v>1.9449347603180775</v>
      </c>
    </row>
    <row r="1241" spans="1:20">
      <c r="A1241" s="102">
        <v>1.80429251957684</v>
      </c>
      <c r="B1241" s="102">
        <v>0.47131418644943601</v>
      </c>
      <c r="C1241" s="2">
        <v>881.118518185575</v>
      </c>
      <c r="D1241" s="19">
        <v>1.2637073557866201</v>
      </c>
      <c r="E1241" s="135">
        <v>0.13925126981213101</v>
      </c>
      <c r="F1241" s="135">
        <v>89</v>
      </c>
      <c r="G1241" s="135">
        <v>41.087120793722001</v>
      </c>
      <c r="H1241" s="2">
        <v>3.2504649318580601</v>
      </c>
      <c r="I1241" s="2">
        <v>76.385948073965693</v>
      </c>
      <c r="J1241" s="2">
        <v>-13.8924229143836</v>
      </c>
      <c r="K1241" s="19">
        <v>3.43777121854971</v>
      </c>
      <c r="L1241" s="135">
        <v>1.40232581020635E-2</v>
      </c>
      <c r="M1241" s="135">
        <v>89.79</v>
      </c>
      <c r="N1241" s="135">
        <v>83.506203856292501</v>
      </c>
      <c r="O1241" s="19">
        <v>0.8</v>
      </c>
      <c r="P1241" s="2">
        <v>265.71637178037702</v>
      </c>
      <c r="Q1241" s="2">
        <v>184.401876197777</v>
      </c>
      <c r="R1241" s="266">
        <f t="shared" si="60"/>
        <v>4.7014785743363303</v>
      </c>
      <c r="S1241" s="266">
        <f t="shared" si="61"/>
        <v>0.36759495482649929</v>
      </c>
      <c r="T1241" s="266">
        <f t="shared" si="62"/>
        <v>2.0324179996825675</v>
      </c>
    </row>
    <row r="1242" spans="1:20">
      <c r="A1242" s="102">
        <v>0.91346307145431604</v>
      </c>
      <c r="B1242" s="102">
        <v>0.47197094472015599</v>
      </c>
      <c r="C1242" s="2">
        <v>971.07082630140496</v>
      </c>
      <c r="D1242" s="19">
        <v>0.655217329345546</v>
      </c>
      <c r="E1242" s="135">
        <v>0.29999995109628202</v>
      </c>
      <c r="F1242" s="135">
        <v>89</v>
      </c>
      <c r="G1242" s="135">
        <v>41.939391474756803</v>
      </c>
      <c r="H1242" s="2">
        <v>5.9999202642479696</v>
      </c>
      <c r="I1242" s="2">
        <v>209.24905269357299</v>
      </c>
      <c r="J1242" s="2">
        <v>-179.999968939659</v>
      </c>
      <c r="K1242" s="19">
        <v>4.0897170730027002</v>
      </c>
      <c r="L1242" s="135">
        <v>0.15184052739860501</v>
      </c>
      <c r="M1242" s="135">
        <v>89.79</v>
      </c>
      <c r="N1242" s="135">
        <v>82.809396817237896</v>
      </c>
      <c r="O1242" s="19">
        <v>0.8</v>
      </c>
      <c r="P1242" s="2">
        <v>257.58326178426103</v>
      </c>
      <c r="Q1242" s="2">
        <v>190.22022315449701</v>
      </c>
      <c r="R1242" s="266">
        <f t="shared" si="60"/>
        <v>4.744934402348246</v>
      </c>
      <c r="S1242" s="266">
        <f t="shared" si="61"/>
        <v>0.16021091866496295</v>
      </c>
      <c r="T1242" s="266">
        <f t="shared" si="62"/>
        <v>1.9745016297406373</v>
      </c>
    </row>
    <row r="1243" spans="1:20">
      <c r="A1243" s="102">
        <v>1.2971172388643</v>
      </c>
      <c r="B1243" s="102">
        <v>0.47289175425162999</v>
      </c>
      <c r="C1243" s="2">
        <v>880.17778373721103</v>
      </c>
      <c r="D1243" s="19">
        <v>0.51027266824631001</v>
      </c>
      <c r="E1243" s="135">
        <v>9.9568067477510805E-2</v>
      </c>
      <c r="F1243" s="135">
        <v>89</v>
      </c>
      <c r="G1243" s="135">
        <v>40.968650639061302</v>
      </c>
      <c r="H1243" s="2">
        <v>-0.36176031647617102</v>
      </c>
      <c r="I1243" s="2">
        <v>241.17960420869801</v>
      </c>
      <c r="J1243" s="2">
        <v>-74.564428131294306</v>
      </c>
      <c r="K1243" s="19">
        <v>2.7471752543824</v>
      </c>
      <c r="L1243" s="135">
        <v>1.51910366839731E-2</v>
      </c>
      <c r="M1243" s="135">
        <v>89.79</v>
      </c>
      <c r="N1243" s="135">
        <v>82.682858358554199</v>
      </c>
      <c r="O1243" s="19">
        <v>0.8</v>
      </c>
      <c r="P1243" s="2">
        <v>328.96329250306201</v>
      </c>
      <c r="Q1243" s="2">
        <v>119.03602611223999</v>
      </c>
      <c r="R1243" s="266">
        <f t="shared" si="60"/>
        <v>3.2574479226287099</v>
      </c>
      <c r="S1243" s="266">
        <f t="shared" si="61"/>
        <v>0.1857444906116941</v>
      </c>
      <c r="T1243" s="266">
        <f t="shared" si="62"/>
        <v>2.018198233742186</v>
      </c>
    </row>
    <row r="1244" spans="1:20">
      <c r="A1244" s="102">
        <v>1.3940917882137001</v>
      </c>
      <c r="B1244" s="102">
        <v>0.473250241511884</v>
      </c>
      <c r="C1244" s="2">
        <v>931.849239396901</v>
      </c>
      <c r="D1244" s="19">
        <v>1.71732937640126</v>
      </c>
      <c r="E1244" s="135">
        <v>0.21039409851150001</v>
      </c>
      <c r="F1244" s="135">
        <v>89</v>
      </c>
      <c r="G1244" s="135">
        <v>41.713103736038804</v>
      </c>
      <c r="H1244" s="2">
        <v>0.176837915848197</v>
      </c>
      <c r="I1244" s="2">
        <v>331.87972665632799</v>
      </c>
      <c r="J1244" s="2">
        <v>-100.06472790819601</v>
      </c>
      <c r="K1244" s="19">
        <v>2.7462164307261898</v>
      </c>
      <c r="L1244" s="135">
        <v>7.1325064372293995E-2</v>
      </c>
      <c r="M1244" s="135">
        <v>89.79</v>
      </c>
      <c r="N1244" s="135">
        <v>81.697754216186695</v>
      </c>
      <c r="O1244" s="19">
        <v>0.8</v>
      </c>
      <c r="P1244" s="2">
        <v>181.48632071818199</v>
      </c>
      <c r="Q1244" s="2">
        <v>276.68564567260898</v>
      </c>
      <c r="R1244" s="266">
        <f t="shared" si="60"/>
        <v>4.4635458071274501</v>
      </c>
      <c r="S1244" s="266">
        <f t="shared" si="61"/>
        <v>0.6253437847020461</v>
      </c>
      <c r="T1244" s="266">
        <f t="shared" si="62"/>
        <v>1.9585633026295863</v>
      </c>
    </row>
    <row r="1245" spans="1:20">
      <c r="A1245" s="102">
        <v>1.80386361386626</v>
      </c>
      <c r="B1245" s="102">
        <v>0.47399815065128797</v>
      </c>
      <c r="C1245" s="2">
        <v>962.60345780344505</v>
      </c>
      <c r="D1245" s="19">
        <v>1.3415521824972201</v>
      </c>
      <c r="E1245" s="135">
        <v>0.130709591388045</v>
      </c>
      <c r="F1245" s="135">
        <v>89</v>
      </c>
      <c r="G1245" s="135">
        <v>42.138126694697398</v>
      </c>
      <c r="H1245" s="2">
        <v>-0.82107933847595305</v>
      </c>
      <c r="I1245" s="2">
        <v>358.371258691999</v>
      </c>
      <c r="J1245" s="2">
        <v>146.23991018089001</v>
      </c>
      <c r="K1245" s="19">
        <v>3.3788421562815101</v>
      </c>
      <c r="L1245" s="135">
        <v>0.186428665982382</v>
      </c>
      <c r="M1245" s="135">
        <v>89.79</v>
      </c>
      <c r="N1245" s="135">
        <v>81.811112695185798</v>
      </c>
      <c r="O1245" s="19">
        <v>0.8</v>
      </c>
      <c r="P1245" s="2">
        <v>327.18976169784401</v>
      </c>
      <c r="Q1245" s="2">
        <v>97.666030240739204</v>
      </c>
      <c r="R1245" s="266">
        <f t="shared" si="60"/>
        <v>4.7203943387787302</v>
      </c>
      <c r="S1245" s="266">
        <f t="shared" si="61"/>
        <v>0.39704494038088706</v>
      </c>
      <c r="T1245" s="266">
        <f t="shared" si="62"/>
        <v>1.9414985694055733</v>
      </c>
    </row>
    <row r="1246" spans="1:20">
      <c r="A1246" s="102">
        <v>1.7157893939875</v>
      </c>
      <c r="B1246" s="102">
        <v>0.47407508416868299</v>
      </c>
      <c r="C1246" s="2">
        <v>984.74000161542801</v>
      </c>
      <c r="D1246" s="19">
        <v>1.53016100646352</v>
      </c>
      <c r="E1246" s="135">
        <v>0.148361893736809</v>
      </c>
      <c r="F1246" s="135">
        <v>89</v>
      </c>
      <c r="G1246" s="135">
        <v>42.131369902772299</v>
      </c>
      <c r="H1246" s="2">
        <v>0.76355396590534497</v>
      </c>
      <c r="I1246" s="2">
        <v>87.182625875036507</v>
      </c>
      <c r="J1246" s="2">
        <v>-32.265233576298698</v>
      </c>
      <c r="K1246" s="19">
        <v>5.4921944317312104</v>
      </c>
      <c r="L1246" s="135">
        <v>8.4241699687682497E-2</v>
      </c>
      <c r="M1246" s="135">
        <v>89.79</v>
      </c>
      <c r="N1246" s="135">
        <v>82.599851208367994</v>
      </c>
      <c r="O1246" s="19">
        <v>0.8</v>
      </c>
      <c r="P1246" s="2">
        <v>300.62545647913697</v>
      </c>
      <c r="Q1246" s="2">
        <v>138.42056085500101</v>
      </c>
      <c r="R1246" s="266">
        <f t="shared" si="60"/>
        <v>7.0223554381947304</v>
      </c>
      <c r="S1246" s="266">
        <f t="shared" si="61"/>
        <v>0.27860648880582212</v>
      </c>
      <c r="T1246" s="266">
        <f t="shared" si="62"/>
        <v>1.9605308680678055</v>
      </c>
    </row>
    <row r="1247" spans="1:20">
      <c r="A1247" s="102">
        <v>1.08895824011415</v>
      </c>
      <c r="B1247" s="102">
        <v>0.47469009275493301</v>
      </c>
      <c r="C1247" s="2">
        <v>970.68729744586005</v>
      </c>
      <c r="D1247" s="19">
        <v>2.8539526843268699</v>
      </c>
      <c r="E1247" s="135">
        <v>0.28615673589078799</v>
      </c>
      <c r="F1247" s="135">
        <v>89</v>
      </c>
      <c r="G1247" s="135">
        <v>41.516882744885002</v>
      </c>
      <c r="H1247" s="2">
        <v>0.26754609720369998</v>
      </c>
      <c r="I1247" s="2">
        <v>359.41246279237498</v>
      </c>
      <c r="J1247" s="2">
        <v>-179.999999061903</v>
      </c>
      <c r="K1247" s="19">
        <v>2.0000012264900802</v>
      </c>
      <c r="L1247" s="135">
        <v>1.37234960725877E-2</v>
      </c>
      <c r="M1247" s="135">
        <v>89.79</v>
      </c>
      <c r="N1247" s="135">
        <v>81.495697985545405</v>
      </c>
      <c r="O1247" s="19">
        <v>0.8</v>
      </c>
      <c r="P1247" s="2">
        <v>287.91982386112102</v>
      </c>
      <c r="Q1247" s="2">
        <v>150.678000781717</v>
      </c>
      <c r="R1247" s="266">
        <f t="shared" si="60"/>
        <v>4.8539539108169496</v>
      </c>
      <c r="S1247" s="266">
        <f t="shared" si="61"/>
        <v>1.4269754670778074</v>
      </c>
      <c r="T1247" s="266">
        <f t="shared" si="62"/>
        <v>1.9629532035515336</v>
      </c>
    </row>
    <row r="1248" spans="1:20">
      <c r="A1248" s="102">
        <v>1.1011489536613199</v>
      </c>
      <c r="B1248" s="102">
        <v>0.47684065751073901</v>
      </c>
      <c r="C1248" s="2">
        <v>913.86514659023203</v>
      </c>
      <c r="D1248" s="19">
        <v>2.99954262173208</v>
      </c>
      <c r="E1248" s="135">
        <v>0.21178969489090099</v>
      </c>
      <c r="F1248" s="135">
        <v>89</v>
      </c>
      <c r="G1248" s="135">
        <v>41.466289150402197</v>
      </c>
      <c r="H1248" s="2">
        <v>-2.1425481664367201</v>
      </c>
      <c r="I1248" s="2">
        <v>252.50755982891201</v>
      </c>
      <c r="J1248" s="2">
        <v>63.133498206916002</v>
      </c>
      <c r="K1248" s="19">
        <v>1.00075697855488</v>
      </c>
      <c r="L1248" s="135">
        <v>9.1418256727442401E-2</v>
      </c>
      <c r="M1248" s="135">
        <v>89.79</v>
      </c>
      <c r="N1248" s="135">
        <v>81.838498053298693</v>
      </c>
      <c r="O1248" s="19">
        <v>0.8</v>
      </c>
      <c r="P1248" s="2">
        <v>217.85931059386499</v>
      </c>
      <c r="Q1248" s="2">
        <v>233.409535946338</v>
      </c>
      <c r="R1248" s="266">
        <f t="shared" si="60"/>
        <v>4.0002996002869597</v>
      </c>
      <c r="S1248" s="266">
        <f t="shared" si="61"/>
        <v>2.9972737497803914</v>
      </c>
      <c r="T1248" s="266">
        <f t="shared" si="62"/>
        <v>1.9736151879051109</v>
      </c>
    </row>
    <row r="1249" spans="1:20">
      <c r="A1249" s="102">
        <v>1.7567450385540699</v>
      </c>
      <c r="B1249" s="102">
        <v>0.47726358191164903</v>
      </c>
      <c r="C1249" s="2">
        <v>860.14414343852798</v>
      </c>
      <c r="D1249" s="19">
        <v>2.5716307138974202</v>
      </c>
      <c r="E1249" s="135">
        <v>0.14345984216027</v>
      </c>
      <c r="F1249" s="135">
        <v>89</v>
      </c>
      <c r="G1249" s="135">
        <v>41.501885855693097</v>
      </c>
      <c r="H1249" s="2">
        <v>4.3022399231924204</v>
      </c>
      <c r="I1249" s="2">
        <v>359.93957004243299</v>
      </c>
      <c r="J1249" s="2">
        <v>179.906363846944</v>
      </c>
      <c r="K1249" s="19">
        <v>2.5110179053597799</v>
      </c>
      <c r="L1249" s="135">
        <v>7.4452507992124203E-2</v>
      </c>
      <c r="M1249" s="135">
        <v>89.79</v>
      </c>
      <c r="N1249" s="135">
        <v>81.696315415321095</v>
      </c>
      <c r="O1249" s="19">
        <v>0.8</v>
      </c>
      <c r="P1249" s="2">
        <v>8.40270854745037</v>
      </c>
      <c r="Q1249" s="2">
        <v>63.328567159636101</v>
      </c>
      <c r="R1249" s="266">
        <f t="shared" si="60"/>
        <v>5.0826486192572</v>
      </c>
      <c r="S1249" s="266">
        <f t="shared" si="61"/>
        <v>1.0241387400736019</v>
      </c>
      <c r="T1249" s="266">
        <f t="shared" si="62"/>
        <v>1.9684964606039523</v>
      </c>
    </row>
    <row r="1250" spans="1:20">
      <c r="A1250" s="102">
        <v>1.39668790157884</v>
      </c>
      <c r="B1250" s="102">
        <v>0.47741011053542798</v>
      </c>
      <c r="C1250" s="2">
        <v>985.74705356371305</v>
      </c>
      <c r="D1250" s="19">
        <v>1.4408389087395701</v>
      </c>
      <c r="E1250" s="135">
        <v>0.230506591703865</v>
      </c>
      <c r="F1250" s="135">
        <v>89</v>
      </c>
      <c r="G1250" s="135">
        <v>41.791586626692798</v>
      </c>
      <c r="H1250" s="2">
        <v>2.8899136752564E-2</v>
      </c>
      <c r="I1250" s="2">
        <v>312.08193194415799</v>
      </c>
      <c r="J1250" s="2">
        <v>-57.871542322374601</v>
      </c>
      <c r="K1250" s="19">
        <v>2.77784633654651</v>
      </c>
      <c r="L1250" s="135">
        <v>8.3923272592516807E-2</v>
      </c>
      <c r="M1250" s="135">
        <v>89.79</v>
      </c>
      <c r="N1250" s="135">
        <v>81.675440748838795</v>
      </c>
      <c r="O1250" s="19">
        <v>0.8</v>
      </c>
      <c r="P1250" s="2">
        <v>163.67037770876101</v>
      </c>
      <c r="Q1250" s="2">
        <v>295.38526510137098</v>
      </c>
      <c r="R1250" s="266">
        <f t="shared" si="60"/>
        <v>4.2186852452860801</v>
      </c>
      <c r="S1250" s="266">
        <f t="shared" si="61"/>
        <v>0.51868920529666807</v>
      </c>
      <c r="T1250" s="266">
        <f t="shared" si="62"/>
        <v>1.9543512783664378</v>
      </c>
    </row>
    <row r="1251" spans="1:20">
      <c r="A1251" s="102">
        <v>1.2865003477782</v>
      </c>
      <c r="B1251" s="102">
        <v>0.477952989859177</v>
      </c>
      <c r="C1251" s="2">
        <v>931.78379797655896</v>
      </c>
      <c r="D1251" s="19">
        <v>2.81036697584896</v>
      </c>
      <c r="E1251" s="135">
        <v>0.13026134500799</v>
      </c>
      <c r="F1251" s="135">
        <v>89</v>
      </c>
      <c r="G1251" s="135">
        <v>41.509465560413098</v>
      </c>
      <c r="H1251" s="2">
        <v>3.8323689574887601</v>
      </c>
      <c r="I1251" s="2">
        <v>109.067626740208</v>
      </c>
      <c r="J1251" s="2">
        <v>-75.872523561217406</v>
      </c>
      <c r="K1251" s="19">
        <v>2.95876853061884</v>
      </c>
      <c r="L1251" s="135">
        <v>9.2880228074566307E-2</v>
      </c>
      <c r="M1251" s="135">
        <v>89.79</v>
      </c>
      <c r="N1251" s="135">
        <v>81.612935998620699</v>
      </c>
      <c r="O1251" s="19">
        <v>0.8</v>
      </c>
      <c r="P1251" s="2">
        <v>235.452773351074</v>
      </c>
      <c r="Q1251" s="2">
        <v>218.29724346744601</v>
      </c>
      <c r="R1251" s="266">
        <f t="shared" si="60"/>
        <v>5.7691355064677996</v>
      </c>
      <c r="S1251" s="266">
        <f t="shared" si="61"/>
        <v>0.94984347263594793</v>
      </c>
      <c r="T1251" s="266">
        <f t="shared" si="62"/>
        <v>1.9661283251127577</v>
      </c>
    </row>
    <row r="1252" spans="1:20">
      <c r="A1252" s="102">
        <v>0.74097592756152098</v>
      </c>
      <c r="B1252" s="102">
        <v>0.47924239610267</v>
      </c>
      <c r="C1252" s="2">
        <v>984.64127339381298</v>
      </c>
      <c r="D1252" s="19">
        <v>0.82480121014022201</v>
      </c>
      <c r="E1252" s="135">
        <v>0.29914297853435601</v>
      </c>
      <c r="F1252" s="135">
        <v>89</v>
      </c>
      <c r="G1252" s="135">
        <v>42.999952308156601</v>
      </c>
      <c r="H1252" s="2">
        <v>3.61248398224238</v>
      </c>
      <c r="I1252" s="2">
        <v>199.179245556968</v>
      </c>
      <c r="J1252" s="2">
        <v>-179.99975704430699</v>
      </c>
      <c r="K1252" s="19">
        <v>4.6697937832504</v>
      </c>
      <c r="L1252" s="135">
        <v>2.5236135746626701E-2</v>
      </c>
      <c r="M1252" s="135">
        <v>89.79</v>
      </c>
      <c r="N1252" s="135">
        <v>82.214812393604902</v>
      </c>
      <c r="O1252" s="19">
        <v>0.8</v>
      </c>
      <c r="P1252" s="2">
        <v>260.01962740843402</v>
      </c>
      <c r="Q1252" s="2">
        <v>186.581769675852</v>
      </c>
      <c r="R1252" s="266">
        <f t="shared" si="60"/>
        <v>5.4945949933906224</v>
      </c>
      <c r="S1252" s="266">
        <f t="shared" si="61"/>
        <v>0.1766247608403215</v>
      </c>
      <c r="T1252" s="266">
        <f t="shared" si="62"/>
        <v>1.9119745018417076</v>
      </c>
    </row>
    <row r="1253" spans="1:20">
      <c r="A1253" s="102">
        <v>1.38049024995416</v>
      </c>
      <c r="B1253" s="102">
        <v>0.47968975618919901</v>
      </c>
      <c r="C1253" s="2">
        <v>879.984785685465</v>
      </c>
      <c r="D1253" s="19">
        <v>3.9244284700823799</v>
      </c>
      <c r="E1253" s="135">
        <v>7.4591523522271594E-2</v>
      </c>
      <c r="F1253" s="135">
        <v>89</v>
      </c>
      <c r="G1253" s="135">
        <v>41.102627273812303</v>
      </c>
      <c r="H1253" s="2">
        <v>2.4601357241378601</v>
      </c>
      <c r="I1253" s="2">
        <v>327.85681982246302</v>
      </c>
      <c r="J1253" s="2">
        <v>-167.59696736568799</v>
      </c>
      <c r="K1253" s="19">
        <v>1.0045754810868399</v>
      </c>
      <c r="L1253" s="135">
        <v>0.105661425745903</v>
      </c>
      <c r="M1253" s="135">
        <v>89.79</v>
      </c>
      <c r="N1253" s="135">
        <v>83.706671574750899</v>
      </c>
      <c r="O1253" s="19">
        <v>0.8</v>
      </c>
      <c r="P1253" s="2">
        <v>93.011056624858696</v>
      </c>
      <c r="Q1253" s="2">
        <v>347.14438828466598</v>
      </c>
      <c r="R1253" s="266">
        <f t="shared" si="60"/>
        <v>4.9290039511692196</v>
      </c>
      <c r="S1253" s="266">
        <f t="shared" si="61"/>
        <v>3.9065541056572286</v>
      </c>
      <c r="T1253" s="266">
        <f t="shared" si="62"/>
        <v>2.0365284928655374</v>
      </c>
    </row>
    <row r="1254" spans="1:20">
      <c r="A1254" s="102">
        <v>1.3141136821359301</v>
      </c>
      <c r="B1254" s="102">
        <v>0.48049689706086202</v>
      </c>
      <c r="C1254" s="2">
        <v>998.99926153599301</v>
      </c>
      <c r="D1254" s="19">
        <v>2.2335668716500798</v>
      </c>
      <c r="E1254" s="135">
        <v>0.20314787159595499</v>
      </c>
      <c r="F1254" s="135">
        <v>89</v>
      </c>
      <c r="G1254" s="135">
        <v>41.637956501473802</v>
      </c>
      <c r="H1254" s="2">
        <v>5.9372424366454801</v>
      </c>
      <c r="I1254" s="2">
        <v>350.19590775567002</v>
      </c>
      <c r="J1254" s="2">
        <v>-145.69608877019999</v>
      </c>
      <c r="K1254" s="19">
        <v>2.30432829093641</v>
      </c>
      <c r="L1254" s="135">
        <v>9.0295596278242393E-2</v>
      </c>
      <c r="M1254" s="135">
        <v>89.79</v>
      </c>
      <c r="N1254" s="135">
        <v>81.3048025906877</v>
      </c>
      <c r="O1254" s="19">
        <v>0.8</v>
      </c>
      <c r="P1254" s="2">
        <v>258.53951479988001</v>
      </c>
      <c r="Q1254" s="2">
        <v>181.33978599859299</v>
      </c>
      <c r="R1254" s="266">
        <f t="shared" si="60"/>
        <v>4.5378951625864898</v>
      </c>
      <c r="S1254" s="266">
        <f t="shared" si="61"/>
        <v>0.96929195394395173</v>
      </c>
      <c r="T1254" s="266">
        <f t="shared" si="62"/>
        <v>1.9526607312683528</v>
      </c>
    </row>
    <row r="1255" spans="1:20">
      <c r="A1255" s="102">
        <v>1.6245508985593899</v>
      </c>
      <c r="B1255" s="102">
        <v>0.48062139998792702</v>
      </c>
      <c r="C1255" s="2">
        <v>880.02689564573097</v>
      </c>
      <c r="D1255" s="19">
        <v>0.65326597609117898</v>
      </c>
      <c r="E1255" s="135">
        <v>1.1124457630777801E-2</v>
      </c>
      <c r="F1255" s="135">
        <v>89</v>
      </c>
      <c r="G1255" s="135">
        <v>40.279953663496201</v>
      </c>
      <c r="H1255" s="2">
        <v>0.81525969425123801</v>
      </c>
      <c r="I1255" s="2">
        <v>295.01298922303198</v>
      </c>
      <c r="J1255" s="2">
        <v>125.39068195282699</v>
      </c>
      <c r="K1255" s="19">
        <v>2.8056624954552301</v>
      </c>
      <c r="L1255" s="135">
        <v>0.14880264587775699</v>
      </c>
      <c r="M1255" s="135">
        <v>89.79</v>
      </c>
      <c r="N1255" s="135">
        <v>83.381686494350802</v>
      </c>
      <c r="O1255" s="19">
        <v>0.8</v>
      </c>
      <c r="P1255" s="2">
        <v>20.130715545618301</v>
      </c>
      <c r="Q1255" s="2">
        <v>49.813355148944702</v>
      </c>
      <c r="R1255" s="266">
        <f t="shared" si="60"/>
        <v>3.4589284715464093</v>
      </c>
      <c r="S1255" s="266">
        <f t="shared" si="61"/>
        <v>0.23283840346063575</v>
      </c>
      <c r="T1255" s="266">
        <f t="shared" si="62"/>
        <v>2.0700541810681288</v>
      </c>
    </row>
    <row r="1256" spans="1:20">
      <c r="A1256" s="102">
        <v>1.4052709704264901</v>
      </c>
      <c r="B1256" s="102">
        <v>0.48114821476423503</v>
      </c>
      <c r="C1256" s="2">
        <v>860.32089709737102</v>
      </c>
      <c r="D1256" s="19">
        <v>1.6728522535209001</v>
      </c>
      <c r="E1256" s="135">
        <v>0.29999835056173102</v>
      </c>
      <c r="F1256" s="135">
        <v>89</v>
      </c>
      <c r="G1256" s="135">
        <v>41.7999999999778</v>
      </c>
      <c r="H1256" s="2">
        <v>6.2185052167305702E-3</v>
      </c>
      <c r="I1256" s="2">
        <v>255.932523106688</v>
      </c>
      <c r="J1256" s="2">
        <v>24.690086676688701</v>
      </c>
      <c r="K1256" s="19">
        <v>2.43946780967921</v>
      </c>
      <c r="L1256" s="135">
        <v>6.0622980025959401E-7</v>
      </c>
      <c r="M1256" s="135">
        <v>89.79</v>
      </c>
      <c r="N1256" s="135">
        <v>81.204551831064606</v>
      </c>
      <c r="O1256" s="19">
        <v>0.8</v>
      </c>
      <c r="P1256" s="2">
        <v>129.497306969455</v>
      </c>
      <c r="Q1256" s="2">
        <v>320.499796910295</v>
      </c>
      <c r="R1256" s="266">
        <f t="shared" si="60"/>
        <v>4.1123200632001105</v>
      </c>
      <c r="S1256" s="266">
        <f t="shared" si="61"/>
        <v>0.68574475419738379</v>
      </c>
      <c r="T1256" s="266">
        <f t="shared" si="62"/>
        <v>1.9426926275384626</v>
      </c>
    </row>
    <row r="1257" spans="1:20">
      <c r="A1257" s="102">
        <v>1.6555550247430799</v>
      </c>
      <c r="B1257" s="102">
        <v>0.48215570966439197</v>
      </c>
      <c r="C1257" s="2">
        <v>924.15179739334303</v>
      </c>
      <c r="D1257" s="19">
        <v>2.7100763386173998</v>
      </c>
      <c r="E1257" s="135">
        <v>0.13007444699640899</v>
      </c>
      <c r="F1257" s="135">
        <v>89</v>
      </c>
      <c r="G1257" s="135">
        <v>41.899999911262299</v>
      </c>
      <c r="H1257" s="2">
        <v>0.85107154135131402</v>
      </c>
      <c r="I1257" s="2">
        <v>115.86879667420099</v>
      </c>
      <c r="J1257" s="2">
        <v>-46.624116689033599</v>
      </c>
      <c r="K1257" s="19">
        <v>3.4999808214975601</v>
      </c>
      <c r="L1257" s="135">
        <v>6.2476662751739097E-2</v>
      </c>
      <c r="M1257" s="135">
        <v>89.79</v>
      </c>
      <c r="N1257" s="135">
        <v>82.597891159352599</v>
      </c>
      <c r="O1257" s="19">
        <v>0.8</v>
      </c>
      <c r="P1257" s="2">
        <v>138.95298410070001</v>
      </c>
      <c r="Q1257" s="2">
        <v>307.85525370784399</v>
      </c>
      <c r="R1257" s="266">
        <f t="shared" si="60"/>
        <v>6.2100571601149603</v>
      </c>
      <c r="S1257" s="266">
        <f t="shared" si="61"/>
        <v>0.77431176821643877</v>
      </c>
      <c r="T1257" s="266">
        <f t="shared" si="62"/>
        <v>1.9713100557107905</v>
      </c>
    </row>
    <row r="1258" spans="1:20">
      <c r="A1258" s="102">
        <v>1.20797182852402</v>
      </c>
      <c r="B1258" s="102">
        <v>0.48322411284179301</v>
      </c>
      <c r="C1258" s="2">
        <v>860.00224383583804</v>
      </c>
      <c r="D1258" s="19">
        <v>1.99525493335282</v>
      </c>
      <c r="E1258" s="135">
        <v>0.147399448703672</v>
      </c>
      <c r="F1258" s="135">
        <v>89</v>
      </c>
      <c r="G1258" s="135">
        <v>41.664665707190899</v>
      </c>
      <c r="H1258" s="2">
        <v>-0.68094645556994304</v>
      </c>
      <c r="I1258" s="2">
        <v>338.19399606800903</v>
      </c>
      <c r="J1258" s="2">
        <v>-148.610325584679</v>
      </c>
      <c r="K1258" s="19">
        <v>2.6190635824328998</v>
      </c>
      <c r="L1258" s="135">
        <v>8.6257560507366396E-2</v>
      </c>
      <c r="M1258" s="135">
        <v>89.79</v>
      </c>
      <c r="N1258" s="135">
        <v>81.564424314118796</v>
      </c>
      <c r="O1258" s="19">
        <v>0.8</v>
      </c>
      <c r="P1258" s="2">
        <v>4.4396014087913196</v>
      </c>
      <c r="Q1258" s="2">
        <v>66.401189295314097</v>
      </c>
      <c r="R1258" s="266">
        <f t="shared" si="60"/>
        <v>4.6143185157857198</v>
      </c>
      <c r="S1258" s="266">
        <f t="shared" si="61"/>
        <v>0.76181996753946246</v>
      </c>
      <c r="T1258" s="266">
        <f t="shared" si="62"/>
        <v>1.9576401953476277</v>
      </c>
    </row>
    <row r="1259" spans="1:20">
      <c r="A1259" s="102">
        <v>1.62888708803802</v>
      </c>
      <c r="B1259" s="102">
        <v>0.48400478440282102</v>
      </c>
      <c r="C1259" s="2">
        <v>894.12793330177306</v>
      </c>
      <c r="D1259" s="19">
        <v>0.69352232655331003</v>
      </c>
      <c r="E1259" s="135">
        <v>0.15779263379469</v>
      </c>
      <c r="F1259" s="135">
        <v>89</v>
      </c>
      <c r="G1259" s="135">
        <v>41.070559318696297</v>
      </c>
      <c r="H1259" s="2">
        <v>5.9776385893384898</v>
      </c>
      <c r="I1259" s="2">
        <v>4.3604452740383097E-2</v>
      </c>
      <c r="J1259" s="2">
        <v>119.76422588913</v>
      </c>
      <c r="K1259" s="19">
        <v>3.5793736548756399</v>
      </c>
      <c r="L1259" s="135">
        <v>4.8534444440833997E-2</v>
      </c>
      <c r="M1259" s="135">
        <v>89.79</v>
      </c>
      <c r="N1259" s="135">
        <v>83.199945111571097</v>
      </c>
      <c r="O1259" s="19">
        <v>0.8</v>
      </c>
      <c r="P1259" s="2">
        <v>220.11694097686501</v>
      </c>
      <c r="Q1259" s="2">
        <v>234.23397061046199</v>
      </c>
      <c r="R1259" s="266">
        <f t="shared" si="60"/>
        <v>4.2728959814289498</v>
      </c>
      <c r="S1259" s="266">
        <f t="shared" si="61"/>
        <v>0.19375521904750831</v>
      </c>
      <c r="T1259" s="266">
        <f t="shared" si="62"/>
        <v>2.0257806684823136</v>
      </c>
    </row>
    <row r="1260" spans="1:20">
      <c r="A1260" s="102">
        <v>1.4086000001989301</v>
      </c>
      <c r="B1260" s="102">
        <v>0.48454416370676701</v>
      </c>
      <c r="C1260" s="2">
        <v>899.26156543320894</v>
      </c>
      <c r="D1260" s="19">
        <v>0.51481721727301999</v>
      </c>
      <c r="E1260" s="135">
        <v>0.14158656228970501</v>
      </c>
      <c r="F1260" s="135">
        <v>89</v>
      </c>
      <c r="G1260" s="135">
        <v>41.955616633749401</v>
      </c>
      <c r="H1260" s="2">
        <v>-0.17100212654036101</v>
      </c>
      <c r="I1260" s="2">
        <v>289.47830493583598</v>
      </c>
      <c r="J1260" s="2">
        <v>-35.210556238458203</v>
      </c>
      <c r="K1260" s="19">
        <v>2.0830615938414199</v>
      </c>
      <c r="L1260" s="135">
        <v>0.21351678436489899</v>
      </c>
      <c r="M1260" s="135">
        <v>89.79</v>
      </c>
      <c r="N1260" s="135">
        <v>82.208345872410604</v>
      </c>
      <c r="O1260" s="19">
        <v>0.8</v>
      </c>
      <c r="P1260" s="2">
        <v>191.68163306275099</v>
      </c>
      <c r="Q1260" s="2">
        <v>283.67922213002998</v>
      </c>
      <c r="R1260" s="266">
        <f t="shared" si="60"/>
        <v>2.5978788111144397</v>
      </c>
      <c r="S1260" s="266">
        <f t="shared" si="61"/>
        <v>0.24714450057313678</v>
      </c>
      <c r="T1260" s="266">
        <f t="shared" si="62"/>
        <v>1.9594121709626267</v>
      </c>
    </row>
    <row r="1261" spans="1:20">
      <c r="A1261" s="102">
        <v>1.4262968879193001</v>
      </c>
      <c r="B1261" s="102">
        <v>0.48455075421096599</v>
      </c>
      <c r="C1261" s="2">
        <v>860.23444198819197</v>
      </c>
      <c r="D1261" s="19">
        <v>3.0231274976832898</v>
      </c>
      <c r="E1261" s="135">
        <v>0.15196816654928999</v>
      </c>
      <c r="F1261" s="135">
        <v>89</v>
      </c>
      <c r="G1261" s="135">
        <v>41.516966029540598</v>
      </c>
      <c r="H1261" s="2">
        <v>3.2074800500097398</v>
      </c>
      <c r="I1261" s="2">
        <v>3.0075993123776499</v>
      </c>
      <c r="J1261" s="2">
        <v>-179.99999988976799</v>
      </c>
      <c r="K1261" s="19">
        <v>2.37428773157693</v>
      </c>
      <c r="L1261" s="135">
        <v>5.3019976614729201E-2</v>
      </c>
      <c r="M1261" s="135">
        <v>89.79</v>
      </c>
      <c r="N1261" s="135">
        <v>81.3206592430912</v>
      </c>
      <c r="O1261" s="19">
        <v>0.8</v>
      </c>
      <c r="P1261" s="2">
        <v>300.77819754011398</v>
      </c>
      <c r="Q1261" s="2">
        <v>134.03187094652901</v>
      </c>
      <c r="R1261" s="266">
        <f t="shared" si="60"/>
        <v>5.3974152292602202</v>
      </c>
      <c r="S1261" s="266">
        <f t="shared" si="61"/>
        <v>1.2732776476402126</v>
      </c>
      <c r="T1261" s="266">
        <f t="shared" si="62"/>
        <v>1.9587331883844559</v>
      </c>
    </row>
    <row r="1262" spans="1:20">
      <c r="A1262" s="102">
        <v>1.0721608791500301</v>
      </c>
      <c r="B1262" s="102">
        <v>0.48483715992530402</v>
      </c>
      <c r="C1262" s="2">
        <v>998.99790448296199</v>
      </c>
      <c r="D1262" s="19">
        <v>1.0292031334944201</v>
      </c>
      <c r="E1262" s="135">
        <v>0.209813147043933</v>
      </c>
      <c r="F1262" s="135">
        <v>89</v>
      </c>
      <c r="G1262" s="135">
        <v>41.6251243667759</v>
      </c>
      <c r="H1262" s="2">
        <v>-1.0514580757857199</v>
      </c>
      <c r="I1262" s="2">
        <v>28.212018904019299</v>
      </c>
      <c r="J1262" s="2">
        <v>66.388189089405302</v>
      </c>
      <c r="K1262" s="19">
        <v>1.8241190715695601</v>
      </c>
      <c r="L1262" s="135">
        <v>9.9745450081872897E-2</v>
      </c>
      <c r="M1262" s="135">
        <v>89.79</v>
      </c>
      <c r="N1262" s="135">
        <v>82.332737465040495</v>
      </c>
      <c r="O1262" s="19">
        <v>0.8</v>
      </c>
      <c r="P1262" s="2">
        <v>181.66588588912299</v>
      </c>
      <c r="Q1262" s="2">
        <v>272.57806423309802</v>
      </c>
      <c r="R1262" s="266">
        <f t="shared" si="60"/>
        <v>2.8533222050639804</v>
      </c>
      <c r="S1262" s="266">
        <f t="shared" si="61"/>
        <v>0.56421927139265315</v>
      </c>
      <c r="T1262" s="266">
        <f t="shared" si="62"/>
        <v>1.9779577531005856</v>
      </c>
    </row>
    <row r="1263" spans="1:20">
      <c r="A1263" s="102">
        <v>1.8398206676356399</v>
      </c>
      <c r="B1263" s="102">
        <v>0.48494747908347602</v>
      </c>
      <c r="C1263" s="2">
        <v>937.23797284363195</v>
      </c>
      <c r="D1263" s="19">
        <v>2.7771919840112602</v>
      </c>
      <c r="E1263" s="135">
        <v>0.14353057436459099</v>
      </c>
      <c r="F1263" s="135">
        <v>89</v>
      </c>
      <c r="G1263" s="135">
        <v>41.523658820686002</v>
      </c>
      <c r="H1263" s="2">
        <v>4.1489765207901304</v>
      </c>
      <c r="I1263" s="2">
        <v>359.98367577152402</v>
      </c>
      <c r="J1263" s="2">
        <v>179.909297494464</v>
      </c>
      <c r="K1263" s="19">
        <v>2.8185283894405502</v>
      </c>
      <c r="L1263" s="135">
        <v>7.4658066979988294E-2</v>
      </c>
      <c r="M1263" s="135">
        <v>89.79</v>
      </c>
      <c r="N1263" s="135">
        <v>81.691851790540895</v>
      </c>
      <c r="O1263" s="19">
        <v>0.8</v>
      </c>
      <c r="P1263" s="2">
        <v>3.9891741402135601</v>
      </c>
      <c r="Q1263" s="2">
        <v>68.563186807480903</v>
      </c>
      <c r="R1263" s="266">
        <f t="shared" si="60"/>
        <v>5.5957203734518099</v>
      </c>
      <c r="S1263" s="266">
        <f t="shared" si="61"/>
        <v>0.98533404680820158</v>
      </c>
      <c r="T1263" s="266">
        <f t="shared" si="62"/>
        <v>1.9673567819087308</v>
      </c>
    </row>
    <row r="1264" spans="1:20">
      <c r="A1264" s="102">
        <v>1.66344327013939</v>
      </c>
      <c r="B1264" s="102">
        <v>0.485117011347456</v>
      </c>
      <c r="C1264" s="2">
        <v>984.31897566677299</v>
      </c>
      <c r="D1264" s="19">
        <v>1.9621283960142499</v>
      </c>
      <c r="E1264" s="135">
        <v>0.21921044161536801</v>
      </c>
      <c r="F1264" s="135">
        <v>89</v>
      </c>
      <c r="G1264" s="135">
        <v>42.149706899772099</v>
      </c>
      <c r="H1264" s="2">
        <v>0.91621266131741497</v>
      </c>
      <c r="I1264" s="2">
        <v>31.561036188803101</v>
      </c>
      <c r="J1264" s="2">
        <v>113.19972925131501</v>
      </c>
      <c r="K1264" s="19">
        <v>4.6945152985595398</v>
      </c>
      <c r="L1264" s="135">
        <v>6.0823245909405702E-2</v>
      </c>
      <c r="M1264" s="135">
        <v>89.79</v>
      </c>
      <c r="N1264" s="135">
        <v>81.844833585882398</v>
      </c>
      <c r="O1264" s="19">
        <v>0.8</v>
      </c>
      <c r="P1264" s="2">
        <v>246.46164090113601</v>
      </c>
      <c r="Q1264" s="2">
        <v>196.34159418729499</v>
      </c>
      <c r="R1264" s="266">
        <f t="shared" si="60"/>
        <v>6.6566436945737895</v>
      </c>
      <c r="S1264" s="266">
        <f t="shared" si="61"/>
        <v>0.41796187065708518</v>
      </c>
      <c r="T1264" s="266">
        <f t="shared" si="62"/>
        <v>1.941765189032072</v>
      </c>
    </row>
    <row r="1265" spans="1:20">
      <c r="A1265" s="102">
        <v>1.83272614283487</v>
      </c>
      <c r="B1265" s="102">
        <v>0.48522922311745098</v>
      </c>
      <c r="C1265" s="2">
        <v>992.256037562796</v>
      </c>
      <c r="D1265" s="19">
        <v>1.7250142022574499</v>
      </c>
      <c r="E1265" s="135">
        <v>0.14717803999586601</v>
      </c>
      <c r="F1265" s="135">
        <v>89</v>
      </c>
      <c r="G1265" s="135">
        <v>41.8727898922441</v>
      </c>
      <c r="H1265" s="2">
        <v>5.9999759160228301</v>
      </c>
      <c r="I1265" s="2">
        <v>80.523590167497701</v>
      </c>
      <c r="J1265" s="2">
        <v>-13.824388875669101</v>
      </c>
      <c r="K1265" s="19">
        <v>3.4923958688400698</v>
      </c>
      <c r="L1265" s="135">
        <v>9.6315943686823793E-2</v>
      </c>
      <c r="M1265" s="135">
        <v>89.79</v>
      </c>
      <c r="N1265" s="135">
        <v>82.482323267594097</v>
      </c>
      <c r="O1265" s="19">
        <v>0.8</v>
      </c>
      <c r="P1265" s="2">
        <v>195.86501840359799</v>
      </c>
      <c r="Q1265" s="2">
        <v>253.426617535536</v>
      </c>
      <c r="R1265" s="266">
        <f t="shared" si="60"/>
        <v>5.21741007109752</v>
      </c>
      <c r="S1265" s="266">
        <f t="shared" si="61"/>
        <v>0.49393432676072296</v>
      </c>
      <c r="T1265" s="266">
        <f t="shared" si="62"/>
        <v>1.9698310879178345</v>
      </c>
    </row>
    <row r="1266" spans="1:20">
      <c r="A1266" s="102">
        <v>1.3930321498773901</v>
      </c>
      <c r="B1266" s="102">
        <v>0.48622738422058898</v>
      </c>
      <c r="C1266" s="2">
        <v>988.65419061099396</v>
      </c>
      <c r="D1266" s="19">
        <v>1.23989035479809</v>
      </c>
      <c r="E1266" s="135">
        <v>0.29999994271827501</v>
      </c>
      <c r="F1266" s="135">
        <v>89</v>
      </c>
      <c r="G1266" s="135">
        <v>41.763698080294397</v>
      </c>
      <c r="H1266" s="2">
        <v>5.9893203535497097</v>
      </c>
      <c r="I1266" s="2">
        <v>272.24174173376502</v>
      </c>
      <c r="J1266" s="2">
        <v>12.555467168301201</v>
      </c>
      <c r="K1266" s="19">
        <v>2.3165905173583399</v>
      </c>
      <c r="L1266" s="135">
        <v>7.5143669936713203E-2</v>
      </c>
      <c r="M1266" s="135">
        <v>89.79</v>
      </c>
      <c r="N1266" s="135">
        <v>81.699190858133804</v>
      </c>
      <c r="O1266" s="19">
        <v>0.8</v>
      </c>
      <c r="P1266" s="2">
        <v>153.99445765821301</v>
      </c>
      <c r="Q1266" s="2">
        <v>303.54897627898799</v>
      </c>
      <c r="R1266" s="266">
        <f t="shared" si="60"/>
        <v>3.5564808721564298</v>
      </c>
      <c r="S1266" s="266">
        <f t="shared" si="61"/>
        <v>0.53522206255595173</v>
      </c>
      <c r="T1266" s="266">
        <f t="shared" si="62"/>
        <v>1.9562250139118402</v>
      </c>
    </row>
    <row r="1267" spans="1:20">
      <c r="A1267" s="102">
        <v>1.56438254751265</v>
      </c>
      <c r="B1267" s="102">
        <v>0.48729563323671299</v>
      </c>
      <c r="C1267" s="2">
        <v>866.64328393886001</v>
      </c>
      <c r="D1267" s="19">
        <v>2.9174377760619001</v>
      </c>
      <c r="E1267" s="135">
        <v>0.17153164974610999</v>
      </c>
      <c r="F1267" s="135">
        <v>89</v>
      </c>
      <c r="G1267" s="135">
        <v>41.502548945947701</v>
      </c>
      <c r="H1267" s="2">
        <v>3.9432722015261299</v>
      </c>
      <c r="I1267" s="2">
        <v>9.0605408528026903</v>
      </c>
      <c r="J1267" s="2">
        <v>162.83114686368799</v>
      </c>
      <c r="K1267" s="19">
        <v>2.8912655726515499</v>
      </c>
      <c r="L1267" s="135">
        <v>2.4838293569180402E-2</v>
      </c>
      <c r="M1267" s="135">
        <v>89.79</v>
      </c>
      <c r="N1267" s="135">
        <v>81.699991670489794</v>
      </c>
      <c r="O1267" s="19">
        <v>0.8</v>
      </c>
      <c r="P1267" s="2">
        <v>323.28236196860797</v>
      </c>
      <c r="Q1267" s="2">
        <v>111.385677309964</v>
      </c>
      <c r="R1267" s="266">
        <f t="shared" si="60"/>
        <v>5.8087033487134505</v>
      </c>
      <c r="S1267" s="266">
        <f t="shared" si="61"/>
        <v>1.009052161675466</v>
      </c>
      <c r="T1267" s="266">
        <f t="shared" si="62"/>
        <v>1.9685535887661898</v>
      </c>
    </row>
    <row r="1268" spans="1:20">
      <c r="A1268" s="102">
        <v>1.70116416970267</v>
      </c>
      <c r="B1268" s="102">
        <v>0.48756556319730199</v>
      </c>
      <c r="C1268" s="2">
        <v>864.90027330427802</v>
      </c>
      <c r="D1268" s="19">
        <v>2.6259861209605702</v>
      </c>
      <c r="E1268" s="135">
        <v>0.29748075431765703</v>
      </c>
      <c r="F1268" s="135">
        <v>89</v>
      </c>
      <c r="G1268" s="135">
        <v>41.553219809446396</v>
      </c>
      <c r="H1268" s="2">
        <v>-0.137626646902056</v>
      </c>
      <c r="I1268" s="2">
        <v>359.98995108804701</v>
      </c>
      <c r="J1268" s="2">
        <v>169.54042393039401</v>
      </c>
      <c r="K1268" s="19">
        <v>2.0025197652126501</v>
      </c>
      <c r="L1268" s="135">
        <v>3.8826576727488699E-3</v>
      </c>
      <c r="M1268" s="135">
        <v>89.79</v>
      </c>
      <c r="N1268" s="135">
        <v>81.453883670790603</v>
      </c>
      <c r="O1268" s="19">
        <v>0.8</v>
      </c>
      <c r="P1268" s="2">
        <v>146.02367662968999</v>
      </c>
      <c r="Q1268" s="2">
        <v>290.694853678676</v>
      </c>
      <c r="R1268" s="266">
        <f t="shared" si="60"/>
        <v>4.6285058861732207</v>
      </c>
      <c r="S1268" s="266">
        <f t="shared" si="61"/>
        <v>1.3113409248580943</v>
      </c>
      <c r="T1268" s="266">
        <f t="shared" si="62"/>
        <v>1.9602303755116828</v>
      </c>
    </row>
    <row r="1269" spans="1:20">
      <c r="A1269" s="102">
        <v>1.73206052044406</v>
      </c>
      <c r="B1269" s="102">
        <v>0.48806625232100398</v>
      </c>
      <c r="C1269" s="2">
        <v>938.44778213426105</v>
      </c>
      <c r="D1269" s="19">
        <v>0.50000043969570096</v>
      </c>
      <c r="E1269" s="135">
        <v>0.12210227153188399</v>
      </c>
      <c r="F1269" s="135">
        <v>89</v>
      </c>
      <c r="G1269" s="135">
        <v>41.4122944398082</v>
      </c>
      <c r="H1269" s="2">
        <v>2.32402368408775</v>
      </c>
      <c r="I1269" s="2">
        <v>62.327665175077101</v>
      </c>
      <c r="J1269" s="2">
        <v>-2.59833804061424</v>
      </c>
      <c r="K1269" s="19">
        <v>3.5983956691521102</v>
      </c>
      <c r="L1269" s="135">
        <v>0.223936200377339</v>
      </c>
      <c r="M1269" s="135">
        <v>89.79</v>
      </c>
      <c r="N1269" s="135">
        <v>83.102834242164107</v>
      </c>
      <c r="O1269" s="19">
        <v>0.8</v>
      </c>
      <c r="P1269" s="2">
        <v>83.620839351411803</v>
      </c>
      <c r="Q1269" s="2">
        <v>3.6263038626605901</v>
      </c>
      <c r="R1269" s="266">
        <f t="shared" si="60"/>
        <v>4.0983961088478109</v>
      </c>
      <c r="S1269" s="266">
        <f t="shared" si="61"/>
        <v>0.13895093415714233</v>
      </c>
      <c r="T1269" s="266">
        <f t="shared" si="62"/>
        <v>2.0067189071823135</v>
      </c>
    </row>
    <row r="1270" spans="1:20">
      <c r="A1270" s="102">
        <v>1.2999520706944101</v>
      </c>
      <c r="B1270" s="102">
        <v>0.48846975694793898</v>
      </c>
      <c r="C1270" s="2">
        <v>983.97579695352294</v>
      </c>
      <c r="D1270" s="19">
        <v>2.9743876491157599</v>
      </c>
      <c r="E1270" s="135">
        <v>0.16185341497574601</v>
      </c>
      <c r="F1270" s="135">
        <v>89</v>
      </c>
      <c r="G1270" s="135">
        <v>41.793804166350498</v>
      </c>
      <c r="H1270" s="2">
        <v>0.63396434394092305</v>
      </c>
      <c r="I1270" s="2">
        <v>77.892550860558501</v>
      </c>
      <c r="J1270" s="2">
        <v>14.997780300526101</v>
      </c>
      <c r="K1270" s="19">
        <v>4.4612874157949998</v>
      </c>
      <c r="L1270" s="135">
        <v>1.7633655872790598E-2</v>
      </c>
      <c r="M1270" s="135">
        <v>89.79</v>
      </c>
      <c r="N1270" s="135">
        <v>83.213028234289098</v>
      </c>
      <c r="O1270" s="19">
        <v>0.8</v>
      </c>
      <c r="P1270" s="2">
        <v>243.47291430336301</v>
      </c>
      <c r="Q1270" s="2">
        <v>197.270962974073</v>
      </c>
      <c r="R1270" s="266">
        <f t="shared" si="60"/>
        <v>7.4356750649107592</v>
      </c>
      <c r="S1270" s="266">
        <f t="shared" si="61"/>
        <v>0.66671060882225741</v>
      </c>
      <c r="T1270" s="266">
        <f t="shared" si="62"/>
        <v>1.9910374251427085</v>
      </c>
    </row>
    <row r="1271" spans="1:20">
      <c r="A1271" s="102">
        <v>1.4233696362935</v>
      </c>
      <c r="B1271" s="102">
        <v>0.48899496897288097</v>
      </c>
      <c r="C1271" s="2">
        <v>998.55526217118302</v>
      </c>
      <c r="D1271" s="19">
        <v>1.92878982734125</v>
      </c>
      <c r="E1271" s="135">
        <v>0.13932448414704299</v>
      </c>
      <c r="F1271" s="135">
        <v>89</v>
      </c>
      <c r="G1271" s="135">
        <v>41.5283506593452</v>
      </c>
      <c r="H1271" s="2">
        <v>4.7492173682801004</v>
      </c>
      <c r="I1271" s="2">
        <v>101.259124603004</v>
      </c>
      <c r="J1271" s="2">
        <v>-65.057218621820994</v>
      </c>
      <c r="K1271" s="19">
        <v>2.04553873968299</v>
      </c>
      <c r="L1271" s="135">
        <v>9.9999202184616706E-2</v>
      </c>
      <c r="M1271" s="135">
        <v>89.79</v>
      </c>
      <c r="N1271" s="135">
        <v>81.3973876975557</v>
      </c>
      <c r="O1271" s="19">
        <v>0.8</v>
      </c>
      <c r="P1271" s="2">
        <v>222.408888574244</v>
      </c>
      <c r="Q1271" s="2">
        <v>235.497553692612</v>
      </c>
      <c r="R1271" s="266">
        <f t="shared" si="60"/>
        <v>3.9743285670242399</v>
      </c>
      <c r="S1271" s="266">
        <f t="shared" si="61"/>
        <v>0.94292510326163104</v>
      </c>
      <c r="T1271" s="266">
        <f t="shared" si="62"/>
        <v>1.9600438352405094</v>
      </c>
    </row>
    <row r="1272" spans="1:20">
      <c r="A1272" s="102">
        <v>1.3377013788558501</v>
      </c>
      <c r="B1272" s="102">
        <v>0.48992366078035798</v>
      </c>
      <c r="C1272" s="2">
        <v>912.77333939439097</v>
      </c>
      <c r="D1272" s="19">
        <v>1.5733253384338499</v>
      </c>
      <c r="E1272" s="135">
        <v>0.153340694782818</v>
      </c>
      <c r="F1272" s="135">
        <v>89</v>
      </c>
      <c r="G1272" s="135">
        <v>41.629388046028502</v>
      </c>
      <c r="H1272" s="2">
        <v>-0.38895995364430302</v>
      </c>
      <c r="I1272" s="2">
        <v>8.3959612520517692E-6</v>
      </c>
      <c r="J1272" s="2">
        <v>-121.15898297363501</v>
      </c>
      <c r="K1272" s="19">
        <v>2.1228005102493901</v>
      </c>
      <c r="L1272" s="135">
        <v>9.9601038847817805E-2</v>
      </c>
      <c r="M1272" s="135">
        <v>89.79</v>
      </c>
      <c r="N1272" s="135">
        <v>81.699999999448707</v>
      </c>
      <c r="O1272" s="19">
        <v>0.8</v>
      </c>
      <c r="P1272" s="2">
        <v>196.658254866736</v>
      </c>
      <c r="Q1272" s="2">
        <v>264.20331279361</v>
      </c>
      <c r="R1272" s="266">
        <f t="shared" si="60"/>
        <v>3.69612584868324</v>
      </c>
      <c r="S1272" s="266">
        <f t="shared" si="61"/>
        <v>0.74115553055384042</v>
      </c>
      <c r="T1272" s="266">
        <f t="shared" si="62"/>
        <v>1.9625558730076742</v>
      </c>
    </row>
    <row r="1273" spans="1:20">
      <c r="A1273" s="102">
        <v>1.0276512624695799</v>
      </c>
      <c r="B1273" s="102">
        <v>0.49109692036119401</v>
      </c>
      <c r="C1273" s="2">
        <v>964.86680752076199</v>
      </c>
      <c r="D1273" s="19">
        <v>0.70324760700363498</v>
      </c>
      <c r="E1273" s="135">
        <v>1.7306280319837199E-2</v>
      </c>
      <c r="F1273" s="135">
        <v>89</v>
      </c>
      <c r="G1273" s="135">
        <v>42.155703782994202</v>
      </c>
      <c r="H1273" s="2">
        <v>0.14629105761012801</v>
      </c>
      <c r="I1273" s="2">
        <v>238.74698753539201</v>
      </c>
      <c r="J1273" s="2">
        <v>152.36914213690599</v>
      </c>
      <c r="K1273" s="19">
        <v>4.4603278140454998</v>
      </c>
      <c r="L1273" s="135">
        <v>1.1768191867988999E-6</v>
      </c>
      <c r="M1273" s="135">
        <v>89.79</v>
      </c>
      <c r="N1273" s="135">
        <v>82.462973412993904</v>
      </c>
      <c r="O1273" s="19">
        <v>0.8</v>
      </c>
      <c r="P1273" s="2">
        <v>309.14768796539403</v>
      </c>
      <c r="Q1273" s="2">
        <v>139.20294432089599</v>
      </c>
      <c r="R1273" s="266">
        <f t="shared" si="60"/>
        <v>5.1635754210491349</v>
      </c>
      <c r="S1273" s="266">
        <f t="shared" si="61"/>
        <v>0.15766724696537318</v>
      </c>
      <c r="T1273" s="266">
        <f t="shared" si="62"/>
        <v>1.9561522169690317</v>
      </c>
    </row>
    <row r="1274" spans="1:20">
      <c r="A1274" s="102">
        <v>1.30184652423486</v>
      </c>
      <c r="B1274" s="102">
        <v>0.49269278925460003</v>
      </c>
      <c r="C1274" s="2">
        <v>881.97793648883601</v>
      </c>
      <c r="D1274" s="19">
        <v>0.95950980331271996</v>
      </c>
      <c r="E1274" s="135">
        <v>8.0758351014012797E-2</v>
      </c>
      <c r="F1274" s="135">
        <v>89</v>
      </c>
      <c r="G1274" s="135">
        <v>42.2344028447908</v>
      </c>
      <c r="H1274" s="2">
        <v>0.43853325682837402</v>
      </c>
      <c r="I1274" s="2">
        <v>68.004134684129895</v>
      </c>
      <c r="J1274" s="2">
        <v>105.396157005934</v>
      </c>
      <c r="K1274" s="19">
        <v>2.6964078572778201</v>
      </c>
      <c r="L1274" s="135">
        <v>0.243928574057341</v>
      </c>
      <c r="M1274" s="135">
        <v>89.79</v>
      </c>
      <c r="N1274" s="135">
        <v>81.716619678393499</v>
      </c>
      <c r="O1274" s="19">
        <v>0.8</v>
      </c>
      <c r="P1274" s="2">
        <v>158.575384493576</v>
      </c>
      <c r="Q1274" s="2">
        <v>306.91625912980402</v>
      </c>
      <c r="R1274" s="266">
        <f t="shared" si="60"/>
        <v>3.6559176605905401</v>
      </c>
      <c r="S1274" s="266">
        <f t="shared" si="61"/>
        <v>0.35584742891285026</v>
      </c>
      <c r="T1274" s="266">
        <f t="shared" si="62"/>
        <v>1.9348354463231732</v>
      </c>
    </row>
    <row r="1275" spans="1:20">
      <c r="A1275" s="102">
        <v>1.1048575881868601</v>
      </c>
      <c r="B1275" s="102">
        <v>0.493629799498354</v>
      </c>
      <c r="C1275" s="2">
        <v>946.69849289680303</v>
      </c>
      <c r="D1275" s="19">
        <v>1.2071002286344701</v>
      </c>
      <c r="E1275" s="135">
        <v>0.29999974624484199</v>
      </c>
      <c r="F1275" s="135">
        <v>89</v>
      </c>
      <c r="G1275" s="135">
        <v>42.147372373524597</v>
      </c>
      <c r="H1275" s="2">
        <v>1.5000888334153799</v>
      </c>
      <c r="I1275" s="2">
        <v>230.67053238517801</v>
      </c>
      <c r="J1275" s="2">
        <v>115.029835798758</v>
      </c>
      <c r="K1275" s="19">
        <v>4.7610036080346001</v>
      </c>
      <c r="L1275" s="135">
        <v>2.92138579503853E-4</v>
      </c>
      <c r="M1275" s="135">
        <v>89.79</v>
      </c>
      <c r="N1275" s="135">
        <v>82.453768145545695</v>
      </c>
      <c r="O1275" s="19">
        <v>0.8</v>
      </c>
      <c r="P1275" s="2">
        <v>157.82925149652399</v>
      </c>
      <c r="Q1275" s="2">
        <v>284.451292376423</v>
      </c>
      <c r="R1275" s="266">
        <f t="shared" si="60"/>
        <v>5.9681038366690702</v>
      </c>
      <c r="S1275" s="266">
        <f t="shared" si="61"/>
        <v>0.25353902832532732</v>
      </c>
      <c r="T1275" s="266">
        <f t="shared" si="62"/>
        <v>1.9563204893252151</v>
      </c>
    </row>
    <row r="1276" spans="1:20">
      <c r="A1276" s="102">
        <v>1.40859116986393</v>
      </c>
      <c r="B1276" s="102">
        <v>0.49367279619635901</v>
      </c>
      <c r="C1276" s="2">
        <v>890.47022447024096</v>
      </c>
      <c r="D1276" s="19">
        <v>1.57375862588255</v>
      </c>
      <c r="E1276" s="135">
        <v>0.295678921372166</v>
      </c>
      <c r="F1276" s="135">
        <v>89</v>
      </c>
      <c r="G1276" s="135">
        <v>41.698584013929597</v>
      </c>
      <c r="H1276" s="2">
        <v>-2.1879172788944401</v>
      </c>
      <c r="I1276" s="2">
        <v>257.55190560894198</v>
      </c>
      <c r="J1276" s="2">
        <v>16.9063577342068</v>
      </c>
      <c r="K1276" s="19">
        <v>2.2376673867338601</v>
      </c>
      <c r="L1276" s="135">
        <v>3.9050673654699899E-2</v>
      </c>
      <c r="M1276" s="135">
        <v>89.79</v>
      </c>
      <c r="N1276" s="135">
        <v>81.4065727270347</v>
      </c>
      <c r="O1276" s="19">
        <v>0.8</v>
      </c>
      <c r="P1276" s="2">
        <v>248.05514488465701</v>
      </c>
      <c r="Q1276" s="2">
        <v>203.66050881466299</v>
      </c>
      <c r="R1276" s="266">
        <f t="shared" si="60"/>
        <v>3.8114260126164101</v>
      </c>
      <c r="S1276" s="266">
        <f t="shared" si="61"/>
        <v>0.70330319653969509</v>
      </c>
      <c r="T1276" s="266">
        <f t="shared" si="62"/>
        <v>1.9522622806529946</v>
      </c>
    </row>
    <row r="1277" spans="1:20">
      <c r="A1277" s="102">
        <v>1.5185610982589399</v>
      </c>
      <c r="B1277" s="102">
        <v>0.49378254333072702</v>
      </c>
      <c r="C1277" s="2">
        <v>979.09815271476805</v>
      </c>
      <c r="D1277" s="19">
        <v>0.52741958072175299</v>
      </c>
      <c r="E1277" s="135">
        <v>0.29999846597678298</v>
      </c>
      <c r="F1277" s="135">
        <v>89</v>
      </c>
      <c r="G1277" s="135">
        <v>41.829887314761599</v>
      </c>
      <c r="H1277" s="2">
        <v>2.8758975332229499</v>
      </c>
      <c r="I1277" s="2">
        <v>216.64913591559801</v>
      </c>
      <c r="J1277" s="2">
        <v>59.595916471934103</v>
      </c>
      <c r="K1277" s="19">
        <v>3.2615409879009198</v>
      </c>
      <c r="L1277" s="135">
        <v>9.4894067183648206E-2</v>
      </c>
      <c r="M1277" s="135">
        <v>89.79</v>
      </c>
      <c r="N1277" s="135">
        <v>82.442383359494499</v>
      </c>
      <c r="O1277" s="19">
        <v>0.8</v>
      </c>
      <c r="P1277" s="2">
        <v>110.213977972582</v>
      </c>
      <c r="Q1277" s="2">
        <v>343.30311388402799</v>
      </c>
      <c r="R1277" s="266">
        <f t="shared" si="60"/>
        <v>3.7889605686226728</v>
      </c>
      <c r="S1277" s="266">
        <f t="shared" si="61"/>
        <v>0.16170870845354376</v>
      </c>
      <c r="T1277" s="266">
        <f t="shared" si="62"/>
        <v>1.9708966160757722</v>
      </c>
    </row>
    <row r="1278" spans="1:20">
      <c r="A1278" s="102">
        <v>1.4732968895696099</v>
      </c>
      <c r="B1278" s="102">
        <v>0.49405011992134501</v>
      </c>
      <c r="C1278" s="2">
        <v>880.44810944563801</v>
      </c>
      <c r="D1278" s="19">
        <v>3.4268761172603202</v>
      </c>
      <c r="E1278" s="135">
        <v>1.46733751246386E-2</v>
      </c>
      <c r="F1278" s="135">
        <v>89</v>
      </c>
      <c r="G1278" s="135">
        <v>41.117445040713001</v>
      </c>
      <c r="H1278" s="2">
        <v>-0.40050966015666001</v>
      </c>
      <c r="I1278" s="2">
        <v>190.29255935819199</v>
      </c>
      <c r="J1278" s="2">
        <v>-96.327975606271906</v>
      </c>
      <c r="K1278" s="19">
        <v>1.00298377533046</v>
      </c>
      <c r="L1278" s="135">
        <v>0.22869199502201901</v>
      </c>
      <c r="M1278" s="135">
        <v>89.79</v>
      </c>
      <c r="N1278" s="135">
        <v>83.801817898560898</v>
      </c>
      <c r="O1278" s="19">
        <v>0.8</v>
      </c>
      <c r="P1278" s="2">
        <v>318.18430388048603</v>
      </c>
      <c r="Q1278" s="2">
        <v>102.172828949752</v>
      </c>
      <c r="R1278" s="266">
        <f t="shared" si="60"/>
        <v>4.4298598925907804</v>
      </c>
      <c r="S1278" s="266">
        <f t="shared" si="61"/>
        <v>3.4166815072668983</v>
      </c>
      <c r="T1278" s="266">
        <f t="shared" si="62"/>
        <v>2.0381085890814319</v>
      </c>
    </row>
    <row r="1279" spans="1:20">
      <c r="A1279" s="102">
        <v>1.4342258824035501</v>
      </c>
      <c r="B1279" s="102">
        <v>0.495767739190555</v>
      </c>
      <c r="C1279" s="2">
        <v>962.55249861363495</v>
      </c>
      <c r="D1279" s="19">
        <v>2.4610505891382202</v>
      </c>
      <c r="E1279" s="135">
        <v>0.14096141180928301</v>
      </c>
      <c r="F1279" s="135">
        <v>89</v>
      </c>
      <c r="G1279" s="135">
        <v>41.596845086197</v>
      </c>
      <c r="H1279" s="2">
        <v>3.7243449655146801</v>
      </c>
      <c r="I1279" s="2">
        <v>358.02777827130001</v>
      </c>
      <c r="J1279" s="2">
        <v>170.16130672487401</v>
      </c>
      <c r="K1279" s="19">
        <v>2.7116968624452098</v>
      </c>
      <c r="L1279" s="135">
        <v>7.8250391531713703E-2</v>
      </c>
      <c r="M1279" s="135">
        <v>89.79</v>
      </c>
      <c r="N1279" s="135">
        <v>81.699999512582707</v>
      </c>
      <c r="O1279" s="19">
        <v>0.8</v>
      </c>
      <c r="P1279" s="2">
        <v>319.27674161672002</v>
      </c>
      <c r="Q1279" s="2">
        <v>116.883817828514</v>
      </c>
      <c r="R1279" s="266">
        <f t="shared" si="60"/>
        <v>5.1727474515834295</v>
      </c>
      <c r="S1279" s="266">
        <f t="shared" si="61"/>
        <v>0.90756847611610425</v>
      </c>
      <c r="T1279" s="266">
        <f t="shared" si="62"/>
        <v>1.9640912512303261</v>
      </c>
    </row>
    <row r="1280" spans="1:20">
      <c r="A1280" s="102">
        <v>1.76990221161395</v>
      </c>
      <c r="B1280" s="102">
        <v>0.49586439738050098</v>
      </c>
      <c r="C1280" s="2">
        <v>894.36286380569095</v>
      </c>
      <c r="D1280" s="19">
        <v>1.7504617238631499</v>
      </c>
      <c r="E1280" s="135">
        <v>0.13000003237164401</v>
      </c>
      <c r="F1280" s="135">
        <v>89</v>
      </c>
      <c r="G1280" s="135">
        <v>41.799999903376801</v>
      </c>
      <c r="H1280" s="2">
        <v>4.2544186099769297</v>
      </c>
      <c r="I1280" s="2">
        <v>137.55574362274001</v>
      </c>
      <c r="J1280" s="2">
        <v>-74.5185885721272</v>
      </c>
      <c r="K1280" s="19">
        <v>2.2811064423768199</v>
      </c>
      <c r="L1280" s="135">
        <v>8.7972566397129207E-2</v>
      </c>
      <c r="M1280" s="135">
        <v>89.79</v>
      </c>
      <c r="N1280" s="135">
        <v>81.699843091443995</v>
      </c>
      <c r="O1280" s="19">
        <v>0.8</v>
      </c>
      <c r="P1280" s="2">
        <v>207.27787076791799</v>
      </c>
      <c r="Q1280" s="2">
        <v>239.568834398527</v>
      </c>
      <c r="R1280" s="266">
        <f t="shared" si="60"/>
        <v>4.0315681662399694</v>
      </c>
      <c r="S1280" s="266">
        <f t="shared" si="61"/>
        <v>0.76737397753313086</v>
      </c>
      <c r="T1280" s="266">
        <f t="shared" si="62"/>
        <v>1.9545417052702887</v>
      </c>
    </row>
    <row r="1281" spans="1:20">
      <c r="A1281" s="102">
        <v>1.5468455366790199</v>
      </c>
      <c r="B1281" s="102">
        <v>0.49594717357745899</v>
      </c>
      <c r="C1281" s="2">
        <v>860.00544570931299</v>
      </c>
      <c r="D1281" s="19">
        <v>2.4634952653638198</v>
      </c>
      <c r="E1281" s="135">
        <v>0.28914606287156103</v>
      </c>
      <c r="F1281" s="135">
        <v>89</v>
      </c>
      <c r="G1281" s="135">
        <v>41.6919935144414</v>
      </c>
      <c r="H1281" s="2">
        <v>0.75037627633727499</v>
      </c>
      <c r="I1281" s="2">
        <v>3.4953695218580799E-5</v>
      </c>
      <c r="J1281" s="2">
        <v>-179.22359087006899</v>
      </c>
      <c r="K1281" s="19">
        <v>2.6654634971793398</v>
      </c>
      <c r="L1281" s="135">
        <v>5.0866771128532601E-9</v>
      </c>
      <c r="M1281" s="135">
        <v>89.79</v>
      </c>
      <c r="N1281" s="135">
        <v>81.4081975431735</v>
      </c>
      <c r="O1281" s="19">
        <v>0.8</v>
      </c>
      <c r="P1281" s="2">
        <v>353.139643643699</v>
      </c>
      <c r="Q1281" s="2">
        <v>83.977072379550805</v>
      </c>
      <c r="R1281" s="266">
        <f t="shared" si="60"/>
        <v>5.1289587625431601</v>
      </c>
      <c r="S1281" s="266">
        <f t="shared" si="61"/>
        <v>0.92422772548592469</v>
      </c>
      <c r="T1281" s="266">
        <f t="shared" si="62"/>
        <v>1.9526098581727707</v>
      </c>
    </row>
    <row r="1282" spans="1:20">
      <c r="A1282" s="102">
        <v>1.85691616265103</v>
      </c>
      <c r="B1282" s="102">
        <v>0.49643864000544802</v>
      </c>
      <c r="C1282" s="2">
        <v>881.02048775399305</v>
      </c>
      <c r="D1282" s="19">
        <v>2.9107976215622999</v>
      </c>
      <c r="E1282" s="135">
        <v>0.26105116733448602</v>
      </c>
      <c r="F1282" s="135">
        <v>89</v>
      </c>
      <c r="G1282" s="135">
        <v>41.583883986458403</v>
      </c>
      <c r="H1282" s="2">
        <v>0.36164687981237298</v>
      </c>
      <c r="I1282" s="2">
        <v>1.2345190064259499</v>
      </c>
      <c r="J1282" s="2">
        <v>177.185897408963</v>
      </c>
      <c r="K1282" s="19">
        <v>2.1034157181650399</v>
      </c>
      <c r="L1282" s="135">
        <v>2.2990610540095002E-2</v>
      </c>
      <c r="M1282" s="135">
        <v>89.79</v>
      </c>
      <c r="N1282" s="135">
        <v>81.333958981353405</v>
      </c>
      <c r="O1282" s="19">
        <v>0.8</v>
      </c>
      <c r="P1282" s="2">
        <v>181.874691055672</v>
      </c>
      <c r="Q1282" s="2">
        <v>262.93814003237401</v>
      </c>
      <c r="R1282" s="266">
        <f t="shared" si="60"/>
        <v>5.0142133397273394</v>
      </c>
      <c r="S1282" s="266">
        <f t="shared" si="61"/>
        <v>1.3838432395577975</v>
      </c>
      <c r="T1282" s="266">
        <f t="shared" si="62"/>
        <v>1.9559009689388185</v>
      </c>
    </row>
    <row r="1283" spans="1:20">
      <c r="A1283" s="102">
        <v>1.40859116986393</v>
      </c>
      <c r="B1283" s="102">
        <v>0.496652490295031</v>
      </c>
      <c r="C1283" s="2">
        <v>980.28194742615995</v>
      </c>
      <c r="D1283" s="19">
        <v>1.4612272604527199</v>
      </c>
      <c r="E1283" s="135">
        <v>0.29999998853068099</v>
      </c>
      <c r="F1283" s="135">
        <v>89</v>
      </c>
      <c r="G1283" s="135">
        <v>41.796391536491299</v>
      </c>
      <c r="H1283" s="2">
        <v>1.80753856252892</v>
      </c>
      <c r="I1283" s="2">
        <v>238.17458375352601</v>
      </c>
      <c r="J1283" s="2">
        <v>59.303436024912997</v>
      </c>
      <c r="K1283" s="19">
        <v>2.3714263633280699</v>
      </c>
      <c r="L1283" s="135">
        <v>4.0095425468984501E-2</v>
      </c>
      <c r="M1283" s="135">
        <v>89.79</v>
      </c>
      <c r="N1283" s="135">
        <v>81.6997577546976</v>
      </c>
      <c r="O1283" s="19">
        <v>0.8</v>
      </c>
      <c r="P1283" s="2">
        <v>186.63567336510101</v>
      </c>
      <c r="Q1283" s="2">
        <v>267.93988694579099</v>
      </c>
      <c r="R1283" s="266">
        <f t="shared" si="60"/>
        <v>3.8326536237807898</v>
      </c>
      <c r="S1283" s="266">
        <f t="shared" si="61"/>
        <v>0.61618074381277743</v>
      </c>
      <c r="T1283" s="266">
        <f t="shared" si="62"/>
        <v>1.9547084030775181</v>
      </c>
    </row>
    <row r="1284" spans="1:20">
      <c r="A1284" s="102">
        <v>1.77820776123553</v>
      </c>
      <c r="B1284" s="102">
        <v>0.49732585974475901</v>
      </c>
      <c r="C1284" s="2">
        <v>933.72994616781102</v>
      </c>
      <c r="D1284" s="19">
        <v>2.71637035134273</v>
      </c>
      <c r="E1284" s="135">
        <v>7.9477655851539701E-5</v>
      </c>
      <c r="F1284" s="135">
        <v>89</v>
      </c>
      <c r="G1284" s="135">
        <v>41.216081922537001</v>
      </c>
      <c r="H1284" s="2">
        <v>0.209684303949387</v>
      </c>
      <c r="I1284" s="2">
        <v>354.67936505070202</v>
      </c>
      <c r="J1284" s="2">
        <v>175.493410924502</v>
      </c>
      <c r="K1284" s="19">
        <v>1.15706884711177</v>
      </c>
      <c r="L1284" s="135">
        <v>0.25214170203449898</v>
      </c>
      <c r="M1284" s="135">
        <v>89.79</v>
      </c>
      <c r="N1284" s="135">
        <v>82.259804562969606</v>
      </c>
      <c r="O1284" s="19">
        <v>0.8</v>
      </c>
      <c r="P1284" s="2">
        <v>277.72669125578699</v>
      </c>
      <c r="Q1284" s="2">
        <v>160.29999165032899</v>
      </c>
      <c r="R1284" s="266">
        <f t="shared" si="60"/>
        <v>3.8734391984545002</v>
      </c>
      <c r="S1284" s="266">
        <f t="shared" si="61"/>
        <v>2.3476307033269692</v>
      </c>
      <c r="T1284" s="266">
        <f t="shared" si="62"/>
        <v>1.9958181546118738</v>
      </c>
    </row>
    <row r="1285" spans="1:20">
      <c r="A1285" s="102">
        <v>1.2731479913927599</v>
      </c>
      <c r="B1285" s="102">
        <v>0.49760125719887299</v>
      </c>
      <c r="C1285" s="2">
        <v>928.86737155346896</v>
      </c>
      <c r="D1285" s="19">
        <v>0.77774233876221399</v>
      </c>
      <c r="E1285" s="135">
        <v>0.25999564884592702</v>
      </c>
      <c r="F1285" s="135">
        <v>89</v>
      </c>
      <c r="G1285" s="135">
        <v>41.9402251913437</v>
      </c>
      <c r="H1285" s="2">
        <v>-1.67305150770536</v>
      </c>
      <c r="I1285" s="2">
        <v>13.2781617988765</v>
      </c>
      <c r="J1285" s="2">
        <v>114.07929425906499</v>
      </c>
      <c r="K1285" s="19">
        <v>1.7477524327221201</v>
      </c>
      <c r="L1285" s="135">
        <v>0.107081751387963</v>
      </c>
      <c r="M1285" s="135">
        <v>89.79</v>
      </c>
      <c r="N1285" s="135">
        <v>81.877846287336197</v>
      </c>
      <c r="O1285" s="19">
        <v>0.8</v>
      </c>
      <c r="P1285" s="2">
        <v>148.285237198472</v>
      </c>
      <c r="Q1285" s="2">
        <v>303.73685812242599</v>
      </c>
      <c r="R1285" s="266">
        <f t="shared" si="60"/>
        <v>2.5254947714843343</v>
      </c>
      <c r="S1285" s="266">
        <f t="shared" si="61"/>
        <v>0.44499571232230084</v>
      </c>
      <c r="T1285" s="266">
        <f t="shared" si="62"/>
        <v>1.9522509932596992</v>
      </c>
    </row>
    <row r="1286" spans="1:20">
      <c r="A1286" s="102">
        <v>1.39404428424313</v>
      </c>
      <c r="B1286" s="102">
        <v>0.49798485959934802</v>
      </c>
      <c r="C1286" s="2">
        <v>880.30092883977795</v>
      </c>
      <c r="D1286" s="19">
        <v>0.81152965823511403</v>
      </c>
      <c r="E1286" s="135">
        <v>2.5780665719243801E-2</v>
      </c>
      <c r="F1286" s="135">
        <v>89</v>
      </c>
      <c r="G1286" s="135">
        <v>41.086216994246897</v>
      </c>
      <c r="H1286" s="2">
        <v>-0.43113985170651897</v>
      </c>
      <c r="I1286" s="2">
        <v>81.513737566306503</v>
      </c>
      <c r="J1286" s="2">
        <v>-18.478317818660798</v>
      </c>
      <c r="K1286" s="19">
        <v>2.20467323148854</v>
      </c>
      <c r="L1286" s="135">
        <v>9.8916056392565302E-2</v>
      </c>
      <c r="M1286" s="135">
        <v>89.79</v>
      </c>
      <c r="N1286" s="135">
        <v>82.564476326126595</v>
      </c>
      <c r="O1286" s="19">
        <v>0.8</v>
      </c>
      <c r="P1286" s="2">
        <v>88.868158109083794</v>
      </c>
      <c r="Q1286" s="2">
        <v>355.83466975700799</v>
      </c>
      <c r="R1286" s="266">
        <f t="shared" si="60"/>
        <v>3.0162028897236541</v>
      </c>
      <c r="S1286" s="266">
        <f t="shared" si="61"/>
        <v>0.36809521095658676</v>
      </c>
      <c r="T1286" s="266">
        <f t="shared" si="62"/>
        <v>2.0095419429266923</v>
      </c>
    </row>
    <row r="1287" spans="1:20">
      <c r="A1287" s="102">
        <v>1.34706151578575</v>
      </c>
      <c r="B1287" s="102">
        <v>0.49803945455042697</v>
      </c>
      <c r="C1287" s="2">
        <v>864.11863828585399</v>
      </c>
      <c r="D1287" s="19">
        <v>2.2004807226335799</v>
      </c>
      <c r="E1287" s="135">
        <v>0.24600617155764201</v>
      </c>
      <c r="F1287" s="135">
        <v>89</v>
      </c>
      <c r="G1287" s="135">
        <v>41.676951127300399</v>
      </c>
      <c r="H1287" s="2">
        <v>-0.50361701542572801</v>
      </c>
      <c r="I1287" s="2">
        <v>297.63066737520001</v>
      </c>
      <c r="J1287" s="2">
        <v>-64.594011179607307</v>
      </c>
      <c r="K1287" s="19">
        <v>2.5814050989031001</v>
      </c>
      <c r="L1287" s="135">
        <v>2.3270983833539E-2</v>
      </c>
      <c r="M1287" s="135">
        <v>89.79</v>
      </c>
      <c r="N1287" s="135">
        <v>81.286424943864105</v>
      </c>
      <c r="O1287" s="19">
        <v>0.8</v>
      </c>
      <c r="P1287" s="2">
        <v>70.777020860774201</v>
      </c>
      <c r="Q1287" s="2">
        <v>18.157820686681401</v>
      </c>
      <c r="R1287" s="266">
        <f t="shared" si="60"/>
        <v>4.7818858215366795</v>
      </c>
      <c r="S1287" s="266">
        <f t="shared" si="61"/>
        <v>0.85243525844456414</v>
      </c>
      <c r="T1287" s="266">
        <f t="shared" si="62"/>
        <v>1.9503927889441415</v>
      </c>
    </row>
    <row r="1288" spans="1:20">
      <c r="A1288" s="102">
        <v>1.4067191425710901</v>
      </c>
      <c r="B1288" s="102">
        <v>0.49851374158306999</v>
      </c>
      <c r="C1288" s="2">
        <v>943.14826577071995</v>
      </c>
      <c r="D1288" s="19">
        <v>0.55819939535574004</v>
      </c>
      <c r="E1288" s="135">
        <v>0.19761607480780199</v>
      </c>
      <c r="F1288" s="135">
        <v>89</v>
      </c>
      <c r="G1288" s="135">
        <v>41.588928581171302</v>
      </c>
      <c r="H1288" s="2">
        <v>5.8638947739151899</v>
      </c>
      <c r="I1288" s="2">
        <v>286.02368030505198</v>
      </c>
      <c r="J1288" s="2">
        <v>-56.983146634848502</v>
      </c>
      <c r="K1288" s="19">
        <v>2.8797486590077499</v>
      </c>
      <c r="L1288" s="135">
        <v>0.11507800707386</v>
      </c>
      <c r="M1288" s="135">
        <v>89.79</v>
      </c>
      <c r="N1288" s="135">
        <v>82.574091550116904</v>
      </c>
      <c r="O1288" s="19">
        <v>0.8</v>
      </c>
      <c r="P1288" s="2">
        <v>179.214049586778</v>
      </c>
      <c r="Q1288" s="2">
        <v>283.92411167245001</v>
      </c>
      <c r="R1288" s="266">
        <f t="shared" ref="R1288:R1351" si="63">D1288+K1288</f>
        <v>3.4379480543634902</v>
      </c>
      <c r="S1288" s="266">
        <f t="shared" ref="S1288:S1351" si="64">D1288/K1288</f>
        <v>0.19383615080771457</v>
      </c>
      <c r="T1288" s="266">
        <f t="shared" ref="T1288:T1351" si="65">N1288/G1288</f>
        <v>1.9854825398772344</v>
      </c>
    </row>
    <row r="1289" spans="1:20">
      <c r="A1289" s="102">
        <v>1.40859116986393</v>
      </c>
      <c r="B1289" s="102">
        <v>0.49900644935448302</v>
      </c>
      <c r="C1289" s="2">
        <v>992.61421839728905</v>
      </c>
      <c r="D1289" s="19">
        <v>1.5545767548116001</v>
      </c>
      <c r="E1289" s="135">
        <v>0.29999993383054602</v>
      </c>
      <c r="F1289" s="135">
        <v>89</v>
      </c>
      <c r="G1289" s="135">
        <v>41.612226682185103</v>
      </c>
      <c r="H1289" s="2">
        <v>5.9999980085303299</v>
      </c>
      <c r="I1289" s="2">
        <v>255.87626320921001</v>
      </c>
      <c r="J1289" s="2">
        <v>29.8949564907184</v>
      </c>
      <c r="K1289" s="19">
        <v>2.0085176770706901</v>
      </c>
      <c r="L1289" s="135">
        <v>5.2716397962680003E-2</v>
      </c>
      <c r="M1289" s="135">
        <v>89.79</v>
      </c>
      <c r="N1289" s="135">
        <v>81.697964655379494</v>
      </c>
      <c r="O1289" s="19">
        <v>0.8</v>
      </c>
      <c r="P1289" s="2">
        <v>196.949260930191</v>
      </c>
      <c r="Q1289" s="2">
        <v>258.89096907719602</v>
      </c>
      <c r="R1289" s="266">
        <f t="shared" si="63"/>
        <v>3.5630944318822904</v>
      </c>
      <c r="S1289" s="266">
        <f t="shared" si="64"/>
        <v>0.77399207015138782</v>
      </c>
      <c r="T1289" s="266">
        <f t="shared" si="65"/>
        <v>1.9633163415971626</v>
      </c>
    </row>
    <row r="1290" spans="1:20">
      <c r="A1290" s="102">
        <v>1.47334482055157</v>
      </c>
      <c r="B1290" s="102">
        <v>0.49967549820704399</v>
      </c>
      <c r="C1290" s="2">
        <v>987.76445266138899</v>
      </c>
      <c r="D1290" s="19">
        <v>3.2986592272627102</v>
      </c>
      <c r="E1290" s="135">
        <v>0.14027890117311301</v>
      </c>
      <c r="F1290" s="135">
        <v>89</v>
      </c>
      <c r="G1290" s="135">
        <v>41.540843349056701</v>
      </c>
      <c r="H1290" s="2">
        <v>1.48550218273648</v>
      </c>
      <c r="I1290" s="2">
        <v>31.2466426864755</v>
      </c>
      <c r="J1290" s="2">
        <v>128.708041231577</v>
      </c>
      <c r="K1290" s="19">
        <v>2.8036818477540799</v>
      </c>
      <c r="L1290" s="135">
        <v>6.55357633152297E-2</v>
      </c>
      <c r="M1290" s="135">
        <v>89.79</v>
      </c>
      <c r="N1290" s="135">
        <v>81.699998764616296</v>
      </c>
      <c r="O1290" s="19">
        <v>0.8</v>
      </c>
      <c r="P1290" s="2">
        <v>238.63670385134</v>
      </c>
      <c r="Q1290" s="2">
        <v>206.73605561750799</v>
      </c>
      <c r="R1290" s="266">
        <f t="shared" si="63"/>
        <v>6.1023410750167901</v>
      </c>
      <c r="S1290" s="266">
        <f t="shared" si="64"/>
        <v>1.1765454878217145</v>
      </c>
      <c r="T1290" s="266">
        <f t="shared" si="65"/>
        <v>1.9667390495208017</v>
      </c>
    </row>
    <row r="1291" spans="1:20">
      <c r="A1291" s="102">
        <v>1.2920978534966701</v>
      </c>
      <c r="B1291" s="102">
        <v>0.49994919569614998</v>
      </c>
      <c r="C1291" s="2">
        <v>997.50062079398003</v>
      </c>
      <c r="D1291" s="19">
        <v>1.08341069846055</v>
      </c>
      <c r="E1291" s="135">
        <v>0.14617624524476699</v>
      </c>
      <c r="F1291" s="135">
        <v>89</v>
      </c>
      <c r="G1291" s="135">
        <v>41.5244369860078</v>
      </c>
      <c r="H1291" s="2">
        <v>-1.0782820695515301</v>
      </c>
      <c r="I1291" s="2">
        <v>28.964946376685202</v>
      </c>
      <c r="J1291" s="2">
        <v>70.587419691575903</v>
      </c>
      <c r="K1291" s="19">
        <v>1.3103111963787699</v>
      </c>
      <c r="L1291" s="135">
        <v>8.3205328988549501E-2</v>
      </c>
      <c r="M1291" s="135">
        <v>89.79</v>
      </c>
      <c r="N1291" s="135">
        <v>82.187671401416395</v>
      </c>
      <c r="O1291" s="19">
        <v>0.8</v>
      </c>
      <c r="P1291" s="2">
        <v>163.66347792206901</v>
      </c>
      <c r="Q1291" s="2">
        <v>289.80799912794203</v>
      </c>
      <c r="R1291" s="266">
        <f t="shared" si="63"/>
        <v>2.3937218948393202</v>
      </c>
      <c r="S1291" s="266">
        <f t="shared" si="64"/>
        <v>0.82683464924569716</v>
      </c>
      <c r="T1291" s="266">
        <f t="shared" si="65"/>
        <v>1.9792603432313989</v>
      </c>
    </row>
    <row r="1292" spans="1:20">
      <c r="A1292" s="102">
        <v>2.1909544733352901</v>
      </c>
      <c r="B1292" s="102">
        <v>0.50032353184788503</v>
      </c>
      <c r="C1292" s="2">
        <v>879.98366215491706</v>
      </c>
      <c r="D1292" s="19">
        <v>0.74065034485552805</v>
      </c>
      <c r="E1292" s="135">
        <v>0.29829703119344603</v>
      </c>
      <c r="F1292" s="135">
        <v>89</v>
      </c>
      <c r="G1292" s="135">
        <v>42.140510634043402</v>
      </c>
      <c r="H1292" s="2">
        <v>-1.09508083161612</v>
      </c>
      <c r="I1292" s="2">
        <v>51.468898477353001</v>
      </c>
      <c r="J1292" s="2">
        <v>22.207212017486199</v>
      </c>
      <c r="K1292" s="19">
        <v>2.17072093220817</v>
      </c>
      <c r="L1292" s="135">
        <v>0.15616801942738101</v>
      </c>
      <c r="M1292" s="135">
        <v>89.79</v>
      </c>
      <c r="N1292" s="135">
        <v>82.234508029934204</v>
      </c>
      <c r="O1292" s="19">
        <v>0.8</v>
      </c>
      <c r="P1292" s="2">
        <v>187.6946927962</v>
      </c>
      <c r="Q1292" s="2">
        <v>280.046783644725</v>
      </c>
      <c r="R1292" s="266">
        <f t="shared" si="63"/>
        <v>2.9113712770636981</v>
      </c>
      <c r="S1292" s="266">
        <f t="shared" si="64"/>
        <v>0.34120016712701068</v>
      </c>
      <c r="T1292" s="266">
        <f t="shared" si="65"/>
        <v>1.9514359648860231</v>
      </c>
    </row>
    <row r="1293" spans="1:20">
      <c r="A1293" s="102">
        <v>1.61470597470179</v>
      </c>
      <c r="B1293" s="102">
        <v>0.50073510282399003</v>
      </c>
      <c r="C1293" s="2">
        <v>933.98685095029396</v>
      </c>
      <c r="D1293" s="19">
        <v>1.2053529084629999</v>
      </c>
      <c r="E1293" s="135">
        <v>0.13784351400827699</v>
      </c>
      <c r="F1293" s="135">
        <v>89</v>
      </c>
      <c r="G1293" s="135">
        <v>41.899985497848498</v>
      </c>
      <c r="H1293" s="2">
        <v>1.2621436949334101E-2</v>
      </c>
      <c r="I1293" s="2">
        <v>118.60261451063199</v>
      </c>
      <c r="J1293" s="2">
        <v>-121.96922198189</v>
      </c>
      <c r="K1293" s="19">
        <v>3.1835583661507099</v>
      </c>
      <c r="L1293" s="135">
        <v>9.9999432178997594E-2</v>
      </c>
      <c r="M1293" s="135">
        <v>89.79</v>
      </c>
      <c r="N1293" s="135">
        <v>81.581839547628604</v>
      </c>
      <c r="O1293" s="19">
        <v>0.8</v>
      </c>
      <c r="P1293" s="2">
        <v>91.633122992877503</v>
      </c>
      <c r="Q1293" s="2">
        <v>353.546023823692</v>
      </c>
      <c r="R1293" s="266">
        <f t="shared" si="63"/>
        <v>4.3889112746137098</v>
      </c>
      <c r="S1293" s="266">
        <f t="shared" si="64"/>
        <v>0.37861812784051796</v>
      </c>
      <c r="T1293" s="266">
        <f t="shared" si="65"/>
        <v>1.9470612836326091</v>
      </c>
    </row>
    <row r="1294" spans="1:20">
      <c r="A1294" s="102">
        <v>0.963734573684632</v>
      </c>
      <c r="B1294" s="102">
        <v>0.50147707806900099</v>
      </c>
      <c r="C1294" s="2">
        <v>983.71975307205298</v>
      </c>
      <c r="D1294" s="19">
        <v>0.66321764791669402</v>
      </c>
      <c r="E1294" s="135">
        <v>5.56623297135082E-2</v>
      </c>
      <c r="F1294" s="135">
        <v>89</v>
      </c>
      <c r="G1294" s="135">
        <v>41.5053730351637</v>
      </c>
      <c r="H1294" s="2">
        <v>1.9337325980081399</v>
      </c>
      <c r="I1294" s="2">
        <v>261.38720473198703</v>
      </c>
      <c r="J1294" s="2">
        <v>128.18162126217899</v>
      </c>
      <c r="K1294" s="19">
        <v>5.03014063945324</v>
      </c>
      <c r="L1294" s="135">
        <v>6.1161746306420503E-2</v>
      </c>
      <c r="M1294" s="135">
        <v>89.79</v>
      </c>
      <c r="N1294" s="135">
        <v>82.806113272495594</v>
      </c>
      <c r="O1294" s="19">
        <v>0.8</v>
      </c>
      <c r="P1294" s="2">
        <v>306.06738083412301</v>
      </c>
      <c r="Q1294" s="2">
        <v>135.577560271397</v>
      </c>
      <c r="R1294" s="266">
        <f t="shared" si="63"/>
        <v>5.693358287369934</v>
      </c>
      <c r="S1294" s="266">
        <f t="shared" si="64"/>
        <v>0.13184872858520783</v>
      </c>
      <c r="T1294" s="266">
        <f t="shared" si="65"/>
        <v>1.9950697275348317</v>
      </c>
    </row>
    <row r="1295" spans="1:20">
      <c r="A1295" s="102">
        <v>1.3997431914322001</v>
      </c>
      <c r="B1295" s="102">
        <v>0.50273141478571803</v>
      </c>
      <c r="C1295" s="2">
        <v>984.60235411657504</v>
      </c>
      <c r="D1295" s="19">
        <v>1.6066250101575901</v>
      </c>
      <c r="E1295" s="135">
        <v>6.4071987128156704E-2</v>
      </c>
      <c r="F1295" s="135">
        <v>89</v>
      </c>
      <c r="G1295" s="135">
        <v>41.001601461638401</v>
      </c>
      <c r="H1295" s="2">
        <v>3.9930117954137101</v>
      </c>
      <c r="I1295" s="2">
        <v>224.156329122611</v>
      </c>
      <c r="J1295" s="2">
        <v>37.897287079283601</v>
      </c>
      <c r="K1295" s="19">
        <v>3.9707049363136999</v>
      </c>
      <c r="L1295" s="135">
        <v>4.8319239955028098E-2</v>
      </c>
      <c r="M1295" s="135">
        <v>89.79</v>
      </c>
      <c r="N1295" s="135">
        <v>81.889356843762101</v>
      </c>
      <c r="O1295" s="19">
        <v>0.8</v>
      </c>
      <c r="P1295" s="2">
        <v>352.32495703831802</v>
      </c>
      <c r="Q1295" s="2">
        <v>92.160111002468597</v>
      </c>
      <c r="R1295" s="266">
        <f t="shared" si="63"/>
        <v>5.5773299464712895</v>
      </c>
      <c r="S1295" s="266">
        <f t="shared" si="64"/>
        <v>0.40461959171641176</v>
      </c>
      <c r="T1295" s="266">
        <f t="shared" si="65"/>
        <v>1.997223374808391</v>
      </c>
    </row>
    <row r="1296" spans="1:20">
      <c r="A1296" s="102">
        <v>0.94972178991883904</v>
      </c>
      <c r="B1296" s="102">
        <v>0.50302341435214104</v>
      </c>
      <c r="C1296" s="2">
        <v>913.96671142367904</v>
      </c>
      <c r="D1296" s="19">
        <v>1.9309950214663201</v>
      </c>
      <c r="E1296" s="135">
        <v>6.0468432488702602E-2</v>
      </c>
      <c r="F1296" s="135">
        <v>89</v>
      </c>
      <c r="G1296" s="135">
        <v>41.391046631189099</v>
      </c>
      <c r="H1296" s="2">
        <v>0.321252873528725</v>
      </c>
      <c r="I1296" s="2">
        <v>73.759349265374595</v>
      </c>
      <c r="J1296" s="2">
        <v>39.977703568232101</v>
      </c>
      <c r="K1296" s="19">
        <v>1.7208144408422601</v>
      </c>
      <c r="L1296" s="135">
        <v>0.115143269141277</v>
      </c>
      <c r="M1296" s="135">
        <v>89.79</v>
      </c>
      <c r="N1296" s="135">
        <v>82.401664286830695</v>
      </c>
      <c r="O1296" s="19">
        <v>0.8</v>
      </c>
      <c r="P1296" s="2">
        <v>290.17631599934202</v>
      </c>
      <c r="Q1296" s="2">
        <v>144.62540368073701</v>
      </c>
      <c r="R1296" s="266">
        <f t="shared" si="63"/>
        <v>3.6518094623085799</v>
      </c>
      <c r="S1296" s="266">
        <f t="shared" si="64"/>
        <v>1.1221401771368134</v>
      </c>
      <c r="T1296" s="266">
        <f t="shared" si="65"/>
        <v>1.9908089065991184</v>
      </c>
    </row>
    <row r="1297" spans="1:20">
      <c r="A1297" s="102">
        <v>1.2425244497135199</v>
      </c>
      <c r="B1297" s="102">
        <v>0.50326668512185702</v>
      </c>
      <c r="C1297" s="2">
        <v>977.21125361858401</v>
      </c>
      <c r="D1297" s="19">
        <v>0.88380360699604199</v>
      </c>
      <c r="E1297" s="135">
        <v>0.192860420881448</v>
      </c>
      <c r="F1297" s="135">
        <v>89</v>
      </c>
      <c r="G1297" s="135">
        <v>41.544608053594303</v>
      </c>
      <c r="H1297" s="2">
        <v>-2.1212000235483899</v>
      </c>
      <c r="I1297" s="2">
        <v>12.492232605983601</v>
      </c>
      <c r="J1297" s="2">
        <v>98.457367180671199</v>
      </c>
      <c r="K1297" s="19">
        <v>1.12589399841789</v>
      </c>
      <c r="L1297" s="135">
        <v>9.7733197678279496E-2</v>
      </c>
      <c r="M1297" s="135">
        <v>89.79</v>
      </c>
      <c r="N1297" s="135">
        <v>82.040492863396295</v>
      </c>
      <c r="O1297" s="19">
        <v>0.8</v>
      </c>
      <c r="P1297" s="2">
        <v>148.64512907725501</v>
      </c>
      <c r="Q1297" s="2">
        <v>303.94946572924999</v>
      </c>
      <c r="R1297" s="266">
        <f t="shared" si="63"/>
        <v>2.0096976054139319</v>
      </c>
      <c r="S1297" s="266">
        <f t="shared" si="64"/>
        <v>0.78497941035121055</v>
      </c>
      <c r="T1297" s="266">
        <f t="shared" si="65"/>
        <v>1.9747566942396131</v>
      </c>
    </row>
    <row r="1298" spans="1:20">
      <c r="A1298" s="102">
        <v>2.0833296445198299</v>
      </c>
      <c r="B1298" s="102">
        <v>0.50356215498793599</v>
      </c>
      <c r="C1298" s="2">
        <v>893.417540012534</v>
      </c>
      <c r="D1298" s="19">
        <v>1.2000003076466801</v>
      </c>
      <c r="E1298" s="135">
        <v>0.19912374554654</v>
      </c>
      <c r="F1298" s="135">
        <v>89</v>
      </c>
      <c r="G1298" s="135">
        <v>41.899999504635097</v>
      </c>
      <c r="H1298" s="2">
        <v>4.2798834837579101</v>
      </c>
      <c r="I1298" s="2">
        <v>213.07137097288501</v>
      </c>
      <c r="J1298" s="2">
        <v>137.631743539133</v>
      </c>
      <c r="K1298" s="19">
        <v>2.80877860370473</v>
      </c>
      <c r="L1298" s="135">
        <v>9.6780456506216903E-2</v>
      </c>
      <c r="M1298" s="135">
        <v>89.79</v>
      </c>
      <c r="N1298" s="135">
        <v>82.449351749616397</v>
      </c>
      <c r="O1298" s="19">
        <v>0.8</v>
      </c>
      <c r="P1298" s="2">
        <v>301.14319982326202</v>
      </c>
      <c r="Q1298" s="2">
        <v>137.07572259454301</v>
      </c>
      <c r="R1298" s="266">
        <f t="shared" si="63"/>
        <v>4.0087789113514098</v>
      </c>
      <c r="S1298" s="266">
        <f t="shared" si="64"/>
        <v>0.42723207377893746</v>
      </c>
      <c r="T1298" s="266">
        <f t="shared" si="65"/>
        <v>1.9677649814887377</v>
      </c>
    </row>
    <row r="1299" spans="1:20">
      <c r="A1299" s="102">
        <v>1.18083133781328</v>
      </c>
      <c r="B1299" s="102">
        <v>0.50384311684790695</v>
      </c>
      <c r="C1299" s="2">
        <v>984.67994769027405</v>
      </c>
      <c r="D1299" s="19">
        <v>3.99491405459655</v>
      </c>
      <c r="E1299" s="135">
        <v>0.21456017828256799</v>
      </c>
      <c r="F1299" s="135">
        <v>89</v>
      </c>
      <c r="G1299" s="135">
        <v>41.3218683877082</v>
      </c>
      <c r="H1299" s="2">
        <v>5.0571636460379796</v>
      </c>
      <c r="I1299" s="2">
        <v>269.67722227574501</v>
      </c>
      <c r="J1299" s="2">
        <v>-33.2198415993835</v>
      </c>
      <c r="K1299" s="19">
        <v>1.5607617773182201</v>
      </c>
      <c r="L1299" s="135">
        <v>7.5925117217834098E-2</v>
      </c>
      <c r="M1299" s="135">
        <v>89.79</v>
      </c>
      <c r="N1299" s="135">
        <v>81.013258525512896</v>
      </c>
      <c r="O1299" s="19">
        <v>0.8</v>
      </c>
      <c r="P1299" s="2">
        <v>0.114256170069245</v>
      </c>
      <c r="Q1299" s="2">
        <v>73.727234599410806</v>
      </c>
      <c r="R1299" s="266">
        <f t="shared" si="63"/>
        <v>5.5556758319147699</v>
      </c>
      <c r="S1299" s="266">
        <f t="shared" si="64"/>
        <v>2.5595924455946211</v>
      </c>
      <c r="T1299" s="266">
        <f t="shared" si="65"/>
        <v>1.9605420007971248</v>
      </c>
    </row>
    <row r="1300" spans="1:20">
      <c r="A1300" s="102">
        <v>1.39418009109795</v>
      </c>
      <c r="B1300" s="102">
        <v>0.50400437598171399</v>
      </c>
      <c r="C1300" s="2">
        <v>860.003511887174</v>
      </c>
      <c r="D1300" s="19">
        <v>1.2425864292172699</v>
      </c>
      <c r="E1300" s="135">
        <v>0.29999997638023301</v>
      </c>
      <c r="F1300" s="135">
        <v>89</v>
      </c>
      <c r="G1300" s="135">
        <v>41.796822872271001</v>
      </c>
      <c r="H1300" s="2">
        <v>1.66731281274239</v>
      </c>
      <c r="I1300" s="2">
        <v>248.94675616727</v>
      </c>
      <c r="J1300" s="2">
        <v>11.7835590854218</v>
      </c>
      <c r="K1300" s="19">
        <v>2.9260722396013299</v>
      </c>
      <c r="L1300" s="135">
        <v>5.6637863121711198E-9</v>
      </c>
      <c r="M1300" s="135">
        <v>89.79</v>
      </c>
      <c r="N1300" s="135">
        <v>81.630921193180001</v>
      </c>
      <c r="O1300" s="19">
        <v>0.8</v>
      </c>
      <c r="P1300" s="2">
        <v>84.602569163879195</v>
      </c>
      <c r="Q1300" s="2">
        <v>5.3944952125681898</v>
      </c>
      <c r="R1300" s="266">
        <f t="shared" si="63"/>
        <v>4.1686586688185994</v>
      </c>
      <c r="S1300" s="266">
        <f t="shared" si="64"/>
        <v>0.42466020230128332</v>
      </c>
      <c r="T1300" s="266">
        <f t="shared" si="65"/>
        <v>1.9530412979627665</v>
      </c>
    </row>
    <row r="1301" spans="1:20">
      <c r="A1301" s="102">
        <v>1.73622751468792</v>
      </c>
      <c r="B1301" s="102">
        <v>0.504007037729024</v>
      </c>
      <c r="C1301" s="2">
        <v>920.18685014151697</v>
      </c>
      <c r="D1301" s="19">
        <v>1.00406964039248</v>
      </c>
      <c r="E1301" s="135">
        <v>0.24681082716330799</v>
      </c>
      <c r="F1301" s="135">
        <v>89</v>
      </c>
      <c r="G1301" s="135">
        <v>41.8999704037439</v>
      </c>
      <c r="H1301" s="2">
        <v>5.9997115186840198</v>
      </c>
      <c r="I1301" s="2">
        <v>182.764060615646</v>
      </c>
      <c r="J1301" s="2">
        <v>-179.65899225420199</v>
      </c>
      <c r="K1301" s="19">
        <v>2.8268706846410701</v>
      </c>
      <c r="L1301" s="135">
        <v>9.9416150437238102E-2</v>
      </c>
      <c r="M1301" s="135">
        <v>89.79</v>
      </c>
      <c r="N1301" s="135">
        <v>82.535502318959502</v>
      </c>
      <c r="O1301" s="19">
        <v>0.8</v>
      </c>
      <c r="P1301" s="2">
        <v>294.86100284343598</v>
      </c>
      <c r="Q1301" s="2">
        <v>143.09954515713</v>
      </c>
      <c r="R1301" s="266">
        <f t="shared" si="63"/>
        <v>3.8309403250335503</v>
      </c>
      <c r="S1301" s="266">
        <f t="shared" si="64"/>
        <v>0.3551876800901374</v>
      </c>
      <c r="T1301" s="266">
        <f t="shared" si="65"/>
        <v>1.9698224491248013</v>
      </c>
    </row>
    <row r="1302" spans="1:20">
      <c r="A1302" s="102">
        <v>1.3913543894886899</v>
      </c>
      <c r="B1302" s="102">
        <v>0.50546376316753305</v>
      </c>
      <c r="C1302" s="2">
        <v>860.03100860189898</v>
      </c>
      <c r="D1302" s="19">
        <v>1.6289957026533399</v>
      </c>
      <c r="E1302" s="135">
        <v>0.29999999405435102</v>
      </c>
      <c r="F1302" s="135">
        <v>89</v>
      </c>
      <c r="G1302" s="135">
        <v>41.733604401649302</v>
      </c>
      <c r="H1302" s="2">
        <v>0.78470049925732299</v>
      </c>
      <c r="I1302" s="2">
        <v>260.19097185061599</v>
      </c>
      <c r="J1302" s="2">
        <v>14.399403365997999</v>
      </c>
      <c r="K1302" s="19">
        <v>2.36240448511291</v>
      </c>
      <c r="L1302" s="135">
        <v>9.920787220174419E-4</v>
      </c>
      <c r="M1302" s="135">
        <v>89.79</v>
      </c>
      <c r="N1302" s="135">
        <v>81.269987115568895</v>
      </c>
      <c r="O1302" s="19">
        <v>0.8</v>
      </c>
      <c r="P1302" s="2">
        <v>35.055654232660999</v>
      </c>
      <c r="Q1302" s="2">
        <v>54.848395437841098</v>
      </c>
      <c r="R1302" s="266">
        <f t="shared" si="63"/>
        <v>3.9914001877662502</v>
      </c>
      <c r="S1302" s="266">
        <f t="shared" si="64"/>
        <v>0.68954986875394575</v>
      </c>
      <c r="T1302" s="266">
        <f t="shared" si="65"/>
        <v>1.9473512599922265</v>
      </c>
    </row>
    <row r="1303" spans="1:20">
      <c r="A1303" s="102">
        <v>1.40859116986393</v>
      </c>
      <c r="B1303" s="102">
        <v>0.505542908849961</v>
      </c>
      <c r="C1303" s="2">
        <v>969.06168749775998</v>
      </c>
      <c r="D1303" s="19">
        <v>1.5269193379363799</v>
      </c>
      <c r="E1303" s="135">
        <v>0.29999999935461003</v>
      </c>
      <c r="F1303" s="135">
        <v>89</v>
      </c>
      <c r="G1303" s="135">
        <v>41.666912074420502</v>
      </c>
      <c r="H1303" s="2">
        <v>0.80276844464286501</v>
      </c>
      <c r="I1303" s="2">
        <v>260.53359938608298</v>
      </c>
      <c r="J1303" s="2">
        <v>16.2919189237418</v>
      </c>
      <c r="K1303" s="19">
        <v>2.29180732899226</v>
      </c>
      <c r="L1303" s="135">
        <v>3.4632645345586702E-2</v>
      </c>
      <c r="M1303" s="135">
        <v>89.79</v>
      </c>
      <c r="N1303" s="135">
        <v>81.548746819619794</v>
      </c>
      <c r="O1303" s="19">
        <v>0.8</v>
      </c>
      <c r="P1303" s="2">
        <v>172.85471795333501</v>
      </c>
      <c r="Q1303" s="2">
        <v>281.066627491014</v>
      </c>
      <c r="R1303" s="266">
        <f t="shared" si="63"/>
        <v>3.8187266669286402</v>
      </c>
      <c r="S1303" s="266">
        <f t="shared" si="64"/>
        <v>0.66625118028913355</v>
      </c>
      <c r="T1303" s="266">
        <f t="shared" si="65"/>
        <v>1.9571583964265717</v>
      </c>
    </row>
    <row r="1304" spans="1:20">
      <c r="A1304" s="102">
        <v>1.40859116986393</v>
      </c>
      <c r="B1304" s="102">
        <v>0.50625870020731401</v>
      </c>
      <c r="C1304" s="2">
        <v>988.21259149121499</v>
      </c>
      <c r="D1304" s="19">
        <v>1.52196743862023</v>
      </c>
      <c r="E1304" s="135">
        <v>0.29978089579874101</v>
      </c>
      <c r="F1304" s="135">
        <v>89</v>
      </c>
      <c r="G1304" s="135">
        <v>41.727261637182799</v>
      </c>
      <c r="H1304" s="2">
        <v>1.03685346519402</v>
      </c>
      <c r="I1304" s="2">
        <v>255.66541815387799</v>
      </c>
      <c r="J1304" s="2">
        <v>4.14094539650198</v>
      </c>
      <c r="K1304" s="19">
        <v>3.1529396972331698</v>
      </c>
      <c r="L1304" s="135">
        <v>8.19578588150404E-6</v>
      </c>
      <c r="M1304" s="135">
        <v>89.79</v>
      </c>
      <c r="N1304" s="135">
        <v>81.600255652020394</v>
      </c>
      <c r="O1304" s="19">
        <v>0.8</v>
      </c>
      <c r="P1304" s="2">
        <v>303.53044712528902</v>
      </c>
      <c r="Q1304" s="2">
        <v>146.46550408835401</v>
      </c>
      <c r="R1304" s="266">
        <f t="shared" si="63"/>
        <v>4.6749071358533998</v>
      </c>
      <c r="S1304" s="266">
        <f t="shared" si="64"/>
        <v>0.48271377976426794</v>
      </c>
      <c r="T1304" s="266">
        <f t="shared" si="65"/>
        <v>1.9555622020330976</v>
      </c>
    </row>
    <row r="1305" spans="1:20">
      <c r="A1305" s="102">
        <v>1.39818905573338</v>
      </c>
      <c r="B1305" s="102">
        <v>0.50636406166150205</v>
      </c>
      <c r="C1305" s="2">
        <v>868.59853169278301</v>
      </c>
      <c r="D1305" s="19">
        <v>1.3800717263775599</v>
      </c>
      <c r="E1305" s="135">
        <v>0.19474401970361899</v>
      </c>
      <c r="F1305" s="135">
        <v>89</v>
      </c>
      <c r="G1305" s="135">
        <v>41.737708591924203</v>
      </c>
      <c r="H1305" s="2">
        <v>-0.40264398775456001</v>
      </c>
      <c r="I1305" s="2">
        <v>335.89117956554799</v>
      </c>
      <c r="J1305" s="2">
        <v>-85.037099482680404</v>
      </c>
      <c r="K1305" s="19">
        <v>2.22951878137855</v>
      </c>
      <c r="L1305" s="135">
        <v>9.3371699860808594E-2</v>
      </c>
      <c r="M1305" s="135">
        <v>89.79</v>
      </c>
      <c r="N1305" s="135">
        <v>81.642444526985599</v>
      </c>
      <c r="O1305" s="19">
        <v>0.8</v>
      </c>
      <c r="P1305" s="2">
        <v>177.93638987130601</v>
      </c>
      <c r="Q1305" s="2">
        <v>282.71011605796298</v>
      </c>
      <c r="R1305" s="266">
        <f t="shared" si="63"/>
        <v>3.6095905077561099</v>
      </c>
      <c r="S1305" s="266">
        <f t="shared" si="64"/>
        <v>0.61899982090495675</v>
      </c>
      <c r="T1305" s="266">
        <f t="shared" si="65"/>
        <v>1.956083534082236</v>
      </c>
    </row>
    <row r="1306" spans="1:20">
      <c r="A1306" s="102">
        <v>2.4558286843821402</v>
      </c>
      <c r="B1306" s="102">
        <v>0.50682218076989904</v>
      </c>
      <c r="C1306" s="2">
        <v>974.32458629658004</v>
      </c>
      <c r="D1306" s="19">
        <v>1.0400727983617599</v>
      </c>
      <c r="E1306" s="135">
        <v>0.29677777794475302</v>
      </c>
      <c r="F1306" s="135">
        <v>89</v>
      </c>
      <c r="G1306" s="135">
        <v>41.471265356955897</v>
      </c>
      <c r="H1306" s="2">
        <v>5.9994116976054199</v>
      </c>
      <c r="I1306" s="2">
        <v>257.97763887804803</v>
      </c>
      <c r="J1306" s="2">
        <v>-20.4617720581074</v>
      </c>
      <c r="K1306" s="19">
        <v>3.8551903811103601</v>
      </c>
      <c r="L1306" s="135">
        <v>1.6371163196397601E-3</v>
      </c>
      <c r="M1306" s="135">
        <v>89.79</v>
      </c>
      <c r="N1306" s="135">
        <v>82.369761786640794</v>
      </c>
      <c r="O1306" s="19">
        <v>0.8</v>
      </c>
      <c r="P1306" s="2">
        <v>190.43899958925101</v>
      </c>
      <c r="Q1306" s="2">
        <v>258.09543178167399</v>
      </c>
      <c r="R1306" s="266">
        <f t="shared" si="63"/>
        <v>4.8952631794721198</v>
      </c>
      <c r="S1306" s="266">
        <f t="shared" si="64"/>
        <v>0.26978506780311101</v>
      </c>
      <c r="T1306" s="266">
        <f t="shared" si="65"/>
        <v>1.9861887761962167</v>
      </c>
    </row>
    <row r="1307" spans="1:20">
      <c r="A1307" s="102">
        <v>1.5411313902586601</v>
      </c>
      <c r="B1307" s="102">
        <v>0.50785514260368303</v>
      </c>
      <c r="C1307" s="2">
        <v>976.49566653694001</v>
      </c>
      <c r="D1307" s="19">
        <v>0.96797853662427202</v>
      </c>
      <c r="E1307" s="135">
        <v>1.6654152814549301E-2</v>
      </c>
      <c r="F1307" s="135">
        <v>89</v>
      </c>
      <c r="G1307" s="135">
        <v>40.509129008929001</v>
      </c>
      <c r="H1307" s="2">
        <v>0.22100004756814101</v>
      </c>
      <c r="I1307" s="2">
        <v>149.44925628803301</v>
      </c>
      <c r="J1307" s="2">
        <v>-165.25524770179001</v>
      </c>
      <c r="K1307" s="19">
        <v>4.8941203490029901</v>
      </c>
      <c r="L1307" s="135">
        <v>0.16356200632896001</v>
      </c>
      <c r="M1307" s="135">
        <v>89.79</v>
      </c>
      <c r="N1307" s="135">
        <v>83.034700404215002</v>
      </c>
      <c r="O1307" s="19">
        <v>0.8</v>
      </c>
      <c r="P1307" s="2">
        <v>113.24877974482899</v>
      </c>
      <c r="Q1307" s="2">
        <v>343.38281651408602</v>
      </c>
      <c r="R1307" s="266">
        <f t="shared" si="63"/>
        <v>5.8620988856272618</v>
      </c>
      <c r="S1307" s="266">
        <f t="shared" si="64"/>
        <v>0.1977839668003801</v>
      </c>
      <c r="T1307" s="266">
        <f t="shared" si="65"/>
        <v>2.0497774806738631</v>
      </c>
    </row>
    <row r="1308" spans="1:20">
      <c r="A1308" s="102">
        <v>1.41992553323507</v>
      </c>
      <c r="B1308" s="102">
        <v>0.50811157726189604</v>
      </c>
      <c r="C1308" s="2">
        <v>997.75949248161396</v>
      </c>
      <c r="D1308" s="19">
        <v>1.0124270467202201</v>
      </c>
      <c r="E1308" s="135">
        <v>0.26890427484419899</v>
      </c>
      <c r="F1308" s="135">
        <v>89</v>
      </c>
      <c r="G1308" s="135">
        <v>41.766343383677899</v>
      </c>
      <c r="H1308" s="2">
        <v>-0.77521669211920896</v>
      </c>
      <c r="I1308" s="2">
        <v>1.00441890815045</v>
      </c>
      <c r="J1308" s="2">
        <v>132.52867967250501</v>
      </c>
      <c r="K1308" s="19">
        <v>1.8959548209005901</v>
      </c>
      <c r="L1308" s="135">
        <v>9.9567646600320706E-2</v>
      </c>
      <c r="M1308" s="135">
        <v>89.79</v>
      </c>
      <c r="N1308" s="135">
        <v>81.969291345666804</v>
      </c>
      <c r="O1308" s="19">
        <v>0.8</v>
      </c>
      <c r="P1308" s="2">
        <v>148.55399679404701</v>
      </c>
      <c r="Q1308" s="2">
        <v>301.92963725495798</v>
      </c>
      <c r="R1308" s="266">
        <f t="shared" si="63"/>
        <v>2.9083818676208102</v>
      </c>
      <c r="S1308" s="266">
        <f t="shared" si="64"/>
        <v>0.53399323420550238</v>
      </c>
      <c r="T1308" s="266">
        <f t="shared" si="65"/>
        <v>1.962568056118124</v>
      </c>
    </row>
    <row r="1309" spans="1:20">
      <c r="A1309" s="102">
        <v>1.3601442817598499</v>
      </c>
      <c r="B1309" s="102">
        <v>0.508327660260393</v>
      </c>
      <c r="C1309" s="2">
        <v>995.900237361525</v>
      </c>
      <c r="D1309" s="19">
        <v>1.05736562638966</v>
      </c>
      <c r="E1309" s="135">
        <v>0.19569124949901601</v>
      </c>
      <c r="F1309" s="135">
        <v>89</v>
      </c>
      <c r="G1309" s="135">
        <v>41.5314237796645</v>
      </c>
      <c r="H1309" s="2">
        <v>-0.78309087866767702</v>
      </c>
      <c r="I1309" s="2">
        <v>359.78087263345299</v>
      </c>
      <c r="J1309" s="2">
        <v>125.98312460983099</v>
      </c>
      <c r="K1309" s="19">
        <v>1.35537815215216</v>
      </c>
      <c r="L1309" s="135">
        <v>8.9826541439364305E-2</v>
      </c>
      <c r="M1309" s="135">
        <v>89.79</v>
      </c>
      <c r="N1309" s="135">
        <v>82.087426984711101</v>
      </c>
      <c r="O1309" s="19">
        <v>0.8</v>
      </c>
      <c r="P1309" s="2">
        <v>139.238451991011</v>
      </c>
      <c r="Q1309" s="2">
        <v>310.51970505651701</v>
      </c>
      <c r="R1309" s="266">
        <f t="shared" si="63"/>
        <v>2.4127437785418202</v>
      </c>
      <c r="S1309" s="266">
        <f t="shared" si="64"/>
        <v>0.78012591888891247</v>
      </c>
      <c r="T1309" s="266">
        <f t="shared" si="65"/>
        <v>1.9765136736030826</v>
      </c>
    </row>
    <row r="1310" spans="1:20">
      <c r="A1310" s="102">
        <v>1.2683275537565299</v>
      </c>
      <c r="B1310" s="102">
        <v>0.50865753909901601</v>
      </c>
      <c r="C1310" s="2">
        <v>926.43756092147396</v>
      </c>
      <c r="D1310" s="19">
        <v>0.92119277792188803</v>
      </c>
      <c r="E1310" s="135">
        <v>1.0562326794261101E-5</v>
      </c>
      <c r="F1310" s="135">
        <v>89</v>
      </c>
      <c r="G1310" s="135">
        <v>41.222672520358699</v>
      </c>
      <c r="H1310" s="2">
        <v>2.0035594744296499</v>
      </c>
      <c r="I1310" s="2">
        <v>0.83211627496412499</v>
      </c>
      <c r="J1310" s="2">
        <v>-134.071313362588</v>
      </c>
      <c r="K1310" s="19">
        <v>3.8180226145957898</v>
      </c>
      <c r="L1310" s="135">
        <v>6.9403600030689905E-2</v>
      </c>
      <c r="M1310" s="135">
        <v>89.79</v>
      </c>
      <c r="N1310" s="135">
        <v>82.121643632542501</v>
      </c>
      <c r="O1310" s="19">
        <v>0.8</v>
      </c>
      <c r="P1310" s="2">
        <v>199.910890046313</v>
      </c>
      <c r="Q1310" s="2">
        <v>251.618393295651</v>
      </c>
      <c r="R1310" s="266">
        <f t="shared" si="63"/>
        <v>4.7392153925176776</v>
      </c>
      <c r="S1310" s="266">
        <f t="shared" si="64"/>
        <v>0.24127483540833186</v>
      </c>
      <c r="T1310" s="266">
        <f t="shared" si="65"/>
        <v>1.992147490970775</v>
      </c>
    </row>
    <row r="1311" spans="1:20">
      <c r="A1311" s="102">
        <v>1.24019416142255</v>
      </c>
      <c r="B1311" s="102">
        <v>0.50913204441723503</v>
      </c>
      <c r="C1311" s="2">
        <v>992.82273067608196</v>
      </c>
      <c r="D1311" s="19">
        <v>1.47614621179989</v>
      </c>
      <c r="E1311" s="135">
        <v>0.15977444425392501</v>
      </c>
      <c r="F1311" s="135">
        <v>89</v>
      </c>
      <c r="G1311" s="135">
        <v>41.676932765986102</v>
      </c>
      <c r="H1311" s="2">
        <v>5.72760515459552</v>
      </c>
      <c r="I1311" s="2">
        <v>343.644094766097</v>
      </c>
      <c r="J1311" s="2">
        <v>179.99933050504501</v>
      </c>
      <c r="K1311" s="19">
        <v>2.8323384212165901</v>
      </c>
      <c r="L1311" s="135">
        <v>9.9992096026086399E-2</v>
      </c>
      <c r="M1311" s="135">
        <v>89.79</v>
      </c>
      <c r="N1311" s="135">
        <v>82.048370999069306</v>
      </c>
      <c r="O1311" s="19">
        <v>0.8</v>
      </c>
      <c r="P1311" s="2">
        <v>293.28429159955198</v>
      </c>
      <c r="Q1311" s="2">
        <v>143.51850583026601</v>
      </c>
      <c r="R1311" s="266">
        <f t="shared" si="63"/>
        <v>4.3084846330164801</v>
      </c>
      <c r="S1311" s="266">
        <f t="shared" si="64"/>
        <v>0.52117578914381024</v>
      </c>
      <c r="T1311" s="266">
        <f t="shared" si="65"/>
        <v>1.9686758490546032</v>
      </c>
    </row>
    <row r="1312" spans="1:20">
      <c r="A1312" s="102">
        <v>1.8713420531712399</v>
      </c>
      <c r="B1312" s="102">
        <v>0.50913633302073202</v>
      </c>
      <c r="C1312" s="2">
        <v>944.07751013219797</v>
      </c>
      <c r="D1312" s="19">
        <v>3.2232159006721699</v>
      </c>
      <c r="E1312" s="135">
        <v>0.20153284031461099</v>
      </c>
      <c r="F1312" s="135">
        <v>89</v>
      </c>
      <c r="G1312" s="135">
        <v>41.515678931240799</v>
      </c>
      <c r="H1312" s="2">
        <v>0.69428464584593097</v>
      </c>
      <c r="I1312" s="2">
        <v>7.6500169145788401</v>
      </c>
      <c r="J1312" s="2">
        <v>167.30910336891299</v>
      </c>
      <c r="K1312" s="19">
        <v>3.1999830234935001</v>
      </c>
      <c r="L1312" s="135">
        <v>1.3519094829717E-7</v>
      </c>
      <c r="M1312" s="135">
        <v>89.79</v>
      </c>
      <c r="N1312" s="135">
        <v>81.6458539396764</v>
      </c>
      <c r="O1312" s="19">
        <v>0.8</v>
      </c>
      <c r="P1312" s="2">
        <v>123.054378966952</v>
      </c>
      <c r="Q1312" s="2">
        <v>312.74520640950999</v>
      </c>
      <c r="R1312" s="266">
        <f t="shared" si="63"/>
        <v>6.4231989241656695</v>
      </c>
      <c r="S1312" s="266">
        <f t="shared" si="64"/>
        <v>1.007260312635442</v>
      </c>
      <c r="T1312" s="266">
        <f t="shared" si="65"/>
        <v>1.9666269718219012</v>
      </c>
    </row>
    <row r="1313" spans="1:20">
      <c r="A1313" s="102">
        <v>1.4401046559214501</v>
      </c>
      <c r="B1313" s="102">
        <v>0.51080979193177201</v>
      </c>
      <c r="C1313" s="2">
        <v>860.00066214715901</v>
      </c>
      <c r="D1313" s="19">
        <v>1.9677435774096099</v>
      </c>
      <c r="E1313" s="135">
        <v>0.166166502913589</v>
      </c>
      <c r="F1313" s="135">
        <v>89</v>
      </c>
      <c r="G1313" s="135">
        <v>41.791891640009901</v>
      </c>
      <c r="H1313" s="2">
        <v>-0.132993134342972</v>
      </c>
      <c r="I1313" s="2">
        <v>351.40758787408402</v>
      </c>
      <c r="J1313" s="2">
        <v>179.99999369921599</v>
      </c>
      <c r="K1313" s="19">
        <v>2.9496202397285498</v>
      </c>
      <c r="L1313" s="135">
        <v>8.3505732019075005E-2</v>
      </c>
      <c r="M1313" s="135">
        <v>89.79</v>
      </c>
      <c r="N1313" s="135">
        <v>81.509854738382501</v>
      </c>
      <c r="O1313" s="19">
        <v>0.8</v>
      </c>
      <c r="P1313" s="2">
        <v>29.342344296822102</v>
      </c>
      <c r="Q1313" s="2">
        <v>40.291835527246199</v>
      </c>
      <c r="R1313" s="266">
        <f t="shared" si="63"/>
        <v>4.9173638171381597</v>
      </c>
      <c r="S1313" s="266">
        <f t="shared" si="64"/>
        <v>0.66711760073584903</v>
      </c>
      <c r="T1313" s="266">
        <f t="shared" si="65"/>
        <v>1.9503748583696126</v>
      </c>
    </row>
    <row r="1314" spans="1:20">
      <c r="A1314" s="102">
        <v>1.0853342157788499</v>
      </c>
      <c r="B1314" s="102">
        <v>0.51129305674968395</v>
      </c>
      <c r="C1314" s="2">
        <v>984.74091872357303</v>
      </c>
      <c r="D1314" s="19">
        <v>2.0602708423954499</v>
      </c>
      <c r="E1314" s="135">
        <v>0.299999631421204</v>
      </c>
      <c r="F1314" s="135">
        <v>89</v>
      </c>
      <c r="G1314" s="135">
        <v>42.128622055524502</v>
      </c>
      <c r="H1314" s="2">
        <v>5.1344031303778701</v>
      </c>
      <c r="I1314" s="2">
        <v>359.989991015231</v>
      </c>
      <c r="J1314" s="2">
        <v>-179.64505574028101</v>
      </c>
      <c r="K1314" s="19">
        <v>5.3109749348409796</v>
      </c>
      <c r="L1314" s="135">
        <v>3.0335691577692E-2</v>
      </c>
      <c r="M1314" s="135">
        <v>89.79</v>
      </c>
      <c r="N1314" s="135">
        <v>81.726205550086107</v>
      </c>
      <c r="O1314" s="19">
        <v>0.8</v>
      </c>
      <c r="P1314" s="2">
        <v>161.02383043751999</v>
      </c>
      <c r="Q1314" s="2">
        <v>281.85971030809998</v>
      </c>
      <c r="R1314" s="266">
        <f t="shared" si="63"/>
        <v>7.3712457772364299</v>
      </c>
      <c r="S1314" s="266">
        <f t="shared" si="64"/>
        <v>0.3879270506211</v>
      </c>
      <c r="T1314" s="266">
        <f t="shared" si="65"/>
        <v>1.9399211643422125</v>
      </c>
    </row>
    <row r="1315" spans="1:20">
      <c r="A1315" s="102">
        <v>1.1460711974650599</v>
      </c>
      <c r="B1315" s="102">
        <v>0.51139252720510198</v>
      </c>
      <c r="C1315" s="2">
        <v>903.51517548060201</v>
      </c>
      <c r="D1315" s="19">
        <v>3.4627094927175399</v>
      </c>
      <c r="E1315" s="135">
        <v>7.4930220052577698E-2</v>
      </c>
      <c r="F1315" s="135">
        <v>89</v>
      </c>
      <c r="G1315" s="135">
        <v>40.8391916956502</v>
      </c>
      <c r="H1315" s="2">
        <v>-3.56192811026479E-2</v>
      </c>
      <c r="I1315" s="2">
        <v>242.60188297113399</v>
      </c>
      <c r="J1315" s="2">
        <v>58.582260229042703</v>
      </c>
      <c r="K1315" s="19">
        <v>2.43725554266996</v>
      </c>
      <c r="L1315" s="135">
        <v>4.0392808021872097E-2</v>
      </c>
      <c r="M1315" s="135">
        <v>89.79</v>
      </c>
      <c r="N1315" s="135">
        <v>81.522671068487895</v>
      </c>
      <c r="O1315" s="19">
        <v>0.8</v>
      </c>
      <c r="P1315" s="2">
        <v>248.33080896977901</v>
      </c>
      <c r="Q1315" s="2">
        <v>193.047196822464</v>
      </c>
      <c r="R1315" s="266">
        <f t="shared" si="63"/>
        <v>5.8999650353874999</v>
      </c>
      <c r="S1315" s="266">
        <f t="shared" si="64"/>
        <v>1.4207412526485497</v>
      </c>
      <c r="T1315" s="266">
        <f t="shared" si="65"/>
        <v>1.9961871840174279</v>
      </c>
    </row>
    <row r="1316" spans="1:20">
      <c r="A1316" s="102">
        <v>1.9766947273164901</v>
      </c>
      <c r="B1316" s="102">
        <v>0.51147822838495705</v>
      </c>
      <c r="C1316" s="2">
        <v>998.96004233493397</v>
      </c>
      <c r="D1316" s="19">
        <v>1.2051515669638</v>
      </c>
      <c r="E1316" s="135">
        <v>0.25513859637654301</v>
      </c>
      <c r="F1316" s="135">
        <v>89</v>
      </c>
      <c r="G1316" s="135">
        <v>41.899339656467603</v>
      </c>
      <c r="H1316" s="2">
        <v>5.2951395636212597</v>
      </c>
      <c r="I1316" s="2">
        <v>179.11164002800601</v>
      </c>
      <c r="J1316" s="2">
        <v>-179.10925289637299</v>
      </c>
      <c r="K1316" s="19">
        <v>2.8840692738301601</v>
      </c>
      <c r="L1316" s="135">
        <v>9.9981212190684995E-2</v>
      </c>
      <c r="M1316" s="135">
        <v>89.79</v>
      </c>
      <c r="N1316" s="135">
        <v>82.437575064764999</v>
      </c>
      <c r="O1316" s="19">
        <v>0.8</v>
      </c>
      <c r="P1316" s="2">
        <v>296.28732062100198</v>
      </c>
      <c r="Q1316" s="2">
        <v>141.556645168155</v>
      </c>
      <c r="R1316" s="266">
        <f t="shared" si="63"/>
        <v>4.0892208407939599</v>
      </c>
      <c r="S1316" s="266">
        <f t="shared" si="64"/>
        <v>0.41786498608034828</v>
      </c>
      <c r="T1316" s="266">
        <f t="shared" si="65"/>
        <v>1.9675148997733642</v>
      </c>
    </row>
    <row r="1317" spans="1:20">
      <c r="A1317" s="102">
        <v>1.4215688882395601</v>
      </c>
      <c r="B1317" s="102">
        <v>0.51177433196126498</v>
      </c>
      <c r="C1317" s="2">
        <v>903.58864124088598</v>
      </c>
      <c r="D1317" s="19">
        <v>0.56254646782058704</v>
      </c>
      <c r="E1317" s="135">
        <v>4.34572916481255E-2</v>
      </c>
      <c r="F1317" s="135">
        <v>89</v>
      </c>
      <c r="G1317" s="135">
        <v>41.010270798822503</v>
      </c>
      <c r="H1317" s="2">
        <v>-0.66185476380333397</v>
      </c>
      <c r="I1317" s="2">
        <v>164.343381005834</v>
      </c>
      <c r="J1317" s="2">
        <v>-177.705311746755</v>
      </c>
      <c r="K1317" s="19">
        <v>1.02037843296571</v>
      </c>
      <c r="L1317" s="135">
        <v>7.78344564264183E-2</v>
      </c>
      <c r="M1317" s="135">
        <v>89.79</v>
      </c>
      <c r="N1317" s="135">
        <v>82.408634550589099</v>
      </c>
      <c r="O1317" s="19">
        <v>0.8</v>
      </c>
      <c r="P1317" s="2">
        <v>217.78007150019499</v>
      </c>
      <c r="Q1317" s="2">
        <v>235.92703963986199</v>
      </c>
      <c r="R1317" s="266">
        <f t="shared" si="63"/>
        <v>1.5829249007862969</v>
      </c>
      <c r="S1317" s="266">
        <f t="shared" si="64"/>
        <v>0.55131160131007151</v>
      </c>
      <c r="T1317" s="266">
        <f t="shared" si="65"/>
        <v>2.009463311150709</v>
      </c>
    </row>
    <row r="1318" spans="1:20">
      <c r="A1318" s="102">
        <v>1.4201150345616</v>
      </c>
      <c r="B1318" s="102">
        <v>0.51192495087161605</v>
      </c>
      <c r="C1318" s="2">
        <v>868.08611816326004</v>
      </c>
      <c r="D1318" s="19">
        <v>2.4738168403566601</v>
      </c>
      <c r="E1318" s="135">
        <v>0.24103667737002901</v>
      </c>
      <c r="F1318" s="135">
        <v>89</v>
      </c>
      <c r="G1318" s="135">
        <v>41.881961299440697</v>
      </c>
      <c r="H1318" s="2">
        <v>3.2570855723598799</v>
      </c>
      <c r="I1318" s="2">
        <v>347.83124362430698</v>
      </c>
      <c r="J1318" s="2">
        <v>-156.032544495639</v>
      </c>
      <c r="K1318" s="19">
        <v>3.1231472842244399</v>
      </c>
      <c r="L1318" s="135">
        <v>1.1919081073851301E-3</v>
      </c>
      <c r="M1318" s="135">
        <v>89.79</v>
      </c>
      <c r="N1318" s="135">
        <v>81.057636063561404</v>
      </c>
      <c r="O1318" s="19">
        <v>0.8</v>
      </c>
      <c r="P1318" s="2">
        <v>277.17296146210202</v>
      </c>
      <c r="Q1318" s="2">
        <v>162.83897530934499</v>
      </c>
      <c r="R1318" s="266">
        <f t="shared" si="63"/>
        <v>5.5969641245810999</v>
      </c>
      <c r="S1318" s="266">
        <f t="shared" si="64"/>
        <v>0.79209099514849624</v>
      </c>
      <c r="T1318" s="266">
        <f t="shared" si="65"/>
        <v>1.9353830037716946</v>
      </c>
    </row>
    <row r="1319" spans="1:20">
      <c r="A1319" s="102">
        <v>1.59800839750096</v>
      </c>
      <c r="B1319" s="102">
        <v>0.51199014931369302</v>
      </c>
      <c r="C1319" s="2">
        <v>860.00740966722901</v>
      </c>
      <c r="D1319" s="19">
        <v>2.41856766735483</v>
      </c>
      <c r="E1319" s="135">
        <v>0.188025218066249</v>
      </c>
      <c r="F1319" s="135">
        <v>89</v>
      </c>
      <c r="G1319" s="135">
        <v>41.760315360989701</v>
      </c>
      <c r="H1319" s="2">
        <v>0.19469474742493101</v>
      </c>
      <c r="I1319" s="2">
        <v>12.5820041940216</v>
      </c>
      <c r="J1319" s="2">
        <v>155.604386628643</v>
      </c>
      <c r="K1319" s="19">
        <v>3.4999945068191201</v>
      </c>
      <c r="L1319" s="135">
        <v>7.7300371248475802E-2</v>
      </c>
      <c r="M1319" s="135">
        <v>89.79</v>
      </c>
      <c r="N1319" s="135">
        <v>81.561947749207704</v>
      </c>
      <c r="O1319" s="19">
        <v>0.8</v>
      </c>
      <c r="P1319" s="2">
        <v>78.549715349679005</v>
      </c>
      <c r="Q1319" s="2">
        <v>356.69550881992001</v>
      </c>
      <c r="R1319" s="266">
        <f t="shared" si="63"/>
        <v>5.9185621741739496</v>
      </c>
      <c r="S1319" s="266">
        <f t="shared" si="64"/>
        <v>0.69102041807285086</v>
      </c>
      <c r="T1319" s="266">
        <f t="shared" si="65"/>
        <v>1.9530970263073877</v>
      </c>
    </row>
    <row r="1320" spans="1:20">
      <c r="A1320" s="102">
        <v>2.1448425538837901</v>
      </c>
      <c r="B1320" s="102">
        <v>0.51200320232002094</v>
      </c>
      <c r="C1320" s="2">
        <v>938.96043846658597</v>
      </c>
      <c r="D1320" s="19">
        <v>0.54997695840074901</v>
      </c>
      <c r="E1320" s="135">
        <v>0.192707583347039</v>
      </c>
      <c r="F1320" s="135">
        <v>89</v>
      </c>
      <c r="G1320" s="135">
        <v>41.105771351404897</v>
      </c>
      <c r="H1320" s="2">
        <v>5.9999498307102703</v>
      </c>
      <c r="I1320" s="2">
        <v>290.54406777942802</v>
      </c>
      <c r="J1320" s="2">
        <v>-102.125500408584</v>
      </c>
      <c r="K1320" s="19">
        <v>2.3923797622578502</v>
      </c>
      <c r="L1320" s="135">
        <v>0.12820060857340401</v>
      </c>
      <c r="M1320" s="135">
        <v>89.79</v>
      </c>
      <c r="N1320" s="135">
        <v>82.951307625279497</v>
      </c>
      <c r="O1320" s="19">
        <v>0.8</v>
      </c>
      <c r="P1320" s="2">
        <v>281.21497985370002</v>
      </c>
      <c r="Q1320" s="2">
        <v>165.57007854731199</v>
      </c>
      <c r="R1320" s="266">
        <f t="shared" si="63"/>
        <v>2.9423567206585992</v>
      </c>
      <c r="S1320" s="266">
        <f t="shared" si="64"/>
        <v>0.22988697993402965</v>
      </c>
      <c r="T1320" s="266">
        <f t="shared" si="65"/>
        <v>2.0179966194076644</v>
      </c>
    </row>
    <row r="1321" spans="1:20">
      <c r="A1321" s="102">
        <v>1.58499472727999</v>
      </c>
      <c r="B1321" s="102">
        <v>0.51218629551722705</v>
      </c>
      <c r="C1321" s="2">
        <v>990.70058615584503</v>
      </c>
      <c r="D1321" s="19">
        <v>2.0094033591872602</v>
      </c>
      <c r="E1321" s="135">
        <v>0.15920584004265501</v>
      </c>
      <c r="F1321" s="135">
        <v>89</v>
      </c>
      <c r="G1321" s="135">
        <v>41.7863486014949</v>
      </c>
      <c r="H1321" s="2">
        <v>4.8446789263906096</v>
      </c>
      <c r="I1321" s="2">
        <v>359.98989330674902</v>
      </c>
      <c r="J1321" s="2">
        <v>157.00782343608</v>
      </c>
      <c r="K1321" s="19">
        <v>3.1999983862514498</v>
      </c>
      <c r="L1321" s="135">
        <v>8.1502375351751394E-2</v>
      </c>
      <c r="M1321" s="135">
        <v>89.79</v>
      </c>
      <c r="N1321" s="135">
        <v>81.699998044453693</v>
      </c>
      <c r="O1321" s="19">
        <v>0.8</v>
      </c>
      <c r="P1321" s="2">
        <v>311.563468227447</v>
      </c>
      <c r="Q1321" s="2">
        <v>121.502573082048</v>
      </c>
      <c r="R1321" s="266">
        <f t="shared" si="63"/>
        <v>5.2094017454387096</v>
      </c>
      <c r="S1321" s="266">
        <f t="shared" si="64"/>
        <v>0.62793886641334229</v>
      </c>
      <c r="T1321" s="266">
        <f t="shared" si="65"/>
        <v>1.955183948317774</v>
      </c>
    </row>
    <row r="1322" spans="1:20">
      <c r="A1322" s="102">
        <v>1.80680033005774</v>
      </c>
      <c r="B1322" s="102">
        <v>0.51219452427261802</v>
      </c>
      <c r="C1322" s="2">
        <v>997.73290482342702</v>
      </c>
      <c r="D1322" s="19">
        <v>1.1296437400446</v>
      </c>
      <c r="E1322" s="135">
        <v>0.13000760578172499</v>
      </c>
      <c r="F1322" s="135">
        <v>89</v>
      </c>
      <c r="G1322" s="135">
        <v>41.6675076263572</v>
      </c>
      <c r="H1322" s="2">
        <v>0.43232793575121797</v>
      </c>
      <c r="I1322" s="2">
        <v>77.748010954908196</v>
      </c>
      <c r="J1322" s="2">
        <v>-16.409126236837398</v>
      </c>
      <c r="K1322" s="19">
        <v>2.5411349763581401</v>
      </c>
      <c r="L1322" s="135">
        <v>9.9999757345607607E-2</v>
      </c>
      <c r="M1322" s="135">
        <v>89.79</v>
      </c>
      <c r="N1322" s="135">
        <v>82.421775146763096</v>
      </c>
      <c r="O1322" s="19">
        <v>0.8</v>
      </c>
      <c r="P1322" s="2">
        <v>190.65197031156401</v>
      </c>
      <c r="Q1322" s="2">
        <v>270.24712108343198</v>
      </c>
      <c r="R1322" s="266">
        <f t="shared" si="63"/>
        <v>3.6707787164027401</v>
      </c>
      <c r="S1322" s="266">
        <f t="shared" si="64"/>
        <v>0.44454298986650576</v>
      </c>
      <c r="T1322" s="266">
        <f t="shared" si="65"/>
        <v>1.9780826798151558</v>
      </c>
    </row>
    <row r="1323" spans="1:20">
      <c r="A1323" s="102">
        <v>1.23126305500045</v>
      </c>
      <c r="B1323" s="102">
        <v>0.51240510463385902</v>
      </c>
      <c r="C1323" s="2">
        <v>946.78242784198198</v>
      </c>
      <c r="D1323" s="19">
        <v>1.43755782454109</v>
      </c>
      <c r="E1323" s="135">
        <v>0.125143506662622</v>
      </c>
      <c r="F1323" s="135">
        <v>89</v>
      </c>
      <c r="G1323" s="135">
        <v>42.145807837546201</v>
      </c>
      <c r="H1323" s="2">
        <v>5.9999979239750498</v>
      </c>
      <c r="I1323" s="2">
        <v>98.867398637953102</v>
      </c>
      <c r="J1323" s="2">
        <v>-15.155027104846701</v>
      </c>
      <c r="K1323" s="19">
        <v>4.8347348223774702</v>
      </c>
      <c r="L1323" s="135">
        <v>3.7725349529200002E-2</v>
      </c>
      <c r="M1323" s="135">
        <v>89.79</v>
      </c>
      <c r="N1323" s="135">
        <v>82.887087909830299</v>
      </c>
      <c r="O1323" s="19">
        <v>0.8</v>
      </c>
      <c r="P1323" s="2">
        <v>346.83514767800398</v>
      </c>
      <c r="Q1323" s="2">
        <v>88.870572035525598</v>
      </c>
      <c r="R1323" s="266">
        <f t="shared" si="63"/>
        <v>6.2722926469185598</v>
      </c>
      <c r="S1323" s="266">
        <f t="shared" si="64"/>
        <v>0.29733953926229489</v>
      </c>
      <c r="T1323" s="266">
        <f t="shared" si="65"/>
        <v>1.9666745558496364</v>
      </c>
    </row>
    <row r="1324" spans="1:20">
      <c r="A1324" s="102">
        <v>1.9791460577398501</v>
      </c>
      <c r="B1324" s="102">
        <v>0.51241211020661603</v>
      </c>
      <c r="C1324" s="2">
        <v>884.38224128944</v>
      </c>
      <c r="D1324" s="19">
        <v>1.21175968928998</v>
      </c>
      <c r="E1324" s="135">
        <v>1.04410783907345E-2</v>
      </c>
      <c r="F1324" s="135">
        <v>89</v>
      </c>
      <c r="G1324" s="135">
        <v>41.4808760858228</v>
      </c>
      <c r="H1324" s="2">
        <v>0.96869940379497899</v>
      </c>
      <c r="I1324" s="2">
        <v>285.88084253277702</v>
      </c>
      <c r="J1324" s="2">
        <v>-36.020539717141602</v>
      </c>
      <c r="K1324" s="19">
        <v>1.14452460336871</v>
      </c>
      <c r="L1324" s="135">
        <v>0.29022542313419403</v>
      </c>
      <c r="M1324" s="135">
        <v>89.79</v>
      </c>
      <c r="N1324" s="135">
        <v>81.726658780314594</v>
      </c>
      <c r="O1324" s="19">
        <v>0.8</v>
      </c>
      <c r="P1324" s="2">
        <v>326.76960570131598</v>
      </c>
      <c r="Q1324" s="2">
        <v>78.098419172941703</v>
      </c>
      <c r="R1324" s="266">
        <f t="shared" si="63"/>
        <v>2.3562842926586898</v>
      </c>
      <c r="S1324" s="266">
        <f t="shared" si="64"/>
        <v>1.0587449895995029</v>
      </c>
      <c r="T1324" s="266">
        <f t="shared" si="65"/>
        <v>1.9702249926261048</v>
      </c>
    </row>
    <row r="1325" spans="1:20">
      <c r="A1325" s="102">
        <v>1.44204979762434</v>
      </c>
      <c r="B1325" s="102">
        <v>0.51249015210744198</v>
      </c>
      <c r="C1325" s="2">
        <v>955.16278064312496</v>
      </c>
      <c r="D1325" s="19">
        <v>1.5313690270563201</v>
      </c>
      <c r="E1325" s="135">
        <v>0.111454755577609</v>
      </c>
      <c r="F1325" s="135">
        <v>89</v>
      </c>
      <c r="G1325" s="135">
        <v>42.138638785715003</v>
      </c>
      <c r="H1325" s="2">
        <v>5.4843517033529396</v>
      </c>
      <c r="I1325" s="2">
        <v>125.73422163062</v>
      </c>
      <c r="J1325" s="2">
        <v>-23.018202407401098</v>
      </c>
      <c r="K1325" s="19">
        <v>5.2855047523711303</v>
      </c>
      <c r="L1325" s="135">
        <v>9.8339421786826902E-3</v>
      </c>
      <c r="M1325" s="135">
        <v>89.79</v>
      </c>
      <c r="N1325" s="135">
        <v>82.981951262484898</v>
      </c>
      <c r="O1325" s="19">
        <v>0.8</v>
      </c>
      <c r="P1325" s="2">
        <v>345.18683508692101</v>
      </c>
      <c r="Q1325" s="2">
        <v>96.943651560692601</v>
      </c>
      <c r="R1325" s="266">
        <f t="shared" si="63"/>
        <v>6.8168737794274499</v>
      </c>
      <c r="S1325" s="266">
        <f t="shared" si="64"/>
        <v>0.28972994989160356</v>
      </c>
      <c r="T1325" s="266">
        <f t="shared" si="65"/>
        <v>1.9692603665834545</v>
      </c>
    </row>
    <row r="1326" spans="1:20">
      <c r="A1326" s="102">
        <v>2.1720702033489898</v>
      </c>
      <c r="B1326" s="102">
        <v>0.51268326225416605</v>
      </c>
      <c r="C1326" s="2">
        <v>879.98327996619503</v>
      </c>
      <c r="D1326" s="19">
        <v>1.89992839601101</v>
      </c>
      <c r="E1326" s="135">
        <v>0.118476789090524</v>
      </c>
      <c r="F1326" s="135">
        <v>89</v>
      </c>
      <c r="G1326" s="135">
        <v>41.671824282918998</v>
      </c>
      <c r="H1326" s="2">
        <v>1.87974853332656</v>
      </c>
      <c r="I1326" s="2">
        <v>115.459189680386</v>
      </c>
      <c r="J1326" s="2">
        <v>-42.868564743206697</v>
      </c>
      <c r="K1326" s="19">
        <v>1.8165565158008701</v>
      </c>
      <c r="L1326" s="135">
        <v>9.1760135258826106E-2</v>
      </c>
      <c r="M1326" s="135">
        <v>89.79</v>
      </c>
      <c r="N1326" s="135">
        <v>81.786770026710798</v>
      </c>
      <c r="O1326" s="19">
        <v>0.8</v>
      </c>
      <c r="P1326" s="2">
        <v>206.521975847444</v>
      </c>
      <c r="Q1326" s="2">
        <v>240.31687194745601</v>
      </c>
      <c r="R1326" s="266">
        <f t="shared" si="63"/>
        <v>3.7164849118118801</v>
      </c>
      <c r="S1326" s="266">
        <f t="shared" si="64"/>
        <v>1.0458955609060054</v>
      </c>
      <c r="T1326" s="266">
        <f t="shared" si="65"/>
        <v>1.9626395396429681</v>
      </c>
    </row>
    <row r="1327" spans="1:20">
      <c r="A1327" s="102">
        <v>1.4599184547550901</v>
      </c>
      <c r="B1327" s="102">
        <v>0.51337188991772698</v>
      </c>
      <c r="C1327" s="2">
        <v>923.64489929672504</v>
      </c>
      <c r="D1327" s="19">
        <v>0.50841925988707604</v>
      </c>
      <c r="E1327" s="135">
        <v>3.1045712314428899E-2</v>
      </c>
      <c r="F1327" s="135">
        <v>89</v>
      </c>
      <c r="G1327" s="135">
        <v>42.064932551158002</v>
      </c>
      <c r="H1327" s="2">
        <v>0.15621499949146</v>
      </c>
      <c r="I1327" s="2">
        <v>201.883655749985</v>
      </c>
      <c r="J1327" s="2">
        <v>179.99997704535801</v>
      </c>
      <c r="K1327" s="19">
        <v>4.59605722897828</v>
      </c>
      <c r="L1327" s="135">
        <v>9.16809146633834E-7</v>
      </c>
      <c r="M1327" s="135">
        <v>89.79</v>
      </c>
      <c r="N1327" s="135">
        <v>82.566265703639701</v>
      </c>
      <c r="O1327" s="19">
        <v>0.8</v>
      </c>
      <c r="P1327" s="2">
        <v>213.012204679348</v>
      </c>
      <c r="Q1327" s="2">
        <v>231.60171822207101</v>
      </c>
      <c r="R1327" s="266">
        <f t="shared" si="63"/>
        <v>5.1044764888653562</v>
      </c>
      <c r="S1327" s="266">
        <f t="shared" si="64"/>
        <v>0.11062074177002784</v>
      </c>
      <c r="T1327" s="266">
        <f t="shared" si="65"/>
        <v>1.9628289098817713</v>
      </c>
    </row>
    <row r="1328" spans="1:20">
      <c r="A1328" s="102">
        <v>1.3929056767374199</v>
      </c>
      <c r="B1328" s="102">
        <v>0.51429852226968198</v>
      </c>
      <c r="C1328" s="2">
        <v>997.18615032312005</v>
      </c>
      <c r="D1328" s="19">
        <v>1.6704189587107701</v>
      </c>
      <c r="E1328" s="135">
        <v>0.25525685387915098</v>
      </c>
      <c r="F1328" s="135">
        <v>89</v>
      </c>
      <c r="G1328" s="135">
        <v>41.898977851708104</v>
      </c>
      <c r="H1328" s="2">
        <v>-2.3707994745705898</v>
      </c>
      <c r="I1328" s="2">
        <v>246.73203515187299</v>
      </c>
      <c r="J1328" s="2">
        <v>9.3791898348799805</v>
      </c>
      <c r="K1328" s="19">
        <v>3.26315746020521</v>
      </c>
      <c r="L1328" s="135">
        <v>9.4687665338339999E-2</v>
      </c>
      <c r="M1328" s="135">
        <v>89.79</v>
      </c>
      <c r="N1328" s="135">
        <v>81.166552394290505</v>
      </c>
      <c r="O1328" s="19">
        <v>0.8</v>
      </c>
      <c r="P1328" s="2">
        <v>310.89614277806902</v>
      </c>
      <c r="Q1328" s="2">
        <v>120.17130025052801</v>
      </c>
      <c r="R1328" s="266">
        <f t="shared" si="63"/>
        <v>4.9335764189159796</v>
      </c>
      <c r="S1328" s="266">
        <f t="shared" si="64"/>
        <v>0.5119026522874941</v>
      </c>
      <c r="T1328" s="266">
        <f t="shared" si="65"/>
        <v>1.9371964796268073</v>
      </c>
    </row>
    <row r="1329" spans="1:20">
      <c r="A1329" s="102">
        <v>1.42288800794631</v>
      </c>
      <c r="B1329" s="102">
        <v>0.51500001700375797</v>
      </c>
      <c r="C1329" s="2">
        <v>982.46577121683094</v>
      </c>
      <c r="D1329" s="19">
        <v>0.959476261885993</v>
      </c>
      <c r="E1329" s="135">
        <v>0.299999997584319</v>
      </c>
      <c r="F1329" s="135">
        <v>89</v>
      </c>
      <c r="G1329" s="135">
        <v>42.149994563308503</v>
      </c>
      <c r="H1329" s="2">
        <v>4.7771135611195596</v>
      </c>
      <c r="I1329" s="2">
        <v>215.03095751107199</v>
      </c>
      <c r="J1329" s="2">
        <v>-179.878379190765</v>
      </c>
      <c r="K1329" s="19">
        <v>4.2993410219182904</v>
      </c>
      <c r="L1329" s="135">
        <v>4.2256211773435498E-2</v>
      </c>
      <c r="M1329" s="135">
        <v>89.79</v>
      </c>
      <c r="N1329" s="135">
        <v>82.748552006345307</v>
      </c>
      <c r="O1329" s="19">
        <v>0.8</v>
      </c>
      <c r="P1329" s="2">
        <v>211.73997930875001</v>
      </c>
      <c r="Q1329" s="2">
        <v>235.51275854017101</v>
      </c>
      <c r="R1329" s="266">
        <f t="shared" si="63"/>
        <v>5.2588172838042837</v>
      </c>
      <c r="S1329" s="266">
        <f t="shared" si="64"/>
        <v>0.22316821508099199</v>
      </c>
      <c r="T1329" s="266">
        <f t="shared" si="65"/>
        <v>1.9631924716397895</v>
      </c>
    </row>
    <row r="1330" spans="1:20">
      <c r="A1330" s="102">
        <v>1.3969704718328999</v>
      </c>
      <c r="B1330" s="102">
        <v>0.51509700871675301</v>
      </c>
      <c r="C1330" s="2">
        <v>936.84077982556698</v>
      </c>
      <c r="D1330" s="19">
        <v>1.5794026186685901</v>
      </c>
      <c r="E1330" s="135">
        <v>0.18058992231145801</v>
      </c>
      <c r="F1330" s="135">
        <v>89</v>
      </c>
      <c r="G1330" s="135">
        <v>41.799998798310398</v>
      </c>
      <c r="H1330" s="2">
        <v>0.36536790010285602</v>
      </c>
      <c r="I1330" s="2">
        <v>312.700051690083</v>
      </c>
      <c r="J1330" s="2">
        <v>-43.341812720187598</v>
      </c>
      <c r="K1330" s="19">
        <v>2.0737869014083001</v>
      </c>
      <c r="L1330" s="135">
        <v>8.9330616155663095E-2</v>
      </c>
      <c r="M1330" s="135">
        <v>89.79</v>
      </c>
      <c r="N1330" s="135">
        <v>81.2011207239903</v>
      </c>
      <c r="O1330" s="19">
        <v>0.8</v>
      </c>
      <c r="P1330" s="2">
        <v>181.072378453531</v>
      </c>
      <c r="Q1330" s="2">
        <v>279.15865400613302</v>
      </c>
      <c r="R1330" s="266">
        <f t="shared" si="63"/>
        <v>3.6531895200768902</v>
      </c>
      <c r="S1330" s="266">
        <f t="shared" si="64"/>
        <v>0.7616031413816069</v>
      </c>
      <c r="T1330" s="266">
        <f t="shared" si="65"/>
        <v>1.9426105994833793</v>
      </c>
    </row>
    <row r="1331" spans="1:20">
      <c r="A1331" s="102">
        <v>2.2998399552889102</v>
      </c>
      <c r="B1331" s="102">
        <v>0.51586664728272402</v>
      </c>
      <c r="C1331" s="2">
        <v>933.310805330157</v>
      </c>
      <c r="D1331" s="19">
        <v>0.97185913835941695</v>
      </c>
      <c r="E1331" s="135">
        <v>0.29716835165493499</v>
      </c>
      <c r="F1331" s="135">
        <v>89</v>
      </c>
      <c r="G1331" s="135">
        <v>41.778685009845702</v>
      </c>
      <c r="H1331" s="2">
        <v>5.9183021085025</v>
      </c>
      <c r="I1331" s="2">
        <v>284.51106435415602</v>
      </c>
      <c r="J1331" s="2">
        <v>-107.49870189956501</v>
      </c>
      <c r="K1331" s="19">
        <v>1.5703355091609299</v>
      </c>
      <c r="L1331" s="135">
        <v>0.18925236040313601</v>
      </c>
      <c r="M1331" s="135">
        <v>89.79</v>
      </c>
      <c r="N1331" s="135">
        <v>81.809208651884205</v>
      </c>
      <c r="O1331" s="19">
        <v>0.8</v>
      </c>
      <c r="P1331" s="2">
        <v>110.940151621084</v>
      </c>
      <c r="Q1331" s="2">
        <v>337.58396231570202</v>
      </c>
      <c r="R1331" s="266">
        <f t="shared" si="63"/>
        <v>2.542194647520347</v>
      </c>
      <c r="S1331" s="266">
        <f t="shared" si="64"/>
        <v>0.61888630339812278</v>
      </c>
      <c r="T1331" s="266">
        <f t="shared" si="65"/>
        <v>1.9581566205974357</v>
      </c>
    </row>
    <row r="1332" spans="1:20">
      <c r="A1332" s="102">
        <v>1.5330068613402501</v>
      </c>
      <c r="B1332" s="102">
        <v>0.51617438589934905</v>
      </c>
      <c r="C1332" s="2">
        <v>860.45805535080297</v>
      </c>
      <c r="D1332" s="19">
        <v>1.80315509205655</v>
      </c>
      <c r="E1332" s="135">
        <v>0.13000018044820899</v>
      </c>
      <c r="F1332" s="135">
        <v>89</v>
      </c>
      <c r="G1332" s="135">
        <v>41.695744750087897</v>
      </c>
      <c r="H1332" s="2">
        <v>0.28407906287013002</v>
      </c>
      <c r="I1332" s="2">
        <v>137.14329645902299</v>
      </c>
      <c r="J1332" s="2">
        <v>-121.05403786458299</v>
      </c>
      <c r="K1332" s="19">
        <v>2.44648794397833</v>
      </c>
      <c r="L1332" s="135">
        <v>7.3871610799672693E-2</v>
      </c>
      <c r="M1332" s="135">
        <v>89.79</v>
      </c>
      <c r="N1332" s="135">
        <v>81.110245172020896</v>
      </c>
      <c r="O1332" s="19">
        <v>0.8</v>
      </c>
      <c r="P1332" s="2">
        <v>234.861742289673</v>
      </c>
      <c r="Q1332" s="2">
        <v>218.43809336003201</v>
      </c>
      <c r="R1332" s="266">
        <f t="shared" si="63"/>
        <v>4.2496430360348798</v>
      </c>
      <c r="S1332" s="266">
        <f t="shared" si="64"/>
        <v>0.73703820879017645</v>
      </c>
      <c r="T1332" s="266">
        <f t="shared" si="65"/>
        <v>1.9452883179847726</v>
      </c>
    </row>
    <row r="1333" spans="1:20">
      <c r="A1333" s="102">
        <v>1.64711286406964</v>
      </c>
      <c r="B1333" s="102">
        <v>0.51663889355190495</v>
      </c>
      <c r="C1333" s="2">
        <v>880.38565152593503</v>
      </c>
      <c r="D1333" s="19">
        <v>0.50000652465614903</v>
      </c>
      <c r="E1333" s="135">
        <v>0.192959806606192</v>
      </c>
      <c r="F1333" s="135">
        <v>89</v>
      </c>
      <c r="G1333" s="135">
        <v>41.2440198386183</v>
      </c>
      <c r="H1333" s="2">
        <v>5.7286232826833601</v>
      </c>
      <c r="I1333" s="2">
        <v>288.08210505159099</v>
      </c>
      <c r="J1333" s="2">
        <v>-92.793600578355793</v>
      </c>
      <c r="K1333" s="19">
        <v>2.9892531986053701</v>
      </c>
      <c r="L1333" s="135">
        <v>8.0526964402451703E-2</v>
      </c>
      <c r="M1333" s="135">
        <v>89.79</v>
      </c>
      <c r="N1333" s="135">
        <v>82.879975965980293</v>
      </c>
      <c r="O1333" s="19">
        <v>0.8</v>
      </c>
      <c r="P1333" s="2">
        <v>190.72026020081799</v>
      </c>
      <c r="Q1333" s="2">
        <v>268.43657048859302</v>
      </c>
      <c r="R1333" s="266">
        <f t="shared" si="63"/>
        <v>3.4892597232615192</v>
      </c>
      <c r="S1333" s="266">
        <f t="shared" si="64"/>
        <v>0.16726804035517168</v>
      </c>
      <c r="T1333" s="266">
        <f t="shared" si="65"/>
        <v>2.0095028634521386</v>
      </c>
    </row>
    <row r="1334" spans="1:20">
      <c r="A1334" s="102">
        <v>0.93862023390829497</v>
      </c>
      <c r="B1334" s="102">
        <v>0.51669299213544395</v>
      </c>
      <c r="C1334" s="2">
        <v>980.91066362266497</v>
      </c>
      <c r="D1334" s="19">
        <v>2.48629954399863</v>
      </c>
      <c r="E1334" s="135">
        <v>0.12267941116167901</v>
      </c>
      <c r="F1334" s="135">
        <v>89</v>
      </c>
      <c r="G1334" s="135">
        <v>41.617247927333402</v>
      </c>
      <c r="H1334" s="2">
        <v>3.5981642693890201</v>
      </c>
      <c r="I1334" s="2">
        <v>48.932859878656899</v>
      </c>
      <c r="J1334" s="2">
        <v>-1.3713212082492501</v>
      </c>
      <c r="K1334" s="19">
        <v>3.2080419840553098</v>
      </c>
      <c r="L1334" s="135">
        <v>0.159047431200731</v>
      </c>
      <c r="M1334" s="135">
        <v>89.79</v>
      </c>
      <c r="N1334" s="135">
        <v>82.569199165681098</v>
      </c>
      <c r="O1334" s="19">
        <v>0.8</v>
      </c>
      <c r="P1334" s="2">
        <v>1.2137807248104599E-3</v>
      </c>
      <c r="Q1334" s="2">
        <v>66.730793958308496</v>
      </c>
      <c r="R1334" s="266">
        <f t="shared" si="63"/>
        <v>5.6943415280539398</v>
      </c>
      <c r="S1334" s="266">
        <f t="shared" si="64"/>
        <v>0.7750208869946521</v>
      </c>
      <c r="T1334" s="266">
        <f t="shared" si="65"/>
        <v>1.9840139191772757</v>
      </c>
    </row>
    <row r="1335" spans="1:20">
      <c r="A1335" s="102">
        <v>1.0794420065358199</v>
      </c>
      <c r="B1335" s="102">
        <v>0.517158731188186</v>
      </c>
      <c r="C1335" s="2">
        <v>998.76469148210299</v>
      </c>
      <c r="D1335" s="19">
        <v>2.0761758250165201</v>
      </c>
      <c r="E1335" s="135">
        <v>0.29993922000610701</v>
      </c>
      <c r="F1335" s="135">
        <v>89</v>
      </c>
      <c r="G1335" s="135">
        <v>41.799837497362397</v>
      </c>
      <c r="H1335" s="2">
        <v>-1.51068539084604</v>
      </c>
      <c r="I1335" s="2">
        <v>248.47945595368901</v>
      </c>
      <c r="J1335" s="2">
        <v>69.296271778732105</v>
      </c>
      <c r="K1335" s="19">
        <v>2.1759443874476099</v>
      </c>
      <c r="L1335" s="135">
        <v>4.3202374046374198E-2</v>
      </c>
      <c r="M1335" s="135">
        <v>89.79</v>
      </c>
      <c r="N1335" s="135">
        <v>81.486329487435498</v>
      </c>
      <c r="O1335" s="19">
        <v>0.8</v>
      </c>
      <c r="P1335" s="2">
        <v>190.08559013782801</v>
      </c>
      <c r="Q1335" s="2">
        <v>262.49994625886899</v>
      </c>
      <c r="R1335" s="266">
        <f t="shared" si="63"/>
        <v>4.2521202124641295</v>
      </c>
      <c r="S1335" s="266">
        <f t="shared" si="64"/>
        <v>0.95414930500677053</v>
      </c>
      <c r="T1335" s="266">
        <f t="shared" si="65"/>
        <v>1.9494412984877596</v>
      </c>
    </row>
    <row r="1336" spans="1:20">
      <c r="A1336" s="102">
        <v>2.0067270505242001</v>
      </c>
      <c r="B1336" s="102">
        <v>0.51801767268711096</v>
      </c>
      <c r="C1336" s="2">
        <v>879.98275803939998</v>
      </c>
      <c r="D1336" s="19">
        <v>0.53048661858435298</v>
      </c>
      <c r="E1336" s="135">
        <v>7.34954877591526E-3</v>
      </c>
      <c r="F1336" s="135">
        <v>89</v>
      </c>
      <c r="G1336" s="135">
        <v>41.456249758903603</v>
      </c>
      <c r="H1336" s="2">
        <v>-0.433633818728548</v>
      </c>
      <c r="I1336" s="2">
        <v>146.33814283380701</v>
      </c>
      <c r="J1336" s="2">
        <v>71.489980685042397</v>
      </c>
      <c r="K1336" s="19">
        <v>3.6266901128562199</v>
      </c>
      <c r="L1336" s="135">
        <v>8.7536612625171904E-9</v>
      </c>
      <c r="M1336" s="135">
        <v>89.79</v>
      </c>
      <c r="N1336" s="135">
        <v>82.317424550094898</v>
      </c>
      <c r="O1336" s="19">
        <v>0.8</v>
      </c>
      <c r="P1336" s="2">
        <v>297.93158691799999</v>
      </c>
      <c r="Q1336" s="2">
        <v>146.839037488119</v>
      </c>
      <c r="R1336" s="266">
        <f t="shared" si="63"/>
        <v>4.1571767314405728</v>
      </c>
      <c r="S1336" s="266">
        <f t="shared" si="64"/>
        <v>0.14627293815477532</v>
      </c>
      <c r="T1336" s="266">
        <f t="shared" si="65"/>
        <v>1.9856457115350985</v>
      </c>
    </row>
    <row r="1337" spans="1:20">
      <c r="A1337" s="102">
        <v>1.2629487244412301</v>
      </c>
      <c r="B1337" s="102">
        <v>0.51895895622232302</v>
      </c>
      <c r="C1337" s="2">
        <v>983.84608470996</v>
      </c>
      <c r="D1337" s="19">
        <v>1.00000581091506</v>
      </c>
      <c r="E1337" s="135">
        <v>0.26607802740684</v>
      </c>
      <c r="F1337" s="135">
        <v>89</v>
      </c>
      <c r="G1337" s="135">
        <v>41.448064324605397</v>
      </c>
      <c r="H1337" s="2">
        <v>-0.84426034876407197</v>
      </c>
      <c r="I1337" s="2">
        <v>359.46643593206102</v>
      </c>
      <c r="J1337" s="2">
        <v>120.233399543605</v>
      </c>
      <c r="K1337" s="19">
        <v>1.7307999045957001</v>
      </c>
      <c r="L1337" s="135">
        <v>9.9238041384380096E-2</v>
      </c>
      <c r="M1337" s="135">
        <v>89.79</v>
      </c>
      <c r="N1337" s="135">
        <v>82.533733484471298</v>
      </c>
      <c r="O1337" s="19">
        <v>0.8</v>
      </c>
      <c r="P1337" s="2">
        <v>162.49090111913301</v>
      </c>
      <c r="Q1337" s="2">
        <v>292.15109956273</v>
      </c>
      <c r="R1337" s="266">
        <f t="shared" si="63"/>
        <v>2.7308057155107601</v>
      </c>
      <c r="S1337" s="266">
        <f t="shared" si="64"/>
        <v>0.57777089556094741</v>
      </c>
      <c r="T1337" s="266">
        <f t="shared" si="65"/>
        <v>1.9912566444140465</v>
      </c>
    </row>
    <row r="1338" spans="1:20">
      <c r="A1338" s="102">
        <v>1.2364047891460299</v>
      </c>
      <c r="B1338" s="102">
        <v>0.51917539928656198</v>
      </c>
      <c r="C1338" s="2">
        <v>906.709630342271</v>
      </c>
      <c r="D1338" s="19">
        <v>0.51444283635742005</v>
      </c>
      <c r="E1338" s="135">
        <v>5.39412377262855E-2</v>
      </c>
      <c r="F1338" s="135">
        <v>89</v>
      </c>
      <c r="G1338" s="135">
        <v>41.181358759985002</v>
      </c>
      <c r="H1338" s="2">
        <v>5.9999952088192501</v>
      </c>
      <c r="I1338" s="2">
        <v>356.91272731370702</v>
      </c>
      <c r="J1338" s="2">
        <v>36.727154000375499</v>
      </c>
      <c r="K1338" s="19">
        <v>1.87835491869402</v>
      </c>
      <c r="L1338" s="135">
        <v>0.16279916771707201</v>
      </c>
      <c r="M1338" s="135">
        <v>89.79</v>
      </c>
      <c r="N1338" s="135">
        <v>82.792651513001701</v>
      </c>
      <c r="O1338" s="19">
        <v>0.8</v>
      </c>
      <c r="P1338" s="2">
        <v>330.334024535494</v>
      </c>
      <c r="Q1338" s="2">
        <v>100.518645869122</v>
      </c>
      <c r="R1338" s="266">
        <f t="shared" si="63"/>
        <v>2.3927977550514399</v>
      </c>
      <c r="S1338" s="266">
        <f t="shared" si="64"/>
        <v>0.2738794629478763</v>
      </c>
      <c r="T1338" s="266">
        <f t="shared" si="65"/>
        <v>2.0104400147537009</v>
      </c>
    </row>
    <row r="1339" spans="1:20">
      <c r="A1339" s="102">
        <v>1.3774163834750599</v>
      </c>
      <c r="B1339" s="102">
        <v>0.51925426957142695</v>
      </c>
      <c r="C1339" s="2">
        <v>998.941823531316</v>
      </c>
      <c r="D1339" s="19">
        <v>1.0001946024802599</v>
      </c>
      <c r="E1339" s="135">
        <v>0.135634868282974</v>
      </c>
      <c r="F1339" s="135">
        <v>89</v>
      </c>
      <c r="G1339" s="135">
        <v>41.561052890492299</v>
      </c>
      <c r="H1339" s="2">
        <v>1.44457076850726</v>
      </c>
      <c r="I1339" s="2">
        <v>359.97386166220599</v>
      </c>
      <c r="J1339" s="2">
        <v>131.03197016893199</v>
      </c>
      <c r="K1339" s="19">
        <v>1.4508235455057199</v>
      </c>
      <c r="L1339" s="135">
        <v>8.1863587513768404E-2</v>
      </c>
      <c r="M1339" s="135">
        <v>89.79</v>
      </c>
      <c r="N1339" s="135">
        <v>82.098311202871201</v>
      </c>
      <c r="O1339" s="19">
        <v>0.8</v>
      </c>
      <c r="P1339" s="2">
        <v>119.26589230988201</v>
      </c>
      <c r="Q1339" s="2">
        <v>326.99792702530499</v>
      </c>
      <c r="R1339" s="266">
        <f t="shared" si="63"/>
        <v>2.4510181479859798</v>
      </c>
      <c r="S1339" s="266">
        <f t="shared" si="64"/>
        <v>0.68939782896314783</v>
      </c>
      <c r="T1339" s="266">
        <f t="shared" si="65"/>
        <v>1.9753664908150679</v>
      </c>
    </row>
    <row r="1340" spans="1:20">
      <c r="A1340" s="102">
        <v>1.44672257872298</v>
      </c>
      <c r="B1340" s="102">
        <v>0.51935911920907696</v>
      </c>
      <c r="C1340" s="2">
        <v>880.826803566389</v>
      </c>
      <c r="D1340" s="19">
        <v>1.9812176530861501</v>
      </c>
      <c r="E1340" s="135">
        <v>0.28710911833550201</v>
      </c>
      <c r="F1340" s="135">
        <v>89</v>
      </c>
      <c r="G1340" s="135">
        <v>42.054435890373497</v>
      </c>
      <c r="H1340" s="2">
        <v>1.2704026121151299</v>
      </c>
      <c r="I1340" s="2">
        <v>242.806915242104</v>
      </c>
      <c r="J1340" s="2">
        <v>80.779079015515705</v>
      </c>
      <c r="K1340" s="19">
        <v>5.3467353987213304</v>
      </c>
      <c r="L1340" s="135">
        <v>5.4285953999655502E-2</v>
      </c>
      <c r="M1340" s="135">
        <v>89.79</v>
      </c>
      <c r="N1340" s="135">
        <v>82.164324388175402</v>
      </c>
      <c r="O1340" s="19">
        <v>0.8</v>
      </c>
      <c r="P1340" s="2">
        <v>2.02746919470333E-2</v>
      </c>
      <c r="Q1340" s="2">
        <v>79.282698331898203</v>
      </c>
      <c r="R1340" s="266">
        <f t="shared" si="63"/>
        <v>7.32795305180748</v>
      </c>
      <c r="S1340" s="266">
        <f t="shared" si="64"/>
        <v>0.37054716669913335</v>
      </c>
      <c r="T1340" s="266">
        <f t="shared" si="65"/>
        <v>1.9537611823485019</v>
      </c>
    </row>
    <row r="1341" spans="1:20">
      <c r="A1341" s="102">
        <v>1.64365137927234</v>
      </c>
      <c r="B1341" s="102">
        <v>0.52011408171999896</v>
      </c>
      <c r="C1341" s="2">
        <v>977.81429891836001</v>
      </c>
      <c r="D1341" s="19">
        <v>0.53228428964586905</v>
      </c>
      <c r="E1341" s="135">
        <v>0.29744545953774598</v>
      </c>
      <c r="F1341" s="135">
        <v>89</v>
      </c>
      <c r="G1341" s="135">
        <v>41.8506213426732</v>
      </c>
      <c r="H1341" s="2">
        <v>1.3751710102559001</v>
      </c>
      <c r="I1341" s="2">
        <v>276.545889106478</v>
      </c>
      <c r="J1341" s="2">
        <v>-116.000996910411</v>
      </c>
      <c r="K1341" s="19">
        <v>2.2276305484007102</v>
      </c>
      <c r="L1341" s="135">
        <v>0.156843225419416</v>
      </c>
      <c r="M1341" s="135">
        <v>89.79</v>
      </c>
      <c r="N1341" s="135">
        <v>82.461396953710306</v>
      </c>
      <c r="O1341" s="19">
        <v>0.8</v>
      </c>
      <c r="P1341" s="2">
        <v>86.973269240512295</v>
      </c>
      <c r="Q1341" s="2">
        <v>357.37097989796803</v>
      </c>
      <c r="R1341" s="266">
        <f t="shared" si="63"/>
        <v>2.759914838046579</v>
      </c>
      <c r="S1341" s="266">
        <f t="shared" si="64"/>
        <v>0.23894639532036116</v>
      </c>
      <c r="T1341" s="266">
        <f t="shared" si="65"/>
        <v>1.9703744964385539</v>
      </c>
    </row>
    <row r="1342" spans="1:20">
      <c r="A1342" s="102">
        <v>1.3710799799300699</v>
      </c>
      <c r="B1342" s="102">
        <v>0.52045807308133896</v>
      </c>
      <c r="C1342" s="2">
        <v>860.54554043033295</v>
      </c>
      <c r="D1342" s="19">
        <v>1.7421224881487301</v>
      </c>
      <c r="E1342" s="135">
        <v>0.29789696312754399</v>
      </c>
      <c r="F1342" s="135">
        <v>89</v>
      </c>
      <c r="G1342" s="135">
        <v>41.795781806206001</v>
      </c>
      <c r="H1342" s="2">
        <v>0.33223338768242</v>
      </c>
      <c r="I1342" s="2">
        <v>293.14903625739902</v>
      </c>
      <c r="J1342" s="2">
        <v>-43.188505005009397</v>
      </c>
      <c r="K1342" s="19">
        <v>2.44575058540538</v>
      </c>
      <c r="L1342" s="135">
        <v>3.3400726646438297E-2</v>
      </c>
      <c r="M1342" s="135">
        <v>89.79</v>
      </c>
      <c r="N1342" s="135">
        <v>81.199717949015906</v>
      </c>
      <c r="O1342" s="19">
        <v>0.8</v>
      </c>
      <c r="P1342" s="2">
        <v>139.87651049430801</v>
      </c>
      <c r="Q1342" s="2">
        <v>313.00043002699903</v>
      </c>
      <c r="R1342" s="266">
        <f t="shared" si="63"/>
        <v>4.1878730735541101</v>
      </c>
      <c r="S1342" s="266">
        <f t="shared" si="64"/>
        <v>0.71230586575121901</v>
      </c>
      <c r="T1342" s="266">
        <f t="shared" si="65"/>
        <v>1.9427730368943368</v>
      </c>
    </row>
    <row r="1343" spans="1:20">
      <c r="A1343" s="102">
        <v>2.0761199705302702</v>
      </c>
      <c r="B1343" s="102">
        <v>0.52070979349424695</v>
      </c>
      <c r="C1343" s="2">
        <v>901.02154728313894</v>
      </c>
      <c r="D1343" s="19">
        <v>3.1214850752424201</v>
      </c>
      <c r="E1343" s="135">
        <v>0.14526941687268999</v>
      </c>
      <c r="F1343" s="135">
        <v>89</v>
      </c>
      <c r="G1343" s="135">
        <v>41.3429422805211</v>
      </c>
      <c r="H1343" s="2">
        <v>-9.04220075316301E-2</v>
      </c>
      <c r="I1343" s="2">
        <v>30.07791827206</v>
      </c>
      <c r="J1343" s="2">
        <v>130.44071264095101</v>
      </c>
      <c r="K1343" s="19">
        <v>2.6420146335213599</v>
      </c>
      <c r="L1343" s="135">
        <v>6.4864035696652195E-2</v>
      </c>
      <c r="M1343" s="135">
        <v>89.79</v>
      </c>
      <c r="N1343" s="135">
        <v>82.273951785550395</v>
      </c>
      <c r="O1343" s="19">
        <v>0.8</v>
      </c>
      <c r="P1343" s="2">
        <v>27.755352825340399</v>
      </c>
      <c r="Q1343" s="2">
        <v>45.524302202784703</v>
      </c>
      <c r="R1343" s="266">
        <f t="shared" si="63"/>
        <v>5.7634997087637796</v>
      </c>
      <c r="S1343" s="266">
        <f t="shared" si="64"/>
        <v>1.1814791014544863</v>
      </c>
      <c r="T1343" s="266">
        <f t="shared" si="65"/>
        <v>1.9900362007934329</v>
      </c>
    </row>
    <row r="1344" spans="1:20">
      <c r="A1344" s="102">
        <v>1.16405824618414</v>
      </c>
      <c r="B1344" s="102">
        <v>0.52090294185258801</v>
      </c>
      <c r="C1344" s="2">
        <v>998.99999953065799</v>
      </c>
      <c r="D1344" s="19">
        <v>2.1736211101209202</v>
      </c>
      <c r="E1344" s="135">
        <v>0.29995880329830799</v>
      </c>
      <c r="F1344" s="135">
        <v>89</v>
      </c>
      <c r="G1344" s="135">
        <v>41.799927554687898</v>
      </c>
      <c r="H1344" s="2">
        <v>0.81191005241112402</v>
      </c>
      <c r="I1344" s="2">
        <v>259.09032172942398</v>
      </c>
      <c r="J1344" s="2">
        <v>26.4713637650901</v>
      </c>
      <c r="K1344" s="19">
        <v>2.6576014172583</v>
      </c>
      <c r="L1344" s="135">
        <v>4.8891056055433397E-6</v>
      </c>
      <c r="M1344" s="135">
        <v>89.79</v>
      </c>
      <c r="N1344" s="135">
        <v>81.000203543953404</v>
      </c>
      <c r="O1344" s="19">
        <v>0.8</v>
      </c>
      <c r="P1344" s="2">
        <v>142.14434337599599</v>
      </c>
      <c r="Q1344" s="2">
        <v>306.75826996564899</v>
      </c>
      <c r="R1344" s="266">
        <f t="shared" si="63"/>
        <v>4.8312225273792198</v>
      </c>
      <c r="S1344" s="266">
        <f t="shared" si="64"/>
        <v>0.8178883018369717</v>
      </c>
      <c r="T1344" s="266">
        <f t="shared" si="65"/>
        <v>1.9378072710288505</v>
      </c>
    </row>
    <row r="1345" spans="1:20">
      <c r="A1345" s="102">
        <v>2.4332230705767799</v>
      </c>
      <c r="B1345" s="102">
        <v>0.52126744255313895</v>
      </c>
      <c r="C1345" s="2">
        <v>996.12597908354996</v>
      </c>
      <c r="D1345" s="19">
        <v>1.66790302620786</v>
      </c>
      <c r="E1345" s="135">
        <v>0.16228974938999899</v>
      </c>
      <c r="F1345" s="135">
        <v>89</v>
      </c>
      <c r="G1345" s="135">
        <v>41.705775469582903</v>
      </c>
      <c r="H1345" s="2">
        <v>0.38221544839349902</v>
      </c>
      <c r="I1345" s="2">
        <v>100.157127823029</v>
      </c>
      <c r="J1345" s="2">
        <v>-70.093885818300393</v>
      </c>
      <c r="K1345" s="19">
        <v>2.9639391129748698</v>
      </c>
      <c r="L1345" s="135">
        <v>9.9999453722164205E-2</v>
      </c>
      <c r="M1345" s="135">
        <v>89.79</v>
      </c>
      <c r="N1345" s="135">
        <v>81.692049131997194</v>
      </c>
      <c r="O1345" s="19">
        <v>0.8</v>
      </c>
      <c r="P1345" s="2">
        <v>218.255176150343</v>
      </c>
      <c r="Q1345" s="2">
        <v>236.68780707632899</v>
      </c>
      <c r="R1345" s="266">
        <f t="shared" si="63"/>
        <v>4.63184213918273</v>
      </c>
      <c r="S1345" s="266">
        <f t="shared" si="64"/>
        <v>0.56273187897365606</v>
      </c>
      <c r="T1345" s="266">
        <f t="shared" si="65"/>
        <v>1.9587706549558661</v>
      </c>
    </row>
    <row r="1346" spans="1:20">
      <c r="A1346" s="102">
        <v>1.3921667789109</v>
      </c>
      <c r="B1346" s="102">
        <v>0.52131424616912703</v>
      </c>
      <c r="C1346" s="2">
        <v>997.60377065120895</v>
      </c>
      <c r="D1346" s="19">
        <v>1.7102457285514501</v>
      </c>
      <c r="E1346" s="135">
        <v>0.21540339173553499</v>
      </c>
      <c r="F1346" s="135">
        <v>89</v>
      </c>
      <c r="G1346" s="135">
        <v>41.628508063410301</v>
      </c>
      <c r="H1346" s="2">
        <v>-0.26713703294156399</v>
      </c>
      <c r="I1346" s="2">
        <v>306.54720016068597</v>
      </c>
      <c r="J1346" s="2">
        <v>-56.806583104481597</v>
      </c>
      <c r="K1346" s="19">
        <v>2.4449170168582799</v>
      </c>
      <c r="L1346" s="135">
        <v>5.8792617934661999E-2</v>
      </c>
      <c r="M1346" s="135">
        <v>89.79</v>
      </c>
      <c r="N1346" s="135">
        <v>81.679176250853999</v>
      </c>
      <c r="O1346" s="19">
        <v>0.8</v>
      </c>
      <c r="P1346" s="2">
        <v>178.029788586606</v>
      </c>
      <c r="Q1346" s="2">
        <v>278.68637549974898</v>
      </c>
      <c r="R1346" s="266">
        <f t="shared" si="63"/>
        <v>4.1551627454097302</v>
      </c>
      <c r="S1346" s="266">
        <f t="shared" si="64"/>
        <v>0.69951074689198123</v>
      </c>
      <c r="T1346" s="266">
        <f t="shared" si="65"/>
        <v>1.9620971312840909</v>
      </c>
    </row>
    <row r="1347" spans="1:20">
      <c r="A1347" s="102">
        <v>1.3473412371240501</v>
      </c>
      <c r="B1347" s="102">
        <v>0.52144108871545802</v>
      </c>
      <c r="C1347" s="2">
        <v>879.98243667878296</v>
      </c>
      <c r="D1347" s="19">
        <v>1.70340520811933</v>
      </c>
      <c r="E1347" s="135">
        <v>4.5197431642704199E-2</v>
      </c>
      <c r="F1347" s="135">
        <v>89</v>
      </c>
      <c r="G1347" s="135">
        <v>40.463101749016403</v>
      </c>
      <c r="H1347" s="2">
        <v>5.88062873555947</v>
      </c>
      <c r="I1347" s="2">
        <v>299.679096027009</v>
      </c>
      <c r="J1347" s="2">
        <v>-100.319026088114</v>
      </c>
      <c r="K1347" s="19">
        <v>2.8396028951688699</v>
      </c>
      <c r="L1347" s="135">
        <v>7.46847999285601E-2</v>
      </c>
      <c r="M1347" s="135">
        <v>89.79</v>
      </c>
      <c r="N1347" s="135">
        <v>82.846402856224998</v>
      </c>
      <c r="O1347" s="19">
        <v>0.8</v>
      </c>
      <c r="P1347" s="2">
        <v>94.648904922265302</v>
      </c>
      <c r="Q1347" s="2">
        <v>353.22515116446903</v>
      </c>
      <c r="R1347" s="266">
        <f t="shared" si="63"/>
        <v>4.5430081032881997</v>
      </c>
      <c r="S1347" s="266">
        <f t="shared" si="64"/>
        <v>0.59987444407012036</v>
      </c>
      <c r="T1347" s="266">
        <f t="shared" si="65"/>
        <v>2.0474555650751336</v>
      </c>
    </row>
    <row r="1348" spans="1:20">
      <c r="A1348" s="102">
        <v>0.81875336635857798</v>
      </c>
      <c r="B1348" s="102">
        <v>0.52156870620434703</v>
      </c>
      <c r="C1348" s="2">
        <v>905.47062490628798</v>
      </c>
      <c r="D1348" s="19">
        <v>0.74101406018584504</v>
      </c>
      <c r="E1348" s="135">
        <v>0.29999997835075498</v>
      </c>
      <c r="F1348" s="135">
        <v>89</v>
      </c>
      <c r="G1348" s="135">
        <v>42.999907256901501</v>
      </c>
      <c r="H1348" s="2">
        <v>3.1916207550402702</v>
      </c>
      <c r="I1348" s="2">
        <v>199.09574061122299</v>
      </c>
      <c r="J1348" s="2">
        <v>-179.99981407661801</v>
      </c>
      <c r="K1348" s="19">
        <v>3.9104048436545602</v>
      </c>
      <c r="L1348" s="135">
        <v>2.3868996014798999E-2</v>
      </c>
      <c r="M1348" s="135">
        <v>89.79</v>
      </c>
      <c r="N1348" s="135">
        <v>82.151347407056505</v>
      </c>
      <c r="O1348" s="19">
        <v>0.8</v>
      </c>
      <c r="P1348" s="2">
        <v>206.34608665607701</v>
      </c>
      <c r="Q1348" s="2">
        <v>242.64935409821001</v>
      </c>
      <c r="R1348" s="266">
        <f t="shared" si="63"/>
        <v>4.6514189038404048</v>
      </c>
      <c r="S1348" s="266">
        <f t="shared" si="64"/>
        <v>0.18949804171511639</v>
      </c>
      <c r="T1348" s="266">
        <f t="shared" si="65"/>
        <v>1.9105005719255634</v>
      </c>
    </row>
    <row r="1349" spans="1:20">
      <c r="A1349" s="102">
        <v>2.2448370722122402</v>
      </c>
      <c r="B1349" s="102">
        <v>0.52162225421189301</v>
      </c>
      <c r="C1349" s="2">
        <v>998.87261078106906</v>
      </c>
      <c r="D1349" s="19">
        <v>1.52907584352141</v>
      </c>
      <c r="E1349" s="135">
        <v>0.18779569508684801</v>
      </c>
      <c r="F1349" s="135">
        <v>89</v>
      </c>
      <c r="G1349" s="135">
        <v>41.6695980226282</v>
      </c>
      <c r="H1349" s="2">
        <v>5.9996912272182996</v>
      </c>
      <c r="I1349" s="2">
        <v>75.004130704728894</v>
      </c>
      <c r="J1349" s="2">
        <v>-18.3341537044661</v>
      </c>
      <c r="K1349" s="19">
        <v>3.1600239544842399</v>
      </c>
      <c r="L1349" s="135">
        <v>9.6153509501633899E-2</v>
      </c>
      <c r="M1349" s="135">
        <v>89.79</v>
      </c>
      <c r="N1349" s="135">
        <v>82.4607224033644</v>
      </c>
      <c r="O1349" s="19">
        <v>0.8</v>
      </c>
      <c r="P1349" s="2">
        <v>195.23627147453601</v>
      </c>
      <c r="Q1349" s="2">
        <v>265.45862672012299</v>
      </c>
      <c r="R1349" s="266">
        <f t="shared" si="63"/>
        <v>4.6890997980056497</v>
      </c>
      <c r="S1349" s="266">
        <f t="shared" si="64"/>
        <v>0.48388109253145728</v>
      </c>
      <c r="T1349" s="266">
        <f t="shared" si="65"/>
        <v>1.9789181157587612</v>
      </c>
    </row>
    <row r="1350" spans="1:20">
      <c r="A1350" s="102">
        <v>2.35941137559711</v>
      </c>
      <c r="B1350" s="102">
        <v>0.521675570895347</v>
      </c>
      <c r="C1350" s="2">
        <v>889.65301722749803</v>
      </c>
      <c r="D1350" s="19">
        <v>1.2075077870986199</v>
      </c>
      <c r="E1350" s="135">
        <v>0.29554809443570801</v>
      </c>
      <c r="F1350" s="135">
        <v>89</v>
      </c>
      <c r="G1350" s="135">
        <v>41.323950035068997</v>
      </c>
      <c r="H1350" s="2">
        <v>1.18047441715933</v>
      </c>
      <c r="I1350" s="2">
        <v>281.88837743175799</v>
      </c>
      <c r="J1350" s="2">
        <v>8.8563973215585907</v>
      </c>
      <c r="K1350" s="19">
        <v>1.3538706091442301</v>
      </c>
      <c r="L1350" s="135">
        <v>0.299979535847331</v>
      </c>
      <c r="M1350" s="135">
        <v>89.79</v>
      </c>
      <c r="N1350" s="135">
        <v>82.623637232773802</v>
      </c>
      <c r="O1350" s="19">
        <v>0.8</v>
      </c>
      <c r="P1350" s="2">
        <v>245.62779294381301</v>
      </c>
      <c r="Q1350" s="2">
        <v>205.76333792172301</v>
      </c>
      <c r="R1350" s="266">
        <f t="shared" si="63"/>
        <v>2.56137839624285</v>
      </c>
      <c r="S1350" s="266">
        <f t="shared" si="64"/>
        <v>0.89189305015039455</v>
      </c>
      <c r="T1350" s="266">
        <f t="shared" si="65"/>
        <v>1.9994128625810552</v>
      </c>
    </row>
    <row r="1351" spans="1:20">
      <c r="A1351" s="102">
        <v>1.31742696929723</v>
      </c>
      <c r="B1351" s="102">
        <v>0.52211067165412395</v>
      </c>
      <c r="C1351" s="2">
        <v>918.86617385333</v>
      </c>
      <c r="D1351" s="19">
        <v>1.2334697749003101</v>
      </c>
      <c r="E1351" s="135">
        <v>0.13157572623871999</v>
      </c>
      <c r="F1351" s="135">
        <v>89</v>
      </c>
      <c r="G1351" s="135">
        <v>41.7999999316688</v>
      </c>
      <c r="H1351" s="2">
        <v>5.9999944955568001</v>
      </c>
      <c r="I1351" s="2">
        <v>111.94798378020801</v>
      </c>
      <c r="J1351" s="2">
        <v>-73.121918014449093</v>
      </c>
      <c r="K1351" s="19">
        <v>2.4187755523463101</v>
      </c>
      <c r="L1351" s="135">
        <v>9.9946027264385701E-2</v>
      </c>
      <c r="M1351" s="135">
        <v>89.79</v>
      </c>
      <c r="N1351" s="135">
        <v>81.699999967824098</v>
      </c>
      <c r="O1351" s="19">
        <v>0.8</v>
      </c>
      <c r="P1351" s="2">
        <v>204.60887098692299</v>
      </c>
      <c r="Q1351" s="2">
        <v>256.12003168242001</v>
      </c>
      <c r="R1351" s="266">
        <f t="shared" si="63"/>
        <v>3.6522453272466202</v>
      </c>
      <c r="S1351" s="266">
        <f t="shared" si="64"/>
        <v>0.50995627672182919</v>
      </c>
      <c r="T1351" s="266">
        <f t="shared" si="65"/>
        <v>1.9545454569708263</v>
      </c>
    </row>
    <row r="1352" spans="1:20">
      <c r="A1352" s="102">
        <v>1.5659921374171899</v>
      </c>
      <c r="B1352" s="102">
        <v>0.52287433154004404</v>
      </c>
      <c r="C1352" s="2">
        <v>975.70661113427798</v>
      </c>
      <c r="D1352" s="19">
        <v>1.5645001753455401</v>
      </c>
      <c r="E1352" s="135">
        <v>3.9897651531372702E-2</v>
      </c>
      <c r="F1352" s="135">
        <v>89</v>
      </c>
      <c r="G1352" s="135">
        <v>41.514594282278402</v>
      </c>
      <c r="H1352" s="2">
        <v>6.22913199214397E-2</v>
      </c>
      <c r="I1352" s="2">
        <v>35.297081612777099</v>
      </c>
      <c r="J1352" s="2">
        <v>-106.646823908935</v>
      </c>
      <c r="K1352" s="19">
        <v>1.31404503162345</v>
      </c>
      <c r="L1352" s="135">
        <v>0.22301341217288301</v>
      </c>
      <c r="M1352" s="135">
        <v>89.79</v>
      </c>
      <c r="N1352" s="135">
        <v>81.799675283574302</v>
      </c>
      <c r="O1352" s="19">
        <v>0.8</v>
      </c>
      <c r="P1352" s="2">
        <v>221.77458309134099</v>
      </c>
      <c r="Q1352" s="2">
        <v>240.17370236597699</v>
      </c>
      <c r="R1352" s="266">
        <f t="shared" ref="R1352:R1415" si="66">D1352+K1352</f>
        <v>2.8785452069689903</v>
      </c>
      <c r="S1352" s="266">
        <f t="shared" ref="S1352:S1415" si="67">D1352/K1352</f>
        <v>1.1905986002722166</v>
      </c>
      <c r="T1352" s="266">
        <f t="shared" ref="T1352:T1415" si="68">N1352/G1352</f>
        <v>1.970383589139221</v>
      </c>
    </row>
    <row r="1353" spans="1:20">
      <c r="A1353" s="102">
        <v>2.1864233543165001</v>
      </c>
      <c r="B1353" s="102">
        <v>0.52296557135003396</v>
      </c>
      <c r="C1353" s="2">
        <v>927.36561546730695</v>
      </c>
      <c r="D1353" s="19">
        <v>3.75431931211086</v>
      </c>
      <c r="E1353" s="135">
        <v>0.23268298614678901</v>
      </c>
      <c r="F1353" s="135">
        <v>89</v>
      </c>
      <c r="G1353" s="135">
        <v>41.172440541472902</v>
      </c>
      <c r="H1353" s="2">
        <v>1.87282562019496</v>
      </c>
      <c r="I1353" s="2">
        <v>225.45792330196301</v>
      </c>
      <c r="J1353" s="2">
        <v>-12.3420511861232</v>
      </c>
      <c r="K1353" s="19">
        <v>2.8506620071617301</v>
      </c>
      <c r="L1353" s="135">
        <v>0.224680623332709</v>
      </c>
      <c r="M1353" s="135">
        <v>89.79</v>
      </c>
      <c r="N1353" s="135">
        <v>82.048373485261493</v>
      </c>
      <c r="O1353" s="19">
        <v>0.8</v>
      </c>
      <c r="P1353" s="2">
        <v>44.623516983110903</v>
      </c>
      <c r="Q1353" s="2">
        <v>24.755518603692899</v>
      </c>
      <c r="R1353" s="266">
        <f t="shared" si="66"/>
        <v>6.6049813192725901</v>
      </c>
      <c r="S1353" s="266">
        <f t="shared" si="67"/>
        <v>1.3169991050074923</v>
      </c>
      <c r="T1353" s="266">
        <f t="shared" si="68"/>
        <v>1.9927983963596805</v>
      </c>
    </row>
    <row r="1354" spans="1:20">
      <c r="A1354" s="102">
        <v>1.6284808935597499</v>
      </c>
      <c r="B1354" s="102">
        <v>0.52370660302831795</v>
      </c>
      <c r="C1354" s="2">
        <v>959.38369718144895</v>
      </c>
      <c r="D1354" s="19">
        <v>0.52507198481112505</v>
      </c>
      <c r="E1354" s="135">
        <v>0.29974646822839102</v>
      </c>
      <c r="F1354" s="135">
        <v>89</v>
      </c>
      <c r="G1354" s="135">
        <v>41.709068351352002</v>
      </c>
      <c r="H1354" s="2">
        <v>0.78869827352816302</v>
      </c>
      <c r="I1354" s="2">
        <v>243.729062912014</v>
      </c>
      <c r="J1354" s="2">
        <v>-65.056981701626199</v>
      </c>
      <c r="K1354" s="19">
        <v>2.1992484586663998</v>
      </c>
      <c r="L1354" s="135">
        <v>0.14751665224677299</v>
      </c>
      <c r="M1354" s="135">
        <v>89.79</v>
      </c>
      <c r="N1354" s="135">
        <v>82.538250619727506</v>
      </c>
      <c r="O1354" s="19">
        <v>0.8</v>
      </c>
      <c r="P1354" s="2">
        <v>53.384977708990597</v>
      </c>
      <c r="Q1354" s="2">
        <v>23.7631956698484</v>
      </c>
      <c r="R1354" s="266">
        <f t="shared" si="66"/>
        <v>2.724320443477525</v>
      </c>
      <c r="S1354" s="266">
        <f t="shared" si="67"/>
        <v>0.23875064354007683</v>
      </c>
      <c r="T1354" s="266">
        <f t="shared" si="68"/>
        <v>1.9789042019456189</v>
      </c>
    </row>
    <row r="1355" spans="1:20">
      <c r="A1355" s="102">
        <v>1.41340875858441</v>
      </c>
      <c r="B1355" s="102">
        <v>0.52387643358944003</v>
      </c>
      <c r="C1355" s="2">
        <v>956.206145261041</v>
      </c>
      <c r="D1355" s="19">
        <v>0.56946298413580398</v>
      </c>
      <c r="E1355" s="135">
        <v>0.175982131186812</v>
      </c>
      <c r="F1355" s="135">
        <v>89</v>
      </c>
      <c r="G1355" s="135">
        <v>42.1499993012782</v>
      </c>
      <c r="H1355" s="2">
        <v>0.82616529330638699</v>
      </c>
      <c r="I1355" s="2">
        <v>170.250857298282</v>
      </c>
      <c r="J1355" s="2">
        <v>-173.97475129592601</v>
      </c>
      <c r="K1355" s="19">
        <v>1.55790024230234</v>
      </c>
      <c r="L1355" s="135">
        <v>0.15777508368017201</v>
      </c>
      <c r="M1355" s="135">
        <v>89.79</v>
      </c>
      <c r="N1355" s="135">
        <v>82.117883145260805</v>
      </c>
      <c r="O1355" s="19">
        <v>0.8</v>
      </c>
      <c r="P1355" s="2">
        <v>280.046528183828</v>
      </c>
      <c r="Q1355" s="2">
        <v>163.50523054267899</v>
      </c>
      <c r="R1355" s="266">
        <f t="shared" si="66"/>
        <v>2.1273632264381441</v>
      </c>
      <c r="S1355" s="266">
        <f t="shared" si="67"/>
        <v>0.36553238049069442</v>
      </c>
      <c r="T1355" s="266">
        <f t="shared" si="68"/>
        <v>1.9482297629070322</v>
      </c>
    </row>
    <row r="1356" spans="1:20">
      <c r="A1356" s="102">
        <v>2.1061077294871202</v>
      </c>
      <c r="B1356" s="102">
        <v>0.52389351804466799</v>
      </c>
      <c r="C1356" s="2">
        <v>860.00026446591801</v>
      </c>
      <c r="D1356" s="19">
        <v>2.8118141375452401</v>
      </c>
      <c r="E1356" s="135">
        <v>0.29999989266445998</v>
      </c>
      <c r="F1356" s="135">
        <v>89</v>
      </c>
      <c r="G1356" s="135">
        <v>41.654644702252</v>
      </c>
      <c r="H1356" s="2">
        <v>0.62789757836303295</v>
      </c>
      <c r="I1356" s="2">
        <v>350.31500778927898</v>
      </c>
      <c r="J1356" s="2">
        <v>-169.150692926961</v>
      </c>
      <c r="K1356" s="19">
        <v>2.3745498187474601</v>
      </c>
      <c r="L1356" s="135">
        <v>3.8940565495985797E-2</v>
      </c>
      <c r="M1356" s="135">
        <v>89.79</v>
      </c>
      <c r="N1356" s="135">
        <v>81.344047483260695</v>
      </c>
      <c r="O1356" s="19">
        <v>0.8</v>
      </c>
      <c r="P1356" s="2">
        <v>106.354542768625</v>
      </c>
      <c r="Q1356" s="2">
        <v>336.88495412189502</v>
      </c>
      <c r="R1356" s="266">
        <f t="shared" si="66"/>
        <v>5.1863639562927002</v>
      </c>
      <c r="S1356" s="266">
        <f t="shared" si="67"/>
        <v>1.1841461970372265</v>
      </c>
      <c r="T1356" s="266">
        <f t="shared" si="68"/>
        <v>1.9528205813471491</v>
      </c>
    </row>
    <row r="1357" spans="1:20">
      <c r="A1357" s="102">
        <v>2.3211584389209698</v>
      </c>
      <c r="B1357" s="102">
        <v>0.52419128178564001</v>
      </c>
      <c r="C1357" s="2">
        <v>860.49766451463097</v>
      </c>
      <c r="D1357" s="19">
        <v>2.9520774749632399</v>
      </c>
      <c r="E1357" s="135">
        <v>0.19072752879490401</v>
      </c>
      <c r="F1357" s="135">
        <v>89</v>
      </c>
      <c r="G1357" s="135">
        <v>41.500376580026902</v>
      </c>
      <c r="H1357" s="2">
        <v>0.435585980479332</v>
      </c>
      <c r="I1357" s="2">
        <v>359.98952490390099</v>
      </c>
      <c r="J1357" s="2">
        <v>179.92662948298201</v>
      </c>
      <c r="K1357" s="19">
        <v>3.1998891024459599</v>
      </c>
      <c r="L1357" s="135">
        <v>9.32328861057935E-2</v>
      </c>
      <c r="M1357" s="135">
        <v>89.79</v>
      </c>
      <c r="N1357" s="135">
        <v>81.690267923949406</v>
      </c>
      <c r="O1357" s="19">
        <v>0.8</v>
      </c>
      <c r="P1357" s="2">
        <v>82.829364531928306</v>
      </c>
      <c r="Q1357" s="2">
        <v>349.671259825525</v>
      </c>
      <c r="R1357" s="266">
        <f t="shared" si="66"/>
        <v>6.1519665774091994</v>
      </c>
      <c r="S1357" s="266">
        <f t="shared" si="67"/>
        <v>0.92255618255854699</v>
      </c>
      <c r="T1357" s="266">
        <f t="shared" si="68"/>
        <v>1.9684223290461633</v>
      </c>
    </row>
    <row r="1358" spans="1:20">
      <c r="A1358" s="102">
        <v>1.4350360534153801</v>
      </c>
      <c r="B1358" s="102">
        <v>0.52421836971360003</v>
      </c>
      <c r="C1358" s="2">
        <v>930.69637242846795</v>
      </c>
      <c r="D1358" s="19">
        <v>2.0302954259177999</v>
      </c>
      <c r="E1358" s="135">
        <v>0.15500776190781099</v>
      </c>
      <c r="F1358" s="135">
        <v>89</v>
      </c>
      <c r="G1358" s="135">
        <v>41.789226873075002</v>
      </c>
      <c r="H1358" s="2">
        <v>5.9997610721035404</v>
      </c>
      <c r="I1358" s="2">
        <v>323.98272454393799</v>
      </c>
      <c r="J1358" s="2">
        <v>-131.33647727338601</v>
      </c>
      <c r="K1358" s="19">
        <v>2.8820214979126799</v>
      </c>
      <c r="L1358" s="135">
        <v>9.8823642873328205E-2</v>
      </c>
      <c r="M1358" s="135">
        <v>89.79</v>
      </c>
      <c r="N1358" s="135">
        <v>81.313531304565601</v>
      </c>
      <c r="O1358" s="19">
        <v>0.8</v>
      </c>
      <c r="P1358" s="2">
        <v>11.0458094175219</v>
      </c>
      <c r="Q1358" s="2">
        <v>55.662252973784803</v>
      </c>
      <c r="R1358" s="266">
        <f t="shared" si="66"/>
        <v>4.9123169238304794</v>
      </c>
      <c r="S1358" s="266">
        <f t="shared" si="67"/>
        <v>0.70446921627345693</v>
      </c>
      <c r="T1358" s="266">
        <f t="shared" si="68"/>
        <v>1.9458012839418262</v>
      </c>
    </row>
    <row r="1359" spans="1:20">
      <c r="A1359" s="102">
        <v>2.0253500575199701</v>
      </c>
      <c r="B1359" s="102">
        <v>0.52432439856998103</v>
      </c>
      <c r="C1359" s="2">
        <v>987.96996421132201</v>
      </c>
      <c r="D1359" s="19">
        <v>1.96691472979167</v>
      </c>
      <c r="E1359" s="135">
        <v>0.178164011147456</v>
      </c>
      <c r="F1359" s="135">
        <v>89</v>
      </c>
      <c r="G1359" s="135">
        <v>41.7884258033774</v>
      </c>
      <c r="H1359" s="2">
        <v>-0.61263530241786601</v>
      </c>
      <c r="I1359" s="2">
        <v>75.097401295421093</v>
      </c>
      <c r="J1359" s="2">
        <v>-1.1847862864609</v>
      </c>
      <c r="K1359" s="19">
        <v>2.0226490916184501</v>
      </c>
      <c r="L1359" s="135">
        <v>9.8425178944406597E-2</v>
      </c>
      <c r="M1359" s="135">
        <v>89.79</v>
      </c>
      <c r="N1359" s="135">
        <v>81.676560239746905</v>
      </c>
      <c r="O1359" s="19">
        <v>0.8</v>
      </c>
      <c r="P1359" s="2">
        <v>198.44876507737999</v>
      </c>
      <c r="Q1359" s="2">
        <v>262.15304633589801</v>
      </c>
      <c r="R1359" s="266">
        <f t="shared" si="66"/>
        <v>3.9895638214101199</v>
      </c>
      <c r="S1359" s="266">
        <f t="shared" si="67"/>
        <v>0.97244486843628253</v>
      </c>
      <c r="T1359" s="266">
        <f t="shared" si="68"/>
        <v>1.9545258925055198</v>
      </c>
    </row>
    <row r="1360" spans="1:20">
      <c r="A1360" s="102">
        <v>2.4562093187123502</v>
      </c>
      <c r="B1360" s="102">
        <v>0.52449214381768405</v>
      </c>
      <c r="C1360" s="2">
        <v>886.06173490654999</v>
      </c>
      <c r="D1360" s="19">
        <v>3.3596183223764098</v>
      </c>
      <c r="E1360" s="135">
        <v>0.15773770625785599</v>
      </c>
      <c r="F1360" s="135">
        <v>89</v>
      </c>
      <c r="G1360" s="135">
        <v>41.194569417137402</v>
      </c>
      <c r="H1360" s="2">
        <v>4.4726385180799904</v>
      </c>
      <c r="I1360" s="2">
        <v>347.325654728161</v>
      </c>
      <c r="J1360" s="2">
        <v>179.999999631251</v>
      </c>
      <c r="K1360" s="19">
        <v>2.6118789662136801</v>
      </c>
      <c r="L1360" s="135">
        <v>7.6877484403499993E-2</v>
      </c>
      <c r="M1360" s="135">
        <v>89.79</v>
      </c>
      <c r="N1360" s="135">
        <v>82.592163445781196</v>
      </c>
      <c r="O1360" s="19">
        <v>0.8</v>
      </c>
      <c r="P1360" s="2">
        <v>70.901043259685494</v>
      </c>
      <c r="Q1360" s="2">
        <v>359.62945777763201</v>
      </c>
      <c r="R1360" s="266">
        <f t="shared" si="66"/>
        <v>5.9714972885900899</v>
      </c>
      <c r="S1360" s="266">
        <f t="shared" si="67"/>
        <v>1.2862840758837661</v>
      </c>
      <c r="T1360" s="266">
        <f t="shared" si="68"/>
        <v>2.0049284314505282</v>
      </c>
    </row>
    <row r="1361" spans="1:20">
      <c r="A1361" s="102">
        <v>1.80987328058108</v>
      </c>
      <c r="B1361" s="102">
        <v>0.52500279140932504</v>
      </c>
      <c r="C1361" s="2">
        <v>997.92890928997997</v>
      </c>
      <c r="D1361" s="19">
        <v>2.1397519659914699</v>
      </c>
      <c r="E1361" s="135">
        <v>0.25505614973353002</v>
      </c>
      <c r="F1361" s="135">
        <v>89</v>
      </c>
      <c r="G1361" s="135">
        <v>41.539261895982101</v>
      </c>
      <c r="H1361" s="2">
        <v>-2.7377823330773001</v>
      </c>
      <c r="I1361" s="2">
        <v>238.22480974425599</v>
      </c>
      <c r="J1361" s="2">
        <v>4.73394954756556</v>
      </c>
      <c r="K1361" s="19">
        <v>2.20687231635989</v>
      </c>
      <c r="L1361" s="135">
        <v>9.7704659329181501E-2</v>
      </c>
      <c r="M1361" s="135">
        <v>89.79</v>
      </c>
      <c r="N1361" s="135">
        <v>81.106605034675894</v>
      </c>
      <c r="O1361" s="19">
        <v>0.8</v>
      </c>
      <c r="P1361" s="2">
        <v>325.31791428191201</v>
      </c>
      <c r="Q1361" s="2">
        <v>106.83808753982299</v>
      </c>
      <c r="R1361" s="266">
        <f t="shared" si="66"/>
        <v>4.3466242823513603</v>
      </c>
      <c r="S1361" s="266">
        <f t="shared" si="67"/>
        <v>0.96958575724075813</v>
      </c>
      <c r="T1361" s="266">
        <f t="shared" si="68"/>
        <v>1.9525287964377855</v>
      </c>
    </row>
    <row r="1362" spans="1:20">
      <c r="A1362" s="102">
        <v>1.1744562257081199</v>
      </c>
      <c r="B1362" s="102">
        <v>0.52631804905831803</v>
      </c>
      <c r="C1362" s="2">
        <v>997.36913114650395</v>
      </c>
      <c r="D1362" s="19">
        <v>2.2974555810653898</v>
      </c>
      <c r="E1362" s="135">
        <v>0.27323291103983099</v>
      </c>
      <c r="F1362" s="135">
        <v>89</v>
      </c>
      <c r="G1362" s="135">
        <v>41.798413555735998</v>
      </c>
      <c r="H1362" s="2">
        <v>-1.4779418801255799</v>
      </c>
      <c r="I1362" s="2">
        <v>255.48536130074999</v>
      </c>
      <c r="J1362" s="2">
        <v>52.523137377743801</v>
      </c>
      <c r="K1362" s="19">
        <v>2.5562289912743199</v>
      </c>
      <c r="L1362" s="135">
        <v>3.07754053366378E-2</v>
      </c>
      <c r="M1362" s="135">
        <v>89.79</v>
      </c>
      <c r="N1362" s="135">
        <v>81.334307428642404</v>
      </c>
      <c r="O1362" s="19">
        <v>0.8</v>
      </c>
      <c r="P1362" s="2">
        <v>222.90051056380301</v>
      </c>
      <c r="Q1362" s="2">
        <v>226.25521717855401</v>
      </c>
      <c r="R1362" s="266">
        <f t="shared" si="66"/>
        <v>4.8536845723397093</v>
      </c>
      <c r="S1362" s="266">
        <f t="shared" si="67"/>
        <v>0.89876751609802863</v>
      </c>
      <c r="T1362" s="266">
        <f t="shared" si="68"/>
        <v>1.9458706804789938</v>
      </c>
    </row>
    <row r="1363" spans="1:20">
      <c r="A1363" s="102">
        <v>2.2217848920263301</v>
      </c>
      <c r="B1363" s="102">
        <v>0.52634154158808699</v>
      </c>
      <c r="C1363" s="2">
        <v>874.79684505937303</v>
      </c>
      <c r="D1363" s="19">
        <v>2.3587415920926298</v>
      </c>
      <c r="E1363" s="135">
        <v>0.159769514375773</v>
      </c>
      <c r="F1363" s="135">
        <v>89</v>
      </c>
      <c r="G1363" s="135">
        <v>41.657848223737602</v>
      </c>
      <c r="H1363" s="2">
        <v>3.7886190353961</v>
      </c>
      <c r="I1363" s="2">
        <v>3.0788426909967699</v>
      </c>
      <c r="J1363" s="2">
        <v>167.98171978090599</v>
      </c>
      <c r="K1363" s="19">
        <v>2.9508278226950702</v>
      </c>
      <c r="L1363" s="135">
        <v>9.9999476413131894E-2</v>
      </c>
      <c r="M1363" s="135">
        <v>89.79</v>
      </c>
      <c r="N1363" s="135">
        <v>81.694239482999905</v>
      </c>
      <c r="O1363" s="19">
        <v>0.8</v>
      </c>
      <c r="P1363" s="2">
        <v>109.948660786335</v>
      </c>
      <c r="Q1363" s="2">
        <v>334.72570477746098</v>
      </c>
      <c r="R1363" s="266">
        <f t="shared" si="66"/>
        <v>5.3095694147876999</v>
      </c>
      <c r="S1363" s="266">
        <f t="shared" si="67"/>
        <v>0.79934910940968684</v>
      </c>
      <c r="T1363" s="266">
        <f t="shared" si="68"/>
        <v>1.9610767950431161</v>
      </c>
    </row>
    <row r="1364" spans="1:20">
      <c r="A1364" s="102">
        <v>1.39721772074699</v>
      </c>
      <c r="B1364" s="102">
        <v>0.52657375829842101</v>
      </c>
      <c r="C1364" s="2">
        <v>874.85690197112899</v>
      </c>
      <c r="D1364" s="19">
        <v>1.8079787152404101</v>
      </c>
      <c r="E1364" s="135">
        <v>0.29999932497002901</v>
      </c>
      <c r="F1364" s="135">
        <v>89</v>
      </c>
      <c r="G1364" s="135">
        <v>41.741912992737603</v>
      </c>
      <c r="H1364" s="2">
        <v>0.892798521240321</v>
      </c>
      <c r="I1364" s="2">
        <v>260.45352994843398</v>
      </c>
      <c r="J1364" s="2">
        <v>7.4702975179399598</v>
      </c>
      <c r="K1364" s="19">
        <v>2.33835621392361</v>
      </c>
      <c r="L1364" s="135">
        <v>8.5483228616052495E-3</v>
      </c>
      <c r="M1364" s="135">
        <v>89.79</v>
      </c>
      <c r="N1364" s="135">
        <v>81.001004085500398</v>
      </c>
      <c r="O1364" s="19">
        <v>0.8</v>
      </c>
      <c r="P1364" s="2">
        <v>0.94896364784547704</v>
      </c>
      <c r="Q1364" s="2">
        <v>88.068789100077893</v>
      </c>
      <c r="R1364" s="266">
        <f t="shared" si="66"/>
        <v>4.1463349291640199</v>
      </c>
      <c r="S1364" s="266">
        <f t="shared" si="67"/>
        <v>0.77318361696772409</v>
      </c>
      <c r="T1364" s="266">
        <f t="shared" si="68"/>
        <v>1.9405196905947559</v>
      </c>
    </row>
    <row r="1365" spans="1:20">
      <c r="A1365" s="102">
        <v>1.31411653105169</v>
      </c>
      <c r="B1365" s="102">
        <v>0.52658444692325901</v>
      </c>
      <c r="C1365" s="2">
        <v>866.00668892343197</v>
      </c>
      <c r="D1365" s="19">
        <v>2.9705484684781198</v>
      </c>
      <c r="E1365" s="135">
        <v>0.152423126015437</v>
      </c>
      <c r="F1365" s="135">
        <v>89</v>
      </c>
      <c r="G1365" s="135">
        <v>41.50886361149</v>
      </c>
      <c r="H1365" s="2">
        <v>3.46184585265144</v>
      </c>
      <c r="I1365" s="2">
        <v>9.7239843045292993</v>
      </c>
      <c r="J1365" s="2">
        <v>162.82723089804099</v>
      </c>
      <c r="K1365" s="19">
        <v>2.6586378970470701</v>
      </c>
      <c r="L1365" s="135">
        <v>4.2806689182046997E-2</v>
      </c>
      <c r="M1365" s="135">
        <v>89.79</v>
      </c>
      <c r="N1365" s="135">
        <v>81.605200671615407</v>
      </c>
      <c r="O1365" s="19">
        <v>0.8</v>
      </c>
      <c r="P1365" s="2">
        <v>320.37782317281398</v>
      </c>
      <c r="Q1365" s="2">
        <v>114.66270310115701</v>
      </c>
      <c r="R1365" s="266">
        <f t="shared" si="66"/>
        <v>5.6291863655251895</v>
      </c>
      <c r="S1365" s="266">
        <f t="shared" si="67"/>
        <v>1.1173196890699131</v>
      </c>
      <c r="T1365" s="266">
        <f t="shared" si="68"/>
        <v>1.9659704836878842</v>
      </c>
    </row>
    <row r="1366" spans="1:20">
      <c r="A1366" s="102">
        <v>1.89659676188603</v>
      </c>
      <c r="B1366" s="102">
        <v>0.52673458899645198</v>
      </c>
      <c r="C1366" s="2">
        <v>998.99992619992895</v>
      </c>
      <c r="D1366" s="19">
        <v>2.9617905766522599</v>
      </c>
      <c r="E1366" s="135">
        <v>0.14174220464250301</v>
      </c>
      <c r="F1366" s="135">
        <v>89</v>
      </c>
      <c r="G1366" s="135">
        <v>41.514954086973098</v>
      </c>
      <c r="H1366" s="2">
        <v>4.9466774592140501</v>
      </c>
      <c r="I1366" s="2">
        <v>347.46581672269298</v>
      </c>
      <c r="J1366" s="2">
        <v>179.983349902436</v>
      </c>
      <c r="K1366" s="19">
        <v>2.8012648741045898</v>
      </c>
      <c r="L1366" s="135">
        <v>8.5985248538446496E-2</v>
      </c>
      <c r="M1366" s="135">
        <v>89.79</v>
      </c>
      <c r="N1366" s="135">
        <v>81.641288822074799</v>
      </c>
      <c r="O1366" s="19">
        <v>0.8</v>
      </c>
      <c r="P1366" s="2">
        <v>48.938566308229198</v>
      </c>
      <c r="Q1366" s="2">
        <v>20.620514777903999</v>
      </c>
      <c r="R1366" s="266">
        <f t="shared" si="66"/>
        <v>5.7630554507568501</v>
      </c>
      <c r="S1366" s="266">
        <f t="shared" si="67"/>
        <v>1.0573047211749234</v>
      </c>
      <c r="T1366" s="266">
        <f t="shared" si="68"/>
        <v>1.966551345595559</v>
      </c>
    </row>
    <row r="1367" spans="1:20">
      <c r="A1367" s="102">
        <v>1.23211782332509</v>
      </c>
      <c r="B1367" s="102">
        <v>0.52690447108162597</v>
      </c>
      <c r="C1367" s="2">
        <v>971.27555310190405</v>
      </c>
      <c r="D1367" s="19">
        <v>0.60807067990374597</v>
      </c>
      <c r="E1367" s="135">
        <v>0.28879674478024098</v>
      </c>
      <c r="F1367" s="135">
        <v>89</v>
      </c>
      <c r="G1367" s="135">
        <v>42.263557825978602</v>
      </c>
      <c r="H1367" s="2">
        <v>-2.4807159479876701</v>
      </c>
      <c r="I1367" s="2">
        <v>205.336826467983</v>
      </c>
      <c r="J1367" s="2">
        <v>-178.01766184434899</v>
      </c>
      <c r="K1367" s="19">
        <v>1.39116897725221</v>
      </c>
      <c r="L1367" s="135">
        <v>0.27374551607378</v>
      </c>
      <c r="M1367" s="135">
        <v>89.79</v>
      </c>
      <c r="N1367" s="135">
        <v>82.066211935630506</v>
      </c>
      <c r="O1367" s="19">
        <v>0.8</v>
      </c>
      <c r="P1367" s="2">
        <v>105.010691804541</v>
      </c>
      <c r="Q1367" s="2">
        <v>343.62058588671198</v>
      </c>
      <c r="R1367" s="266">
        <f t="shared" si="66"/>
        <v>1.9992396571559561</v>
      </c>
      <c r="S1367" s="266">
        <f t="shared" si="67"/>
        <v>0.43709332931272421</v>
      </c>
      <c r="T1367" s="266">
        <f t="shared" si="68"/>
        <v>1.9417724431421619</v>
      </c>
    </row>
    <row r="1368" spans="1:20">
      <c r="A1368" s="102">
        <v>1.1870031761936799</v>
      </c>
      <c r="B1368" s="102">
        <v>0.52690939186140895</v>
      </c>
      <c r="C1368" s="2">
        <v>982.73065567291303</v>
      </c>
      <c r="D1368" s="19">
        <v>0.510522811482921</v>
      </c>
      <c r="E1368" s="135">
        <v>0.29999929979879197</v>
      </c>
      <c r="F1368" s="135">
        <v>89</v>
      </c>
      <c r="G1368" s="135">
        <v>42.776692546133397</v>
      </c>
      <c r="H1368" s="2">
        <v>0.11840356829358401</v>
      </c>
      <c r="I1368" s="2">
        <v>146.26567461937299</v>
      </c>
      <c r="J1368" s="2">
        <v>-138.03067302455699</v>
      </c>
      <c r="K1368" s="19">
        <v>1.8367061507289899</v>
      </c>
      <c r="L1368" s="135">
        <v>0.29643223257457102</v>
      </c>
      <c r="M1368" s="135">
        <v>89.79</v>
      </c>
      <c r="N1368" s="135">
        <v>81.845279199692698</v>
      </c>
      <c r="O1368" s="19">
        <v>0.8</v>
      </c>
      <c r="P1368" s="2">
        <v>58.8462917853332</v>
      </c>
      <c r="Q1368" s="2">
        <v>15.508171086206101</v>
      </c>
      <c r="R1368" s="266">
        <f t="shared" si="66"/>
        <v>2.3472289622119109</v>
      </c>
      <c r="S1368" s="266">
        <f t="shared" si="67"/>
        <v>0.2779556279485938</v>
      </c>
      <c r="T1368" s="266">
        <f t="shared" si="68"/>
        <v>1.9133148059875127</v>
      </c>
    </row>
    <row r="1369" spans="1:20">
      <c r="A1369" s="102">
        <v>1.36820677435025</v>
      </c>
      <c r="B1369" s="102">
        <v>0.52693636918111697</v>
      </c>
      <c r="C1369" s="2">
        <v>982.72981281753596</v>
      </c>
      <c r="D1369" s="19">
        <v>0.51919748066623195</v>
      </c>
      <c r="E1369" s="135">
        <v>8.5865087071738302E-2</v>
      </c>
      <c r="F1369" s="135">
        <v>89</v>
      </c>
      <c r="G1369" s="135">
        <v>41.944475732766399</v>
      </c>
      <c r="H1369" s="2">
        <v>5.2636819884547998</v>
      </c>
      <c r="I1369" s="2">
        <v>356.58128371483099</v>
      </c>
      <c r="J1369" s="2">
        <v>174.372726433216</v>
      </c>
      <c r="K1369" s="19">
        <v>2.58081851431196</v>
      </c>
      <c r="L1369" s="135">
        <v>8.9965432066341403E-2</v>
      </c>
      <c r="M1369" s="135">
        <v>89.79</v>
      </c>
      <c r="N1369" s="135">
        <v>82.3657833379594</v>
      </c>
      <c r="O1369" s="19">
        <v>0.8</v>
      </c>
      <c r="P1369" s="2">
        <v>359.74186944359201</v>
      </c>
      <c r="Q1369" s="2">
        <v>74.318666605583005</v>
      </c>
      <c r="R1369" s="266">
        <f t="shared" si="66"/>
        <v>3.1000159949781918</v>
      </c>
      <c r="S1369" s="266">
        <f t="shared" si="67"/>
        <v>0.2011755099349358</v>
      </c>
      <c r="T1369" s="266">
        <f t="shared" si="68"/>
        <v>1.9636860849739142</v>
      </c>
    </row>
    <row r="1370" spans="1:20">
      <c r="A1370" s="102">
        <v>1.6035170815885</v>
      </c>
      <c r="B1370" s="102">
        <v>0.52726077680092498</v>
      </c>
      <c r="C1370" s="2">
        <v>980.10915973829401</v>
      </c>
      <c r="D1370" s="19">
        <v>0.63740197910775098</v>
      </c>
      <c r="E1370" s="135">
        <v>0.21912421129298901</v>
      </c>
      <c r="F1370" s="135">
        <v>89</v>
      </c>
      <c r="G1370" s="135">
        <v>42.130335261091098</v>
      </c>
      <c r="H1370" s="2">
        <v>5.9550435757989799</v>
      </c>
      <c r="I1370" s="2">
        <v>93.753467422599101</v>
      </c>
      <c r="J1370" s="2">
        <v>-102.229688049866</v>
      </c>
      <c r="K1370" s="19">
        <v>3.1212401161005601</v>
      </c>
      <c r="L1370" s="135">
        <v>0.172871269916437</v>
      </c>
      <c r="M1370" s="135">
        <v>89.79</v>
      </c>
      <c r="N1370" s="135">
        <v>81.971353949662102</v>
      </c>
      <c r="O1370" s="19">
        <v>0.8</v>
      </c>
      <c r="P1370" s="2">
        <v>86.062149217463201</v>
      </c>
      <c r="Q1370" s="2">
        <v>359.97568124388999</v>
      </c>
      <c r="R1370" s="266">
        <f t="shared" si="66"/>
        <v>3.7586420952083111</v>
      </c>
      <c r="S1370" s="266">
        <f t="shared" si="67"/>
        <v>0.20421433641704967</v>
      </c>
      <c r="T1370" s="266">
        <f t="shared" si="68"/>
        <v>1.9456610881842575</v>
      </c>
    </row>
    <row r="1371" spans="1:20">
      <c r="A1371" s="102">
        <v>1.34263845765963</v>
      </c>
      <c r="B1371" s="102">
        <v>0.52861623660496904</v>
      </c>
      <c r="C1371" s="2">
        <v>860.00070319734903</v>
      </c>
      <c r="D1371" s="19">
        <v>2.30615912411041</v>
      </c>
      <c r="E1371" s="135">
        <v>0.149641952818823</v>
      </c>
      <c r="F1371" s="135">
        <v>89</v>
      </c>
      <c r="G1371" s="135">
        <v>41.667643315571297</v>
      </c>
      <c r="H1371" s="2">
        <v>-0.52279856047942397</v>
      </c>
      <c r="I1371" s="2">
        <v>3.8451572942355102E-9</v>
      </c>
      <c r="J1371" s="2">
        <v>-167.53110686803399</v>
      </c>
      <c r="K1371" s="19">
        <v>3.17854166692829</v>
      </c>
      <c r="L1371" s="135">
        <v>1.4107704220305E-2</v>
      </c>
      <c r="M1371" s="135">
        <v>89.79</v>
      </c>
      <c r="N1371" s="135">
        <v>81.681691918242805</v>
      </c>
      <c r="O1371" s="19">
        <v>0.8</v>
      </c>
      <c r="P1371" s="2">
        <v>215.05487884872201</v>
      </c>
      <c r="Q1371" s="2">
        <v>232.00389101059201</v>
      </c>
      <c r="R1371" s="266">
        <f t="shared" si="66"/>
        <v>5.4847007910386996</v>
      </c>
      <c r="S1371" s="266">
        <f t="shared" si="67"/>
        <v>0.72554000097128146</v>
      </c>
      <c r="T1371" s="266">
        <f t="shared" si="68"/>
        <v>1.9603146570979253</v>
      </c>
    </row>
    <row r="1372" spans="1:20">
      <c r="A1372" s="102">
        <v>1.53821170423179</v>
      </c>
      <c r="B1372" s="102">
        <v>0.52891683611361395</v>
      </c>
      <c r="C1372" s="2">
        <v>862.95064054739305</v>
      </c>
      <c r="D1372" s="19">
        <v>2.4211845132976202</v>
      </c>
      <c r="E1372" s="135">
        <v>0.204478638749614</v>
      </c>
      <c r="F1372" s="135">
        <v>89</v>
      </c>
      <c r="G1372" s="135">
        <v>41.502548426925998</v>
      </c>
      <c r="H1372" s="2">
        <v>5.4945589545032201</v>
      </c>
      <c r="I1372" s="2">
        <v>40.119340660053403</v>
      </c>
      <c r="J1372" s="2">
        <v>173.974929220208</v>
      </c>
      <c r="K1372" s="19">
        <v>2.6288134638421798</v>
      </c>
      <c r="L1372" s="135">
        <v>9.8367229539851497E-2</v>
      </c>
      <c r="M1372" s="135">
        <v>89.79</v>
      </c>
      <c r="N1372" s="135">
        <v>81.699999814761398</v>
      </c>
      <c r="O1372" s="19">
        <v>0.8</v>
      </c>
      <c r="P1372" s="2">
        <v>222.352036606741</v>
      </c>
      <c r="Q1372" s="2">
        <v>232.57886813240401</v>
      </c>
      <c r="R1372" s="266">
        <f t="shared" si="66"/>
        <v>5.0499979771397996</v>
      </c>
      <c r="S1372" s="266">
        <f t="shared" si="67"/>
        <v>0.9210179978913009</v>
      </c>
      <c r="T1372" s="266">
        <f t="shared" si="68"/>
        <v>1.9685538096199442</v>
      </c>
    </row>
    <row r="1373" spans="1:20">
      <c r="A1373" s="102">
        <v>1.24914848059415</v>
      </c>
      <c r="B1373" s="102">
        <v>0.52930000991396098</v>
      </c>
      <c r="C1373" s="2">
        <v>998.98105224232597</v>
      </c>
      <c r="D1373" s="19">
        <v>1.3553485534310901</v>
      </c>
      <c r="E1373" s="135">
        <v>0.130900875102757</v>
      </c>
      <c r="F1373" s="135">
        <v>89</v>
      </c>
      <c r="G1373" s="135">
        <v>41.505883010382497</v>
      </c>
      <c r="H1373" s="2">
        <v>1.1672260039625699</v>
      </c>
      <c r="I1373" s="2">
        <v>221.26540499219701</v>
      </c>
      <c r="J1373" s="2">
        <v>22.4027484565175</v>
      </c>
      <c r="K1373" s="19">
        <v>2.98965211252218</v>
      </c>
      <c r="L1373" s="135">
        <v>9.9054949945406701E-2</v>
      </c>
      <c r="M1373" s="135">
        <v>89.79</v>
      </c>
      <c r="N1373" s="135">
        <v>81.111926367594705</v>
      </c>
      <c r="O1373" s="19">
        <v>0.8</v>
      </c>
      <c r="P1373" s="2">
        <v>183.19649443895</v>
      </c>
      <c r="Q1373" s="2">
        <v>274.24241544784201</v>
      </c>
      <c r="R1373" s="266">
        <f t="shared" si="66"/>
        <v>4.3450006659532701</v>
      </c>
      <c r="S1373" s="266">
        <f t="shared" si="67"/>
        <v>0.45334657760152181</v>
      </c>
      <c r="T1373" s="266">
        <f t="shared" si="68"/>
        <v>1.9542272199655395</v>
      </c>
    </row>
    <row r="1374" spans="1:20">
      <c r="A1374" s="102">
        <v>2.01019786903634</v>
      </c>
      <c r="B1374" s="102">
        <v>0.53000913831569696</v>
      </c>
      <c r="C1374" s="2">
        <v>914.698804887694</v>
      </c>
      <c r="D1374" s="19">
        <v>0.54696449329091901</v>
      </c>
      <c r="E1374" s="135">
        <v>6.61557757749969E-2</v>
      </c>
      <c r="F1374" s="135">
        <v>89</v>
      </c>
      <c r="G1374" s="135">
        <v>41.000163499977397</v>
      </c>
      <c r="H1374" s="2">
        <v>-0.18004630632790899</v>
      </c>
      <c r="I1374" s="2">
        <v>354.18349901157302</v>
      </c>
      <c r="J1374" s="2">
        <v>105.70369172525599</v>
      </c>
      <c r="K1374" s="19">
        <v>2.4741993229611698</v>
      </c>
      <c r="L1374" s="135">
        <v>9.0763083258018795E-2</v>
      </c>
      <c r="M1374" s="135">
        <v>89.79</v>
      </c>
      <c r="N1374" s="135">
        <v>82.893576547888102</v>
      </c>
      <c r="O1374" s="19">
        <v>0.8</v>
      </c>
      <c r="P1374" s="2">
        <v>103.849188476408</v>
      </c>
      <c r="Q1374" s="2">
        <v>347.709807702869</v>
      </c>
      <c r="R1374" s="266">
        <f t="shared" si="66"/>
        <v>3.0211638162520886</v>
      </c>
      <c r="S1374" s="266">
        <f t="shared" si="67"/>
        <v>0.22106727142593396</v>
      </c>
      <c r="T1374" s="266">
        <f t="shared" si="68"/>
        <v>2.0217864874595879</v>
      </c>
    </row>
    <row r="1375" spans="1:20">
      <c r="A1375" s="102">
        <v>1.2271527131088</v>
      </c>
      <c r="B1375" s="102">
        <v>0.53075827115817897</v>
      </c>
      <c r="C1375" s="2">
        <v>948.01831087505195</v>
      </c>
      <c r="D1375" s="19">
        <v>1.6791945024621899</v>
      </c>
      <c r="E1375" s="135">
        <v>0.269998855104641</v>
      </c>
      <c r="F1375" s="135">
        <v>89</v>
      </c>
      <c r="G1375" s="135">
        <v>41.849627499926001</v>
      </c>
      <c r="H1375" s="2">
        <v>-0.60445066095851696</v>
      </c>
      <c r="I1375" s="2">
        <v>274.45999863783902</v>
      </c>
      <c r="J1375" s="2">
        <v>12.995210760712901</v>
      </c>
      <c r="K1375" s="19">
        <v>2.9240235223652</v>
      </c>
      <c r="L1375" s="135">
        <v>9.5270211648707998E-2</v>
      </c>
      <c r="M1375" s="135">
        <v>89.79</v>
      </c>
      <c r="N1375" s="135">
        <v>81.421781648004895</v>
      </c>
      <c r="O1375" s="19">
        <v>0.8</v>
      </c>
      <c r="P1375" s="2">
        <v>272.93814234430198</v>
      </c>
      <c r="Q1375" s="2">
        <v>164.738153688164</v>
      </c>
      <c r="R1375" s="266">
        <f t="shared" si="66"/>
        <v>4.60321802482739</v>
      </c>
      <c r="S1375" s="266">
        <f t="shared" si="67"/>
        <v>0.57427530579641639</v>
      </c>
      <c r="T1375" s="266">
        <f t="shared" si="68"/>
        <v>1.9455796027849679</v>
      </c>
    </row>
    <row r="1376" spans="1:20">
      <c r="A1376" s="102">
        <v>1.41592581151053</v>
      </c>
      <c r="B1376" s="102">
        <v>0.53081953117404701</v>
      </c>
      <c r="C1376" s="2">
        <v>980.92439324843599</v>
      </c>
      <c r="D1376" s="19">
        <v>1.3280674682208</v>
      </c>
      <c r="E1376" s="135">
        <v>0.26999999950696602</v>
      </c>
      <c r="F1376" s="135">
        <v>89</v>
      </c>
      <c r="G1376" s="135">
        <v>41.437926675600899</v>
      </c>
      <c r="H1376" s="2">
        <v>-0.29802499331628002</v>
      </c>
      <c r="I1376" s="2">
        <v>339.79057249503899</v>
      </c>
      <c r="J1376" s="2">
        <v>-105.41285270553701</v>
      </c>
      <c r="K1376" s="19">
        <v>1.1397703379766999</v>
      </c>
      <c r="L1376" s="135">
        <v>9.9999991155161297E-2</v>
      </c>
      <c r="M1376" s="135">
        <v>89.79</v>
      </c>
      <c r="N1376" s="135">
        <v>82.204444618738407</v>
      </c>
      <c r="O1376" s="19">
        <v>0.8</v>
      </c>
      <c r="P1376" s="2">
        <v>225.05135349621199</v>
      </c>
      <c r="Q1376" s="2">
        <v>233.48485281408901</v>
      </c>
      <c r="R1376" s="266">
        <f t="shared" si="66"/>
        <v>2.4678378061975002</v>
      </c>
      <c r="S1376" s="266">
        <f t="shared" si="67"/>
        <v>1.1652062033640582</v>
      </c>
      <c r="T1376" s="266">
        <f t="shared" si="68"/>
        <v>1.9837972411670219</v>
      </c>
    </row>
    <row r="1377" spans="1:20">
      <c r="A1377" s="102">
        <v>1.36998254898935</v>
      </c>
      <c r="B1377" s="102">
        <v>0.53085904631434999</v>
      </c>
      <c r="C1377" s="2">
        <v>993.91723269475995</v>
      </c>
      <c r="D1377" s="19">
        <v>2.7355417867388501</v>
      </c>
      <c r="E1377" s="135">
        <v>0.17463536908642499</v>
      </c>
      <c r="F1377" s="135">
        <v>89</v>
      </c>
      <c r="G1377" s="135">
        <v>41.701600037660903</v>
      </c>
      <c r="H1377" s="2">
        <v>5.7776939518531103</v>
      </c>
      <c r="I1377" s="2">
        <v>347.52229039718202</v>
      </c>
      <c r="J1377" s="2">
        <v>167.81863166803399</v>
      </c>
      <c r="K1377" s="19">
        <v>3.1796218138906398</v>
      </c>
      <c r="L1377" s="135">
        <v>9.1269499506757501E-2</v>
      </c>
      <c r="M1377" s="135">
        <v>89.79</v>
      </c>
      <c r="N1377" s="135">
        <v>81.666699030052499</v>
      </c>
      <c r="O1377" s="19">
        <v>0.8</v>
      </c>
      <c r="P1377" s="2">
        <v>77.886918099137702</v>
      </c>
      <c r="Q1377" s="2">
        <v>4.72766564981675E-4</v>
      </c>
      <c r="R1377" s="266">
        <f t="shared" si="66"/>
        <v>5.9151636006294899</v>
      </c>
      <c r="S1377" s="266">
        <f t="shared" si="67"/>
        <v>0.86033558292632106</v>
      </c>
      <c r="T1377" s="266">
        <f t="shared" si="68"/>
        <v>1.9583588868604307</v>
      </c>
    </row>
    <row r="1378" spans="1:20">
      <c r="A1378" s="102">
        <v>1.4278198368847299</v>
      </c>
      <c r="B1378" s="102">
        <v>0.53124764200080798</v>
      </c>
      <c r="C1378" s="2">
        <v>998.60178972546498</v>
      </c>
      <c r="D1378" s="19">
        <v>1.00188136772776</v>
      </c>
      <c r="E1378" s="135">
        <v>0.26999995280845701</v>
      </c>
      <c r="F1378" s="135">
        <v>89</v>
      </c>
      <c r="G1378" s="135">
        <v>41.839606972261201</v>
      </c>
      <c r="H1378" s="2">
        <v>-0.98724789743305097</v>
      </c>
      <c r="I1378" s="2">
        <v>239.50293153927299</v>
      </c>
      <c r="J1378" s="2">
        <v>-14.459063534655799</v>
      </c>
      <c r="K1378" s="19">
        <v>2.3052303635528202</v>
      </c>
      <c r="L1378" s="135">
        <v>9.8319762367984495E-2</v>
      </c>
      <c r="M1378" s="135">
        <v>89.79</v>
      </c>
      <c r="N1378" s="135">
        <v>81.718434978191794</v>
      </c>
      <c r="O1378" s="19">
        <v>0.8</v>
      </c>
      <c r="P1378" s="2">
        <v>46.626564118731501</v>
      </c>
      <c r="Q1378" s="2">
        <v>30.335250166943801</v>
      </c>
      <c r="R1378" s="266">
        <f t="shared" si="66"/>
        <v>3.30711173128058</v>
      </c>
      <c r="S1378" s="266">
        <f t="shared" si="67"/>
        <v>0.4346122554900157</v>
      </c>
      <c r="T1378" s="266">
        <f t="shared" si="68"/>
        <v>1.953135817752051</v>
      </c>
    </row>
    <row r="1379" spans="1:20">
      <c r="A1379" s="102">
        <v>1.4398476458154601</v>
      </c>
      <c r="B1379" s="102">
        <v>0.53129628708805199</v>
      </c>
      <c r="C1379" s="2">
        <v>951.61798786503698</v>
      </c>
      <c r="D1379" s="19">
        <v>1.66052630127884</v>
      </c>
      <c r="E1379" s="135">
        <v>0.29999996707269999</v>
      </c>
      <c r="F1379" s="135">
        <v>89</v>
      </c>
      <c r="G1379" s="135">
        <v>41.5518673467908</v>
      </c>
      <c r="H1379" s="2">
        <v>0.839881282633679</v>
      </c>
      <c r="I1379" s="2">
        <v>267.35923536687602</v>
      </c>
      <c r="J1379" s="2">
        <v>-17.4071845042807</v>
      </c>
      <c r="K1379" s="19">
        <v>2.55486633043708</v>
      </c>
      <c r="L1379" s="135">
        <v>2.9037021453959199E-8</v>
      </c>
      <c r="M1379" s="135">
        <v>89.79</v>
      </c>
      <c r="N1379" s="135">
        <v>81.699999548861797</v>
      </c>
      <c r="O1379" s="19">
        <v>0.8</v>
      </c>
      <c r="P1379" s="2">
        <v>71.074575554001498</v>
      </c>
      <c r="Q1379" s="2">
        <v>18.922454291240001</v>
      </c>
      <c r="R1379" s="266">
        <f t="shared" si="66"/>
        <v>4.21539263171592</v>
      </c>
      <c r="S1379" s="266">
        <f t="shared" si="67"/>
        <v>0.64994644983824323</v>
      </c>
      <c r="T1379" s="266">
        <f t="shared" si="68"/>
        <v>1.9662172789250536</v>
      </c>
    </row>
    <row r="1380" spans="1:20">
      <c r="A1380" s="102">
        <v>1.54030134063214</v>
      </c>
      <c r="B1380" s="102">
        <v>0.53130896874319899</v>
      </c>
      <c r="C1380" s="2">
        <v>860.06836156423606</v>
      </c>
      <c r="D1380" s="19">
        <v>1.6347174356718801</v>
      </c>
      <c r="E1380" s="135">
        <v>0.130000034730921</v>
      </c>
      <c r="F1380" s="135">
        <v>89</v>
      </c>
      <c r="G1380" s="135">
        <v>41.517757764060299</v>
      </c>
      <c r="H1380" s="2">
        <v>0.84237830489240595</v>
      </c>
      <c r="I1380" s="2">
        <v>122.347430835458</v>
      </c>
      <c r="J1380" s="2">
        <v>-104.05605151992199</v>
      </c>
      <c r="K1380" s="19">
        <v>2.5132527446245998</v>
      </c>
      <c r="L1380" s="135">
        <v>7.9316199616380006E-2</v>
      </c>
      <c r="M1380" s="135">
        <v>89.79</v>
      </c>
      <c r="N1380" s="135">
        <v>81.694959660596098</v>
      </c>
      <c r="O1380" s="19">
        <v>0.8</v>
      </c>
      <c r="P1380" s="2">
        <v>226.16636395478801</v>
      </c>
      <c r="Q1380" s="2">
        <v>230.40263479759099</v>
      </c>
      <c r="R1380" s="266">
        <f t="shared" si="66"/>
        <v>4.1479701802964799</v>
      </c>
      <c r="S1380" s="266">
        <f t="shared" si="67"/>
        <v>0.65043893383514639</v>
      </c>
      <c r="T1380" s="266">
        <f t="shared" si="68"/>
        <v>1.9677112652580446</v>
      </c>
    </row>
    <row r="1381" spans="1:20">
      <c r="A1381" s="102">
        <v>1.42355520604178</v>
      </c>
      <c r="B1381" s="102">
        <v>0.53139801917816698</v>
      </c>
      <c r="C1381" s="2">
        <v>860.00604216133104</v>
      </c>
      <c r="D1381" s="19">
        <v>1.2328376139508299</v>
      </c>
      <c r="E1381" s="135">
        <v>0.15454984112344</v>
      </c>
      <c r="F1381" s="135">
        <v>89</v>
      </c>
      <c r="G1381" s="135">
        <v>41.5344607750988</v>
      </c>
      <c r="H1381" s="2">
        <v>1.4389471017595401</v>
      </c>
      <c r="I1381" s="2">
        <v>359.75842390398498</v>
      </c>
      <c r="J1381" s="2">
        <v>156.33654317307199</v>
      </c>
      <c r="K1381" s="19">
        <v>3.49999949506388</v>
      </c>
      <c r="L1381" s="135">
        <v>9.7186882021978602E-2</v>
      </c>
      <c r="M1381" s="135">
        <v>89.79</v>
      </c>
      <c r="N1381" s="135">
        <v>82.524552436670703</v>
      </c>
      <c r="O1381" s="19">
        <v>0.8</v>
      </c>
      <c r="P1381" s="2">
        <v>2.0128674482876701</v>
      </c>
      <c r="Q1381" s="2">
        <v>68.892789920288493</v>
      </c>
      <c r="R1381" s="266">
        <f t="shared" si="66"/>
        <v>4.7328371090147101</v>
      </c>
      <c r="S1381" s="266">
        <f t="shared" si="67"/>
        <v>0.3522393690883458</v>
      </c>
      <c r="T1381" s="266">
        <f t="shared" si="68"/>
        <v>1.9868935552943723</v>
      </c>
    </row>
    <row r="1382" spans="1:20">
      <c r="A1382" s="102">
        <v>2.3480449100024998</v>
      </c>
      <c r="B1382" s="102">
        <v>0.531630171106799</v>
      </c>
      <c r="C1382" s="2">
        <v>984.73592208261095</v>
      </c>
      <c r="D1382" s="19">
        <v>0.99150002629759804</v>
      </c>
      <c r="E1382" s="135">
        <v>8.3186811865313307E-2</v>
      </c>
      <c r="F1382" s="135">
        <v>89</v>
      </c>
      <c r="G1382" s="135">
        <v>41.829407847652497</v>
      </c>
      <c r="H1382" s="2">
        <v>5.67772383676221</v>
      </c>
      <c r="I1382" s="2">
        <v>359.329207733072</v>
      </c>
      <c r="J1382" s="2">
        <v>179.81833370202401</v>
      </c>
      <c r="K1382" s="19">
        <v>2.4051630715576899</v>
      </c>
      <c r="L1382" s="135">
        <v>7.2387651847165599E-2</v>
      </c>
      <c r="M1382" s="135">
        <v>89.79</v>
      </c>
      <c r="N1382" s="135">
        <v>81.974790787961595</v>
      </c>
      <c r="O1382" s="19">
        <v>0.8</v>
      </c>
      <c r="P1382" s="2">
        <v>359.98265623980001</v>
      </c>
      <c r="Q1382" s="2">
        <v>75.386275713830699</v>
      </c>
      <c r="R1382" s="266">
        <f t="shared" si="66"/>
        <v>3.3966630978552881</v>
      </c>
      <c r="S1382" s="266">
        <f t="shared" si="67"/>
        <v>0.41223817130015172</v>
      </c>
      <c r="T1382" s="266">
        <f t="shared" si="68"/>
        <v>1.9597406467364584</v>
      </c>
    </row>
    <row r="1383" spans="1:20">
      <c r="A1383" s="102">
        <v>1.6947250212542699</v>
      </c>
      <c r="B1383" s="102">
        <v>0.53183163576485404</v>
      </c>
      <c r="C1383" s="2">
        <v>949.86539039801596</v>
      </c>
      <c r="D1383" s="19">
        <v>0.68564483093753903</v>
      </c>
      <c r="E1383" s="135">
        <v>4.4631405059132399E-2</v>
      </c>
      <c r="F1383" s="135">
        <v>89</v>
      </c>
      <c r="G1383" s="135">
        <v>42.015903986060501</v>
      </c>
      <c r="H1383" s="2">
        <v>5.9984852078732498</v>
      </c>
      <c r="I1383" s="2">
        <v>12.100826037626801</v>
      </c>
      <c r="J1383" s="2">
        <v>-79.942062824462297</v>
      </c>
      <c r="K1383" s="19">
        <v>2.5241158597450299</v>
      </c>
      <c r="L1383" s="135">
        <v>0.24411080463859</v>
      </c>
      <c r="M1383" s="135">
        <v>89.79</v>
      </c>
      <c r="N1383" s="135">
        <v>82.134849034016497</v>
      </c>
      <c r="O1383" s="19">
        <v>0.8</v>
      </c>
      <c r="P1383" s="2">
        <v>324.835078972867</v>
      </c>
      <c r="Q1383" s="2">
        <v>92.937808910037603</v>
      </c>
      <c r="R1383" s="266">
        <f t="shared" si="66"/>
        <v>3.2097606906825691</v>
      </c>
      <c r="S1383" s="266">
        <f t="shared" si="67"/>
        <v>0.27163762245319378</v>
      </c>
      <c r="T1383" s="266">
        <f t="shared" si="68"/>
        <v>1.9548514072496488</v>
      </c>
    </row>
    <row r="1384" spans="1:20">
      <c r="A1384" s="102">
        <v>1.62079889420419</v>
      </c>
      <c r="B1384" s="102">
        <v>0.53199172307572795</v>
      </c>
      <c r="C1384" s="2">
        <v>905.67939946408103</v>
      </c>
      <c r="D1384" s="19">
        <v>2.61756959960347</v>
      </c>
      <c r="E1384" s="135">
        <v>0.13119678500613699</v>
      </c>
      <c r="F1384" s="135">
        <v>89</v>
      </c>
      <c r="G1384" s="135">
        <v>41.827686779033797</v>
      </c>
      <c r="H1384" s="2">
        <v>2.0610959445118802</v>
      </c>
      <c r="I1384" s="2">
        <v>127.72794146274001</v>
      </c>
      <c r="J1384" s="2">
        <v>-62.982593296139498</v>
      </c>
      <c r="K1384" s="19">
        <v>3.49999645595422</v>
      </c>
      <c r="L1384" s="135">
        <v>6.80234404696093E-2</v>
      </c>
      <c r="M1384" s="135">
        <v>89.79</v>
      </c>
      <c r="N1384" s="135">
        <v>82.599999926184296</v>
      </c>
      <c r="O1384" s="19">
        <v>0.8</v>
      </c>
      <c r="P1384" s="2">
        <v>151.939247660327</v>
      </c>
      <c r="Q1384" s="2">
        <v>294.31931393418199</v>
      </c>
      <c r="R1384" s="266">
        <f t="shared" si="66"/>
        <v>6.1175660555576901</v>
      </c>
      <c r="S1384" s="266">
        <f t="shared" si="67"/>
        <v>0.74787778574759445</v>
      </c>
      <c r="T1384" s="266">
        <f t="shared" si="68"/>
        <v>1.9747685393777907</v>
      </c>
    </row>
    <row r="1385" spans="1:20">
      <c r="A1385" s="102">
        <v>1.39818905573338</v>
      </c>
      <c r="B1385" s="102">
        <v>0.53206045966704896</v>
      </c>
      <c r="C1385" s="2">
        <v>971.94584877410796</v>
      </c>
      <c r="D1385" s="19">
        <v>0.50360621734072397</v>
      </c>
      <c r="E1385" s="135">
        <v>5.3519830665768597E-2</v>
      </c>
      <c r="F1385" s="135">
        <v>89</v>
      </c>
      <c r="G1385" s="135">
        <v>42.641716176302197</v>
      </c>
      <c r="H1385" s="2">
        <v>0.74460016155233</v>
      </c>
      <c r="I1385" s="2">
        <v>252.96857109721699</v>
      </c>
      <c r="J1385" s="2">
        <v>31.0383941955265</v>
      </c>
      <c r="K1385" s="19">
        <v>3.3114711423054501</v>
      </c>
      <c r="L1385" s="135">
        <v>0.15015521857766501</v>
      </c>
      <c r="M1385" s="135">
        <v>89.79</v>
      </c>
      <c r="N1385" s="135">
        <v>81.792544681308897</v>
      </c>
      <c r="O1385" s="19">
        <v>0.8</v>
      </c>
      <c r="P1385" s="2">
        <v>284.026857257019</v>
      </c>
      <c r="Q1385" s="2">
        <v>161.293123078234</v>
      </c>
      <c r="R1385" s="266">
        <f t="shared" si="66"/>
        <v>3.8150773596461742</v>
      </c>
      <c r="S1385" s="266">
        <f t="shared" si="67"/>
        <v>0.15207930122263205</v>
      </c>
      <c r="T1385" s="266">
        <f t="shared" si="68"/>
        <v>1.9181344471019313</v>
      </c>
    </row>
    <row r="1386" spans="1:20">
      <c r="A1386" s="102">
        <v>1.5637020594440401</v>
      </c>
      <c r="B1386" s="102">
        <v>0.53234961976790196</v>
      </c>
      <c r="C1386" s="2">
        <v>970.88311414021496</v>
      </c>
      <c r="D1386" s="19">
        <v>1.2004806051830501</v>
      </c>
      <c r="E1386" s="135">
        <v>0.147206130752042</v>
      </c>
      <c r="F1386" s="135">
        <v>89</v>
      </c>
      <c r="G1386" s="135">
        <v>41.686914479089097</v>
      </c>
      <c r="H1386" s="2">
        <v>-2.5520551879278399E-2</v>
      </c>
      <c r="I1386" s="2">
        <v>105.849941760972</v>
      </c>
      <c r="J1386" s="2">
        <v>-121.166732805732</v>
      </c>
      <c r="K1386" s="19">
        <v>3.15867811862746</v>
      </c>
      <c r="L1386" s="135">
        <v>9.9984048207904505E-2</v>
      </c>
      <c r="M1386" s="135">
        <v>89.79</v>
      </c>
      <c r="N1386" s="135">
        <v>81.699995135343798</v>
      </c>
      <c r="O1386" s="19">
        <v>0.8</v>
      </c>
      <c r="P1386" s="2">
        <v>62.238553264431097</v>
      </c>
      <c r="Q1386" s="2">
        <v>20.156877669143199</v>
      </c>
      <c r="R1386" s="266">
        <f t="shared" si="66"/>
        <v>4.3591587238105101</v>
      </c>
      <c r="S1386" s="266">
        <f t="shared" si="67"/>
        <v>0.38005791033392627</v>
      </c>
      <c r="T1386" s="266">
        <f t="shared" si="68"/>
        <v>1.9598475002587676</v>
      </c>
    </row>
    <row r="1387" spans="1:20">
      <c r="A1387" s="102">
        <v>2.1789982230402498</v>
      </c>
      <c r="B1387" s="102">
        <v>0.532853569397155</v>
      </c>
      <c r="C1387" s="2">
        <v>897.45419790607002</v>
      </c>
      <c r="D1387" s="19">
        <v>0.82026627220288795</v>
      </c>
      <c r="E1387" s="135">
        <v>2.2055484192248599E-2</v>
      </c>
      <c r="F1387" s="135">
        <v>89</v>
      </c>
      <c r="G1387" s="135">
        <v>39.827651708003202</v>
      </c>
      <c r="H1387" s="2">
        <v>4.1938924253003398</v>
      </c>
      <c r="I1387" s="2">
        <v>195.29261110232599</v>
      </c>
      <c r="J1387" s="2">
        <v>146.13782856484701</v>
      </c>
      <c r="K1387" s="19">
        <v>4.7042638010858999</v>
      </c>
      <c r="L1387" s="135">
        <v>0.194534203175419</v>
      </c>
      <c r="M1387" s="135">
        <v>89.79</v>
      </c>
      <c r="N1387" s="135">
        <v>83.052534618058701</v>
      </c>
      <c r="O1387" s="19">
        <v>0.8</v>
      </c>
      <c r="P1387" s="2">
        <v>356.57229152687597</v>
      </c>
      <c r="Q1387" s="2">
        <v>71.118825242833694</v>
      </c>
      <c r="R1387" s="266">
        <f t="shared" si="66"/>
        <v>5.5245300732887879</v>
      </c>
      <c r="S1387" s="266">
        <f t="shared" si="67"/>
        <v>0.1743665548716769</v>
      </c>
      <c r="T1387" s="266">
        <f t="shared" si="68"/>
        <v>2.0852983054828118</v>
      </c>
    </row>
    <row r="1388" spans="1:20">
      <c r="A1388" s="102">
        <v>1.3409118498675501</v>
      </c>
      <c r="B1388" s="102">
        <v>0.53316163041574105</v>
      </c>
      <c r="C1388" s="2">
        <v>995.09879170280203</v>
      </c>
      <c r="D1388" s="19">
        <v>1.0000101769971801</v>
      </c>
      <c r="E1388" s="135">
        <v>0.221396803572673</v>
      </c>
      <c r="F1388" s="135">
        <v>89</v>
      </c>
      <c r="G1388" s="135">
        <v>41.545489105967498</v>
      </c>
      <c r="H1388" s="2">
        <v>0.50576868690616805</v>
      </c>
      <c r="I1388" s="2">
        <v>337.51513542095398</v>
      </c>
      <c r="J1388" s="2">
        <v>165.76663799473201</v>
      </c>
      <c r="K1388" s="19">
        <v>1.91842210148362</v>
      </c>
      <c r="L1388" s="135">
        <v>9.3939402879213194E-2</v>
      </c>
      <c r="M1388" s="135">
        <v>89.79</v>
      </c>
      <c r="N1388" s="135">
        <v>82.372959218257904</v>
      </c>
      <c r="O1388" s="19">
        <v>0.8</v>
      </c>
      <c r="P1388" s="2">
        <v>136.81630652152799</v>
      </c>
      <c r="Q1388" s="2">
        <v>313.81056743458703</v>
      </c>
      <c r="R1388" s="266">
        <f t="shared" si="66"/>
        <v>2.9184322784808003</v>
      </c>
      <c r="S1388" s="266">
        <f t="shared" si="67"/>
        <v>0.52126702263480906</v>
      </c>
      <c r="T1388" s="266">
        <f t="shared" si="68"/>
        <v>1.9827172814876319</v>
      </c>
    </row>
    <row r="1389" spans="1:20">
      <c r="A1389" s="102">
        <v>2.0071022072806901</v>
      </c>
      <c r="B1389" s="102">
        <v>0.53321190972757604</v>
      </c>
      <c r="C1389" s="2">
        <v>914.81650998448004</v>
      </c>
      <c r="D1389" s="19">
        <v>2.3921942760371899</v>
      </c>
      <c r="E1389" s="135">
        <v>0.181328782675825</v>
      </c>
      <c r="F1389" s="135">
        <v>89</v>
      </c>
      <c r="G1389" s="135">
        <v>41.736429892983303</v>
      </c>
      <c r="H1389" s="2">
        <v>5.9540629381614698</v>
      </c>
      <c r="I1389" s="2">
        <v>352.20631715989498</v>
      </c>
      <c r="J1389" s="2">
        <v>177.569615364421</v>
      </c>
      <c r="K1389" s="19">
        <v>3.1999972272636001</v>
      </c>
      <c r="L1389" s="135">
        <v>9.9999998562612893E-2</v>
      </c>
      <c r="M1389" s="135">
        <v>89.79</v>
      </c>
      <c r="N1389" s="135">
        <v>81.699999999422502</v>
      </c>
      <c r="O1389" s="19">
        <v>0.8</v>
      </c>
      <c r="P1389" s="2">
        <v>108.701803175259</v>
      </c>
      <c r="Q1389" s="2">
        <v>338.49486659917397</v>
      </c>
      <c r="R1389" s="266">
        <f t="shared" si="66"/>
        <v>5.5921915033007901</v>
      </c>
      <c r="S1389" s="266">
        <f t="shared" si="67"/>
        <v>0.74756135900868159</v>
      </c>
      <c r="T1389" s="266">
        <f t="shared" si="68"/>
        <v>1.957522485965141</v>
      </c>
    </row>
    <row r="1390" spans="1:20">
      <c r="A1390" s="102">
        <v>1.25894432887434</v>
      </c>
      <c r="B1390" s="102">
        <v>0.53394153963445701</v>
      </c>
      <c r="C1390" s="2">
        <v>883.55558910132902</v>
      </c>
      <c r="D1390" s="19">
        <v>1.5817780789990501</v>
      </c>
      <c r="E1390" s="135">
        <v>0.29999999417222301</v>
      </c>
      <c r="F1390" s="135">
        <v>89</v>
      </c>
      <c r="G1390" s="135">
        <v>41.9406437145512</v>
      </c>
      <c r="H1390" s="2">
        <v>-2.0134139772633599</v>
      </c>
      <c r="I1390" s="2">
        <v>222.74206371448801</v>
      </c>
      <c r="J1390" s="2">
        <v>141.665683181578</v>
      </c>
      <c r="K1390" s="19">
        <v>5.3189928096949597</v>
      </c>
      <c r="L1390" s="135">
        <v>3.9403469712669302E-2</v>
      </c>
      <c r="M1390" s="135">
        <v>89.79</v>
      </c>
      <c r="N1390" s="135">
        <v>82.827957721251494</v>
      </c>
      <c r="O1390" s="19">
        <v>0.8</v>
      </c>
      <c r="P1390" s="2">
        <v>351.435450291417</v>
      </c>
      <c r="Q1390" s="2">
        <v>88.310120366331503</v>
      </c>
      <c r="R1390" s="266">
        <f t="shared" si="66"/>
        <v>6.9007708886940096</v>
      </c>
      <c r="S1390" s="266">
        <f t="shared" si="67"/>
        <v>0.2973830075716466</v>
      </c>
      <c r="T1390" s="266">
        <f t="shared" si="68"/>
        <v>1.974885227918296</v>
      </c>
    </row>
    <row r="1391" spans="1:20">
      <c r="A1391" s="102">
        <v>2.35072234272956</v>
      </c>
      <c r="B1391" s="102">
        <v>0.53413318064721105</v>
      </c>
      <c r="C1391" s="2">
        <v>860.00905417856598</v>
      </c>
      <c r="D1391" s="19">
        <v>2.9649051937239799</v>
      </c>
      <c r="E1391" s="135">
        <v>0.19022440403629901</v>
      </c>
      <c r="F1391" s="135">
        <v>89</v>
      </c>
      <c r="G1391" s="135">
        <v>41.502376487764998</v>
      </c>
      <c r="H1391" s="2">
        <v>0.24421672791153801</v>
      </c>
      <c r="I1391" s="2">
        <v>359.98880702551003</v>
      </c>
      <c r="J1391" s="2">
        <v>179.47164163246799</v>
      </c>
      <c r="K1391" s="19">
        <v>3.1681620981618899</v>
      </c>
      <c r="L1391" s="135">
        <v>9.3719211738673494E-2</v>
      </c>
      <c r="M1391" s="135">
        <v>89.79</v>
      </c>
      <c r="N1391" s="135">
        <v>81.672804449513805</v>
      </c>
      <c r="O1391" s="19">
        <v>0.8</v>
      </c>
      <c r="P1391" s="2">
        <v>83.6444396106413</v>
      </c>
      <c r="Q1391" s="2">
        <v>348.84873263485201</v>
      </c>
      <c r="R1391" s="266">
        <f t="shared" si="66"/>
        <v>6.1330672918858697</v>
      </c>
      <c r="S1391" s="266">
        <f t="shared" si="67"/>
        <v>0.93584390629638681</v>
      </c>
      <c r="T1391" s="266">
        <f t="shared" si="68"/>
        <v>1.9679066926105098</v>
      </c>
    </row>
    <row r="1392" spans="1:20">
      <c r="A1392" s="102">
        <v>1.3109723073430299</v>
      </c>
      <c r="B1392" s="102">
        <v>0.53478067001218299</v>
      </c>
      <c r="C1392" s="2">
        <v>990.02990157592706</v>
      </c>
      <c r="D1392" s="19">
        <v>3.2947150723494198</v>
      </c>
      <c r="E1392" s="135">
        <v>0.20095523203431701</v>
      </c>
      <c r="F1392" s="135">
        <v>89</v>
      </c>
      <c r="G1392" s="135">
        <v>41.632048736103101</v>
      </c>
      <c r="H1392" s="2">
        <v>4.0475559234603304</v>
      </c>
      <c r="I1392" s="2">
        <v>359.93217271160398</v>
      </c>
      <c r="J1392" s="2">
        <v>172.73427997047</v>
      </c>
      <c r="K1392" s="19">
        <v>3.1999811953494501</v>
      </c>
      <c r="L1392" s="135">
        <v>2.44243441680282E-3</v>
      </c>
      <c r="M1392" s="135">
        <v>89.79</v>
      </c>
      <c r="N1392" s="135">
        <v>81.4283120493143</v>
      </c>
      <c r="O1392" s="19">
        <v>0.8</v>
      </c>
      <c r="P1392" s="2">
        <v>141.119313992249</v>
      </c>
      <c r="Q1392" s="2">
        <v>299.12604924235899</v>
      </c>
      <c r="R1392" s="266">
        <f t="shared" si="66"/>
        <v>6.4946962676988704</v>
      </c>
      <c r="S1392" s="266">
        <f t="shared" si="67"/>
        <v>1.029604510532014</v>
      </c>
      <c r="T1392" s="266">
        <f t="shared" si="68"/>
        <v>1.9559045139832401</v>
      </c>
    </row>
    <row r="1393" spans="1:20">
      <c r="A1393" s="102">
        <v>1.40848520584404</v>
      </c>
      <c r="B1393" s="102">
        <v>0.53540239863864603</v>
      </c>
      <c r="C1393" s="2">
        <v>971.07342901639299</v>
      </c>
      <c r="D1393" s="19">
        <v>0.59510401361229004</v>
      </c>
      <c r="E1393" s="135">
        <v>0.29938153219194102</v>
      </c>
      <c r="F1393" s="135">
        <v>89</v>
      </c>
      <c r="G1393" s="135">
        <v>41.962375315445897</v>
      </c>
      <c r="H1393" s="2">
        <v>1.2478916846981101</v>
      </c>
      <c r="I1393" s="2">
        <v>184.636528094629</v>
      </c>
      <c r="J1393" s="2">
        <v>-179.755776461089</v>
      </c>
      <c r="K1393" s="19">
        <v>1.0128877945155701</v>
      </c>
      <c r="L1393" s="135">
        <v>0.26828575863951298</v>
      </c>
      <c r="M1393" s="135">
        <v>89.79</v>
      </c>
      <c r="N1393" s="135">
        <v>82.083232822484106</v>
      </c>
      <c r="O1393" s="19">
        <v>0.8</v>
      </c>
      <c r="P1393" s="2">
        <v>59.465240877133802</v>
      </c>
      <c r="Q1393" s="2">
        <v>17.313106435929601</v>
      </c>
      <c r="R1393" s="266">
        <f t="shared" si="66"/>
        <v>1.6079918081278601</v>
      </c>
      <c r="S1393" s="266">
        <f t="shared" si="67"/>
        <v>0.58753202164599894</v>
      </c>
      <c r="T1393" s="266">
        <f t="shared" si="68"/>
        <v>1.9561150246008632</v>
      </c>
    </row>
    <row r="1394" spans="1:20">
      <c r="A1394" s="102">
        <v>1.40859116986393</v>
      </c>
      <c r="B1394" s="102">
        <v>0.53564495891880404</v>
      </c>
      <c r="C1394" s="2">
        <v>875.48575745610401</v>
      </c>
      <c r="D1394" s="19">
        <v>1.3597540168621001</v>
      </c>
      <c r="E1394" s="135">
        <v>0.29999999533565103</v>
      </c>
      <c r="F1394" s="135">
        <v>89</v>
      </c>
      <c r="G1394" s="135">
        <v>41.6851889041967</v>
      </c>
      <c r="H1394" s="2">
        <v>1.140439231135</v>
      </c>
      <c r="I1394" s="2">
        <v>256.98245488173097</v>
      </c>
      <c r="J1394" s="2">
        <v>0.54296472935635898</v>
      </c>
      <c r="K1394" s="19">
        <v>2.7120081287059898</v>
      </c>
      <c r="L1394" s="135">
        <v>3.7406492792158001E-9</v>
      </c>
      <c r="M1394" s="135">
        <v>89.79</v>
      </c>
      <c r="N1394" s="135">
        <v>81.633881422840503</v>
      </c>
      <c r="O1394" s="19">
        <v>0.8</v>
      </c>
      <c r="P1394" s="2">
        <v>89.979492246619103</v>
      </c>
      <c r="Q1394" s="2">
        <v>1.75515087044807E-2</v>
      </c>
      <c r="R1394" s="266">
        <f t="shared" si="66"/>
        <v>4.0717621455680897</v>
      </c>
      <c r="S1394" s="266">
        <f t="shared" si="67"/>
        <v>0.50138272170699372</v>
      </c>
      <c r="T1394" s="266">
        <f t="shared" si="68"/>
        <v>1.9583426048627532</v>
      </c>
    </row>
    <row r="1395" spans="1:20">
      <c r="A1395" s="102">
        <v>1.6487376424483899</v>
      </c>
      <c r="B1395" s="102">
        <v>0.53573533969328602</v>
      </c>
      <c r="C1395" s="2">
        <v>916.63835666994805</v>
      </c>
      <c r="D1395" s="19">
        <v>1.3086519186430201</v>
      </c>
      <c r="E1395" s="135">
        <v>0.13863015373546</v>
      </c>
      <c r="F1395" s="135">
        <v>89</v>
      </c>
      <c r="G1395" s="135">
        <v>41.729564987951903</v>
      </c>
      <c r="H1395" s="2">
        <v>0.34973191899164502</v>
      </c>
      <c r="I1395" s="2">
        <v>112.623297043493</v>
      </c>
      <c r="J1395" s="2">
        <v>-82.172942625918694</v>
      </c>
      <c r="K1395" s="19">
        <v>2.5257248403578298</v>
      </c>
      <c r="L1395" s="135">
        <v>9.9998124882604095E-2</v>
      </c>
      <c r="M1395" s="135">
        <v>89.79</v>
      </c>
      <c r="N1395" s="135">
        <v>81.699999960505707</v>
      </c>
      <c r="O1395" s="19">
        <v>0.8</v>
      </c>
      <c r="P1395" s="2">
        <v>215.05098725307201</v>
      </c>
      <c r="Q1395" s="2">
        <v>244.73545601116601</v>
      </c>
      <c r="R1395" s="266">
        <f t="shared" si="66"/>
        <v>3.83437675900085</v>
      </c>
      <c r="S1395" s="266">
        <f t="shared" si="67"/>
        <v>0.51812925055510717</v>
      </c>
      <c r="T1395" s="266">
        <f t="shared" si="68"/>
        <v>1.9578445158509084</v>
      </c>
    </row>
    <row r="1396" spans="1:20">
      <c r="A1396" s="102">
        <v>1.8894521039910599</v>
      </c>
      <c r="B1396" s="102">
        <v>0.53578448542119805</v>
      </c>
      <c r="C1396" s="2">
        <v>891.91505291304497</v>
      </c>
      <c r="D1396" s="19">
        <v>0.57878659561629298</v>
      </c>
      <c r="E1396" s="135">
        <v>3.9329570372864497E-2</v>
      </c>
      <c r="F1396" s="135">
        <v>89</v>
      </c>
      <c r="G1396" s="135">
        <v>41.006945791918497</v>
      </c>
      <c r="H1396" s="2">
        <v>0.243100721087879</v>
      </c>
      <c r="I1396" s="2">
        <v>113.08492237682</v>
      </c>
      <c r="J1396" s="2">
        <v>-149.534993343862</v>
      </c>
      <c r="K1396" s="19">
        <v>1.9387418977400199</v>
      </c>
      <c r="L1396" s="135">
        <v>0.13174048167307001</v>
      </c>
      <c r="M1396" s="135">
        <v>89.79</v>
      </c>
      <c r="N1396" s="135">
        <v>82.493083326708003</v>
      </c>
      <c r="O1396" s="19">
        <v>0.8</v>
      </c>
      <c r="P1396" s="2">
        <v>25.5942583981859</v>
      </c>
      <c r="Q1396" s="2">
        <v>45.674583265641701</v>
      </c>
      <c r="R1396" s="266">
        <f t="shared" si="66"/>
        <v>2.5175284933563127</v>
      </c>
      <c r="S1396" s="266">
        <f t="shared" si="67"/>
        <v>0.29853720925461047</v>
      </c>
      <c r="T1396" s="266">
        <f t="shared" si="68"/>
        <v>2.0116856238282796</v>
      </c>
    </row>
    <row r="1397" spans="1:20">
      <c r="A1397" s="102">
        <v>1.7190976142883301</v>
      </c>
      <c r="B1397" s="102">
        <v>0.53610415926531796</v>
      </c>
      <c r="C1397" s="2">
        <v>912.021591060991</v>
      </c>
      <c r="D1397" s="19">
        <v>2.00605794134822</v>
      </c>
      <c r="E1397" s="135">
        <v>0.13247505633706599</v>
      </c>
      <c r="F1397" s="135">
        <v>89</v>
      </c>
      <c r="G1397" s="135">
        <v>41.539039215383802</v>
      </c>
      <c r="H1397" s="2">
        <v>2.9292662800565101</v>
      </c>
      <c r="I1397" s="2">
        <v>108.229758753396</v>
      </c>
      <c r="J1397" s="2">
        <v>-73.821099836475597</v>
      </c>
      <c r="K1397" s="19">
        <v>2.2513430711615499</v>
      </c>
      <c r="L1397" s="135">
        <v>9.5209983594313805E-2</v>
      </c>
      <c r="M1397" s="135">
        <v>89.79</v>
      </c>
      <c r="N1397" s="135">
        <v>81.534819310167705</v>
      </c>
      <c r="O1397" s="19">
        <v>0.8</v>
      </c>
      <c r="P1397" s="2">
        <v>220.66163915490401</v>
      </c>
      <c r="Q1397" s="2">
        <v>237.972317567711</v>
      </c>
      <c r="R1397" s="266">
        <f t="shared" si="66"/>
        <v>4.2574010125097699</v>
      </c>
      <c r="S1397" s="266">
        <f t="shared" si="67"/>
        <v>0.89104942158514366</v>
      </c>
      <c r="T1397" s="266">
        <f t="shared" si="68"/>
        <v>1.9628479822896732</v>
      </c>
    </row>
    <row r="1398" spans="1:20">
      <c r="A1398" s="102">
        <v>2.2736239079385898</v>
      </c>
      <c r="B1398" s="102">
        <v>0.53703442106352095</v>
      </c>
      <c r="C1398" s="2">
        <v>911.53236266023202</v>
      </c>
      <c r="D1398" s="19">
        <v>1.0893781092577</v>
      </c>
      <c r="E1398" s="135">
        <v>0.22387331219641801</v>
      </c>
      <c r="F1398" s="135">
        <v>89</v>
      </c>
      <c r="G1398" s="135">
        <v>40.756451716855501</v>
      </c>
      <c r="H1398" s="2">
        <v>0.30108173707195401</v>
      </c>
      <c r="I1398" s="2">
        <v>94.694805967258404</v>
      </c>
      <c r="J1398" s="2">
        <v>56.945553316267898</v>
      </c>
      <c r="K1398" s="19">
        <v>1.5058022808046501</v>
      </c>
      <c r="L1398" s="135">
        <v>0.148539814025935</v>
      </c>
      <c r="M1398" s="135">
        <v>89.79</v>
      </c>
      <c r="N1398" s="135">
        <v>83.850776244904594</v>
      </c>
      <c r="O1398" s="19">
        <v>0.8</v>
      </c>
      <c r="P1398" s="2">
        <v>228.41365912572101</v>
      </c>
      <c r="Q1398" s="2">
        <v>234.612099686297</v>
      </c>
      <c r="R1398" s="266">
        <f t="shared" si="66"/>
        <v>2.59518039006235</v>
      </c>
      <c r="S1398" s="266">
        <f t="shared" si="67"/>
        <v>0.72345361880815651</v>
      </c>
      <c r="T1398" s="266">
        <f t="shared" si="68"/>
        <v>2.0573620301255695</v>
      </c>
    </row>
    <row r="1399" spans="1:20">
      <c r="A1399" s="102">
        <v>1.9387385235168</v>
      </c>
      <c r="B1399" s="102">
        <v>0.53710404309608395</v>
      </c>
      <c r="C1399" s="2">
        <v>984.73925722652905</v>
      </c>
      <c r="D1399" s="19">
        <v>1.1322561410616601</v>
      </c>
      <c r="E1399" s="135">
        <v>0.12341045264695601</v>
      </c>
      <c r="F1399" s="135">
        <v>89</v>
      </c>
      <c r="G1399" s="135">
        <v>41.393707101554298</v>
      </c>
      <c r="H1399" s="2">
        <v>-1.8875182801564001</v>
      </c>
      <c r="I1399" s="2">
        <v>357.18707486722599</v>
      </c>
      <c r="J1399" s="2">
        <v>-126.96123461473</v>
      </c>
      <c r="K1399" s="19">
        <v>1.21490175146032</v>
      </c>
      <c r="L1399" s="135">
        <v>0.288121416255193</v>
      </c>
      <c r="M1399" s="135">
        <v>89.79</v>
      </c>
      <c r="N1399" s="135">
        <v>82.063907768881194</v>
      </c>
      <c r="O1399" s="19">
        <v>0.8</v>
      </c>
      <c r="P1399" s="2">
        <v>333.64013769569101</v>
      </c>
      <c r="Q1399" s="2">
        <v>71.463476785820504</v>
      </c>
      <c r="R1399" s="266">
        <f t="shared" si="66"/>
        <v>2.34715789252198</v>
      </c>
      <c r="S1399" s="266">
        <f t="shared" si="67"/>
        <v>0.93197342064959632</v>
      </c>
      <c r="T1399" s="266">
        <f t="shared" si="68"/>
        <v>1.9825213423757295</v>
      </c>
    </row>
    <row r="1400" spans="1:20">
      <c r="A1400" s="102">
        <v>1.84602460125461</v>
      </c>
      <c r="B1400" s="102">
        <v>0.53729535951552998</v>
      </c>
      <c r="C1400" s="2">
        <v>885.48061380153001</v>
      </c>
      <c r="D1400" s="19">
        <v>3.9855731510896302</v>
      </c>
      <c r="E1400" s="135">
        <v>5.4483532114726903E-2</v>
      </c>
      <c r="F1400" s="135">
        <v>89</v>
      </c>
      <c r="G1400" s="135">
        <v>40.6925729990081</v>
      </c>
      <c r="H1400" s="2">
        <v>-0.76394346833785498</v>
      </c>
      <c r="I1400" s="2">
        <v>248.45981642746301</v>
      </c>
      <c r="J1400" s="2">
        <v>12.317028021899199</v>
      </c>
      <c r="K1400" s="19">
        <v>1.7993501005226</v>
      </c>
      <c r="L1400" s="135">
        <v>1.8185583875803601E-2</v>
      </c>
      <c r="M1400" s="135">
        <v>89.79</v>
      </c>
      <c r="N1400" s="135">
        <v>81.129945098963404</v>
      </c>
      <c r="O1400" s="19">
        <v>0.8</v>
      </c>
      <c r="P1400" s="2">
        <v>295.813979343254</v>
      </c>
      <c r="Q1400" s="2">
        <v>151.71957439068501</v>
      </c>
      <c r="R1400" s="266">
        <f t="shared" si="66"/>
        <v>5.7849232516122306</v>
      </c>
      <c r="S1400" s="266">
        <f t="shared" si="67"/>
        <v>2.2150070461174107</v>
      </c>
      <c r="T1400" s="266">
        <f t="shared" si="68"/>
        <v>1.993728563218182</v>
      </c>
    </row>
    <row r="1401" spans="1:20">
      <c r="A1401" s="102">
        <v>1.77083079051226</v>
      </c>
      <c r="B1401" s="102">
        <v>0.537927779369056</v>
      </c>
      <c r="C1401" s="2">
        <v>880.60229449148596</v>
      </c>
      <c r="D1401" s="19">
        <v>2.1214496953587898</v>
      </c>
      <c r="E1401" s="135">
        <v>0.26831152721983498</v>
      </c>
      <c r="F1401" s="135">
        <v>89</v>
      </c>
      <c r="G1401" s="135">
        <v>39.787859678777302</v>
      </c>
      <c r="H1401" s="2">
        <v>1.96838204540069</v>
      </c>
      <c r="I1401" s="2">
        <v>37.308483831355602</v>
      </c>
      <c r="J1401" s="2">
        <v>125.74765107777399</v>
      </c>
      <c r="K1401" s="19">
        <v>5.1565666089747104</v>
      </c>
      <c r="L1401" s="135">
        <v>8.5678626826932697E-2</v>
      </c>
      <c r="M1401" s="135">
        <v>89.79</v>
      </c>
      <c r="N1401" s="135">
        <v>84.845655465008505</v>
      </c>
      <c r="O1401" s="19">
        <v>0.8</v>
      </c>
      <c r="P1401" s="2">
        <v>350.91512295782297</v>
      </c>
      <c r="Q1401" s="2">
        <v>84.231256218047704</v>
      </c>
      <c r="R1401" s="266">
        <f t="shared" si="66"/>
        <v>7.2780163043334998</v>
      </c>
      <c r="S1401" s="266">
        <f t="shared" si="67"/>
        <v>0.411407406561282</v>
      </c>
      <c r="T1401" s="266">
        <f t="shared" si="68"/>
        <v>2.13245085686941</v>
      </c>
    </row>
    <row r="1402" spans="1:20">
      <c r="A1402" s="102">
        <v>1.00316534517332</v>
      </c>
      <c r="B1402" s="102">
        <v>0.53805127337246195</v>
      </c>
      <c r="C1402" s="2">
        <v>924.83541246324296</v>
      </c>
      <c r="D1402" s="19">
        <v>0.65377286484503905</v>
      </c>
      <c r="E1402" s="135">
        <v>0.293906617785335</v>
      </c>
      <c r="F1402" s="135">
        <v>89</v>
      </c>
      <c r="G1402" s="135">
        <v>42.875186646531802</v>
      </c>
      <c r="H1402" s="2">
        <v>-1.2114402527696599</v>
      </c>
      <c r="I1402" s="2">
        <v>210.592579449364</v>
      </c>
      <c r="J1402" s="2">
        <v>-174.31417567731</v>
      </c>
      <c r="K1402" s="19">
        <v>3.4705976209653402</v>
      </c>
      <c r="L1402" s="135">
        <v>7.7167139483867497E-2</v>
      </c>
      <c r="M1402" s="135">
        <v>89.79</v>
      </c>
      <c r="N1402" s="135">
        <v>82.285611455717898</v>
      </c>
      <c r="O1402" s="19">
        <v>0.8</v>
      </c>
      <c r="P1402" s="2">
        <v>205.46298443043099</v>
      </c>
      <c r="Q1402" s="2">
        <v>247.68407345578299</v>
      </c>
      <c r="R1402" s="266">
        <f t="shared" si="66"/>
        <v>4.1243704858103793</v>
      </c>
      <c r="S1402" s="266">
        <f t="shared" si="67"/>
        <v>0.18837472281306797</v>
      </c>
      <c r="T1402" s="266">
        <f t="shared" si="68"/>
        <v>1.9191895800732106</v>
      </c>
    </row>
    <row r="1403" spans="1:20">
      <c r="A1403" s="102">
        <v>1.86300908215343</v>
      </c>
      <c r="B1403" s="102">
        <v>0.53810297325253398</v>
      </c>
      <c r="C1403" s="2">
        <v>916.86650922128399</v>
      </c>
      <c r="D1403" s="19">
        <v>3.1416104418089899</v>
      </c>
      <c r="E1403" s="135">
        <v>0.14196891994829799</v>
      </c>
      <c r="F1403" s="135">
        <v>89</v>
      </c>
      <c r="G1403" s="135">
        <v>41.500000216062404</v>
      </c>
      <c r="H1403" s="2">
        <v>-0.459265921065169</v>
      </c>
      <c r="I1403" s="2">
        <v>1.74969286178788E-5</v>
      </c>
      <c r="J1403" s="2">
        <v>-167.39999057297999</v>
      </c>
      <c r="K1403" s="19">
        <v>2.8597815723045499</v>
      </c>
      <c r="L1403" s="135">
        <v>6.4963039670141399E-3</v>
      </c>
      <c r="M1403" s="135">
        <v>89.79</v>
      </c>
      <c r="N1403" s="135">
        <v>81.682184658646307</v>
      </c>
      <c r="O1403" s="19">
        <v>0.8</v>
      </c>
      <c r="P1403" s="2">
        <v>273.14310595573102</v>
      </c>
      <c r="Q1403" s="2">
        <v>173.47010142795401</v>
      </c>
      <c r="R1403" s="266">
        <f t="shared" si="66"/>
        <v>6.0013920141135397</v>
      </c>
      <c r="S1403" s="266">
        <f t="shared" si="67"/>
        <v>1.0985490892849306</v>
      </c>
      <c r="T1403" s="266">
        <f t="shared" si="68"/>
        <v>1.9682454032140355</v>
      </c>
    </row>
    <row r="1404" spans="1:20">
      <c r="A1404" s="102">
        <v>2.3214135873131401</v>
      </c>
      <c r="B1404" s="102">
        <v>0.538276949541314</v>
      </c>
      <c r="C1404" s="2">
        <v>867.83048177662295</v>
      </c>
      <c r="D1404" s="19">
        <v>1.6362121136121499</v>
      </c>
      <c r="E1404" s="135">
        <v>0.25489617802470999</v>
      </c>
      <c r="F1404" s="135">
        <v>89</v>
      </c>
      <c r="G1404" s="135">
        <v>41.522411926799798</v>
      </c>
      <c r="H1404" s="2">
        <v>-2.8899961156637501</v>
      </c>
      <c r="I1404" s="2">
        <v>249.698662227471</v>
      </c>
      <c r="J1404" s="2">
        <v>-14.9080001478137</v>
      </c>
      <c r="K1404" s="19">
        <v>2.20447598845199</v>
      </c>
      <c r="L1404" s="135">
        <v>7.4722528216862996E-2</v>
      </c>
      <c r="M1404" s="135">
        <v>89.79</v>
      </c>
      <c r="N1404" s="135">
        <v>81.553622066377798</v>
      </c>
      <c r="O1404" s="19">
        <v>0.8</v>
      </c>
      <c r="P1404" s="2">
        <v>322.41719033310898</v>
      </c>
      <c r="Q1404" s="2">
        <v>114.66204062591601</v>
      </c>
      <c r="R1404" s="266">
        <f t="shared" si="66"/>
        <v>3.8406881020641399</v>
      </c>
      <c r="S1404" s="266">
        <f t="shared" si="67"/>
        <v>0.74222269699617738</v>
      </c>
      <c r="T1404" s="266">
        <f t="shared" si="68"/>
        <v>1.9640868215976797</v>
      </c>
    </row>
    <row r="1405" spans="1:20">
      <c r="A1405" s="102">
        <v>1.4827986881136801</v>
      </c>
      <c r="B1405" s="102">
        <v>0.53827940620591497</v>
      </c>
      <c r="C1405" s="2">
        <v>933.91254884569196</v>
      </c>
      <c r="D1405" s="19">
        <v>1.2000049436008999</v>
      </c>
      <c r="E1405" s="135">
        <v>0.138158771055266</v>
      </c>
      <c r="F1405" s="135">
        <v>89</v>
      </c>
      <c r="G1405" s="135">
        <v>41.799718663141697</v>
      </c>
      <c r="H1405" s="2">
        <v>2.28336287664265E-2</v>
      </c>
      <c r="I1405" s="2">
        <v>117.87408056701901</v>
      </c>
      <c r="J1405" s="2">
        <v>-123.251082261279</v>
      </c>
      <c r="K1405" s="19">
        <v>3.1927626258357198</v>
      </c>
      <c r="L1405" s="135">
        <v>9.5185245419785E-2</v>
      </c>
      <c r="M1405" s="135">
        <v>89.79</v>
      </c>
      <c r="N1405" s="135">
        <v>81.686565438322901</v>
      </c>
      <c r="O1405" s="19">
        <v>0.8</v>
      </c>
      <c r="P1405" s="2">
        <v>88.139624367370999</v>
      </c>
      <c r="Q1405" s="2">
        <v>357.74771719181001</v>
      </c>
      <c r="R1405" s="266">
        <f t="shared" si="66"/>
        <v>4.3927675694366197</v>
      </c>
      <c r="S1405" s="266">
        <f t="shared" si="67"/>
        <v>0.37585160070795848</v>
      </c>
      <c r="T1405" s="266">
        <f t="shared" si="68"/>
        <v>1.9542372066334688</v>
      </c>
    </row>
    <row r="1406" spans="1:20">
      <c r="A1406" s="102">
        <v>2.06080535054206</v>
      </c>
      <c r="B1406" s="102">
        <v>0.53856192225152</v>
      </c>
      <c r="C1406" s="2">
        <v>907.71150324859502</v>
      </c>
      <c r="D1406" s="19">
        <v>2.5881676564213998</v>
      </c>
      <c r="E1406" s="135">
        <v>0.170231559942012</v>
      </c>
      <c r="F1406" s="135">
        <v>89</v>
      </c>
      <c r="G1406" s="135">
        <v>41.5194479284567</v>
      </c>
      <c r="H1406" s="2">
        <v>5.9976858016386299</v>
      </c>
      <c r="I1406" s="2">
        <v>327.78558228168203</v>
      </c>
      <c r="J1406" s="2">
        <v>-133.45351779030599</v>
      </c>
      <c r="K1406" s="19">
        <v>3.0939268930213801</v>
      </c>
      <c r="L1406" s="135">
        <v>8.7138497599206804E-2</v>
      </c>
      <c r="M1406" s="135">
        <v>89.79</v>
      </c>
      <c r="N1406" s="135">
        <v>81.619694950443602</v>
      </c>
      <c r="O1406" s="19">
        <v>0.8</v>
      </c>
      <c r="P1406" s="2">
        <v>31.233564081740901</v>
      </c>
      <c r="Q1406" s="2">
        <v>35.293687675022298</v>
      </c>
      <c r="R1406" s="266">
        <f t="shared" si="66"/>
        <v>5.6820945494427804</v>
      </c>
      <c r="S1406" s="266">
        <f t="shared" si="67"/>
        <v>0.83653161367814988</v>
      </c>
      <c r="T1406" s="266">
        <f t="shared" si="68"/>
        <v>1.9658184061378836</v>
      </c>
    </row>
    <row r="1407" spans="1:20">
      <c r="A1407" s="102">
        <v>2.6552122081629901</v>
      </c>
      <c r="B1407" s="102">
        <v>0.53869498362216806</v>
      </c>
      <c r="C1407" s="2">
        <v>864.46690462689799</v>
      </c>
      <c r="D1407" s="19">
        <v>3.1307450507499501</v>
      </c>
      <c r="E1407" s="135">
        <v>0.180645858995157</v>
      </c>
      <c r="F1407" s="135">
        <v>89</v>
      </c>
      <c r="G1407" s="135">
        <v>41.520298377681101</v>
      </c>
      <c r="H1407" s="2">
        <v>0.124299886334062</v>
      </c>
      <c r="I1407" s="2">
        <v>28.326272432056999</v>
      </c>
      <c r="J1407" s="2">
        <v>140.55722116343199</v>
      </c>
      <c r="K1407" s="19">
        <v>3.19999994554213</v>
      </c>
      <c r="L1407" s="135">
        <v>6.0135960586508802E-2</v>
      </c>
      <c r="M1407" s="135">
        <v>89.79</v>
      </c>
      <c r="N1407" s="135">
        <v>81.699997385844696</v>
      </c>
      <c r="O1407" s="19">
        <v>0.8</v>
      </c>
      <c r="P1407" s="2">
        <v>82.237183823139802</v>
      </c>
      <c r="Q1407" s="2">
        <v>352.93684606013198</v>
      </c>
      <c r="R1407" s="266">
        <f t="shared" si="66"/>
        <v>6.3307449962920801</v>
      </c>
      <c r="S1407" s="266">
        <f t="shared" si="67"/>
        <v>0.97835784500913581</v>
      </c>
      <c r="T1407" s="266">
        <f t="shared" si="68"/>
        <v>1.967712193266941</v>
      </c>
    </row>
    <row r="1408" spans="1:20">
      <c r="A1408" s="102">
        <v>1.8912233426235601</v>
      </c>
      <c r="B1408" s="102">
        <v>0.53898377820630206</v>
      </c>
      <c r="C1408" s="2">
        <v>881.858077412939</v>
      </c>
      <c r="D1408" s="19">
        <v>1.40424190321997</v>
      </c>
      <c r="E1408" s="135">
        <v>0.238689416779337</v>
      </c>
      <c r="F1408" s="135">
        <v>89</v>
      </c>
      <c r="G1408" s="135">
        <v>39.733480893981898</v>
      </c>
      <c r="H1408" s="2">
        <v>-0.20858163150994599</v>
      </c>
      <c r="I1408" s="2">
        <v>2.1070478941543902</v>
      </c>
      <c r="J1408" s="2">
        <v>178.97064761511299</v>
      </c>
      <c r="K1408" s="19">
        <v>5.4999740632837799</v>
      </c>
      <c r="L1408" s="135">
        <v>0.12112701439095</v>
      </c>
      <c r="M1408" s="135">
        <v>89.79</v>
      </c>
      <c r="N1408" s="135">
        <v>84.113577774985401</v>
      </c>
      <c r="O1408" s="19">
        <v>0.8</v>
      </c>
      <c r="P1408" s="2">
        <v>309.95973361861002</v>
      </c>
      <c r="Q1408" s="2">
        <v>126.857938209735</v>
      </c>
      <c r="R1408" s="266">
        <f t="shared" si="66"/>
        <v>6.9042159665037497</v>
      </c>
      <c r="S1408" s="266">
        <f t="shared" si="67"/>
        <v>0.25531791369604429</v>
      </c>
      <c r="T1408" s="266">
        <f t="shared" si="68"/>
        <v>2.1169445989245155</v>
      </c>
    </row>
    <row r="1409" spans="1:20">
      <c r="A1409" s="102">
        <v>1.76429155748337</v>
      </c>
      <c r="B1409" s="102">
        <v>0.53986524990485796</v>
      </c>
      <c r="C1409" s="2">
        <v>860.00130414886303</v>
      </c>
      <c r="D1409" s="19">
        <v>2.5482086719954</v>
      </c>
      <c r="E1409" s="135">
        <v>0.130028401775969</v>
      </c>
      <c r="F1409" s="135">
        <v>89</v>
      </c>
      <c r="G1409" s="135">
        <v>41.854234409906901</v>
      </c>
      <c r="H1409" s="2">
        <v>6.1371545236886399E-3</v>
      </c>
      <c r="I1409" s="2">
        <v>122.449111647967</v>
      </c>
      <c r="J1409" s="2">
        <v>-57.854860173903802</v>
      </c>
      <c r="K1409" s="19">
        <v>3.1991144430035399</v>
      </c>
      <c r="L1409" s="135">
        <v>6.6763155248535294E-2</v>
      </c>
      <c r="M1409" s="135">
        <v>89.79</v>
      </c>
      <c r="N1409" s="135">
        <v>82.449975993406099</v>
      </c>
      <c r="O1409" s="19">
        <v>0.8</v>
      </c>
      <c r="P1409" s="2">
        <v>152.42037718396301</v>
      </c>
      <c r="Q1409" s="2">
        <v>294.37452962439301</v>
      </c>
      <c r="R1409" s="266">
        <f t="shared" si="66"/>
        <v>5.7473231149989399</v>
      </c>
      <c r="S1409" s="266">
        <f t="shared" si="67"/>
        <v>0.79653564053275117</v>
      </c>
      <c r="T1409" s="266">
        <f t="shared" si="68"/>
        <v>1.9699315291713992</v>
      </c>
    </row>
    <row r="1410" spans="1:20">
      <c r="A1410" s="102">
        <v>1.74252537777647</v>
      </c>
      <c r="B1410" s="102">
        <v>0.53986842689268699</v>
      </c>
      <c r="C1410" s="2">
        <v>885.33832365555702</v>
      </c>
      <c r="D1410" s="19">
        <v>2.5098801367787802</v>
      </c>
      <c r="E1410" s="135">
        <v>0.149634129593817</v>
      </c>
      <c r="F1410" s="135">
        <v>89</v>
      </c>
      <c r="G1410" s="135">
        <v>41.503212768452897</v>
      </c>
      <c r="H1410" s="2">
        <v>-0.25417549489324298</v>
      </c>
      <c r="I1410" s="2">
        <v>1.16151098725445</v>
      </c>
      <c r="J1410" s="2">
        <v>173.28875041058001</v>
      </c>
      <c r="K1410" s="19">
        <v>2.5669682946434298</v>
      </c>
      <c r="L1410" s="135">
        <v>7.67810968051158E-2</v>
      </c>
      <c r="M1410" s="135">
        <v>89.79</v>
      </c>
      <c r="N1410" s="135">
        <v>81.693536985840893</v>
      </c>
      <c r="O1410" s="19">
        <v>0.8</v>
      </c>
      <c r="P1410" s="2">
        <v>24.1823006175762</v>
      </c>
      <c r="Q1410" s="2">
        <v>44.422317571738503</v>
      </c>
      <c r="R1410" s="266">
        <f t="shared" si="66"/>
        <v>5.07684843142221</v>
      </c>
      <c r="S1410" s="266">
        <f t="shared" si="67"/>
        <v>0.97776047410333145</v>
      </c>
      <c r="T1410" s="266">
        <f t="shared" si="68"/>
        <v>1.9683665802358596</v>
      </c>
    </row>
    <row r="1411" spans="1:20">
      <c r="A1411" s="102">
        <v>1.40409746905788</v>
      </c>
      <c r="B1411" s="102">
        <v>0.54123954001047103</v>
      </c>
      <c r="C1411" s="2">
        <v>866.49938651633795</v>
      </c>
      <c r="D1411" s="19">
        <v>2.1189264059855502</v>
      </c>
      <c r="E1411" s="135">
        <v>0.14045079254906701</v>
      </c>
      <c r="F1411" s="135">
        <v>89</v>
      </c>
      <c r="G1411" s="135">
        <v>41.537764719859403</v>
      </c>
      <c r="H1411" s="2">
        <v>-1.18416001410134</v>
      </c>
      <c r="I1411" s="2">
        <v>327.02589662945297</v>
      </c>
      <c r="J1411" s="2">
        <v>-114.520838887843</v>
      </c>
      <c r="K1411" s="19">
        <v>2.5356895927567198</v>
      </c>
      <c r="L1411" s="135">
        <v>9.4683365334881697E-2</v>
      </c>
      <c r="M1411" s="135">
        <v>89.79</v>
      </c>
      <c r="N1411" s="135">
        <v>81.699999944878002</v>
      </c>
      <c r="O1411" s="19">
        <v>0.8</v>
      </c>
      <c r="P1411" s="2">
        <v>317.435353961315</v>
      </c>
      <c r="Q1411" s="2">
        <v>119.540153816226</v>
      </c>
      <c r="R1411" s="266">
        <f t="shared" si="66"/>
        <v>4.6546159987422699</v>
      </c>
      <c r="S1411" s="266">
        <f t="shared" si="67"/>
        <v>0.83564108636890444</v>
      </c>
      <c r="T1411" s="266">
        <f t="shared" si="68"/>
        <v>1.9668848455347152</v>
      </c>
    </row>
    <row r="1412" spans="1:20">
      <c r="A1412" s="102">
        <v>1.6382245137356199</v>
      </c>
      <c r="B1412" s="102">
        <v>0.54164614043582004</v>
      </c>
      <c r="C1412" s="2">
        <v>869.68091788970401</v>
      </c>
      <c r="D1412" s="19">
        <v>2.1952004972352799</v>
      </c>
      <c r="E1412" s="135">
        <v>0.179986116124179</v>
      </c>
      <c r="F1412" s="135">
        <v>89</v>
      </c>
      <c r="G1412" s="135">
        <v>41.839047782708903</v>
      </c>
      <c r="H1412" s="2">
        <v>1.6351233942171399</v>
      </c>
      <c r="I1412" s="2">
        <v>359.97363813896197</v>
      </c>
      <c r="J1412" s="2">
        <v>177.31009683780999</v>
      </c>
      <c r="K1412" s="19">
        <v>3.1564657716292599</v>
      </c>
      <c r="L1412" s="135">
        <v>7.4933203169736604E-2</v>
      </c>
      <c r="M1412" s="135">
        <v>89.79</v>
      </c>
      <c r="N1412" s="135">
        <v>81.3265987996609</v>
      </c>
      <c r="O1412" s="19">
        <v>0.8</v>
      </c>
      <c r="P1412" s="2">
        <v>35.245713929757201</v>
      </c>
      <c r="Q1412" s="2">
        <v>36.029720936502201</v>
      </c>
      <c r="R1412" s="266">
        <f t="shared" si="66"/>
        <v>5.3516662688645393</v>
      </c>
      <c r="S1412" s="266">
        <f t="shared" si="67"/>
        <v>0.69546152439416198</v>
      </c>
      <c r="T1412" s="266">
        <f t="shared" si="68"/>
        <v>1.9437965993401809</v>
      </c>
    </row>
    <row r="1413" spans="1:20">
      <c r="A1413" s="102">
        <v>1.39870121423155</v>
      </c>
      <c r="B1413" s="102">
        <v>0.54214134815094195</v>
      </c>
      <c r="C1413" s="2">
        <v>877.641764139972</v>
      </c>
      <c r="D1413" s="19">
        <v>1.8175589100632401</v>
      </c>
      <c r="E1413" s="135">
        <v>0.29999935471023897</v>
      </c>
      <c r="F1413" s="135">
        <v>89</v>
      </c>
      <c r="G1413" s="135">
        <v>41.799327823149603</v>
      </c>
      <c r="H1413" s="2">
        <v>0.60896566505142702</v>
      </c>
      <c r="I1413" s="2">
        <v>261.03732999133899</v>
      </c>
      <c r="J1413" s="2">
        <v>22.544480291702701</v>
      </c>
      <c r="K1413" s="19">
        <v>2.42784432641391</v>
      </c>
      <c r="L1413" s="135">
        <v>4.0951035854880298E-5</v>
      </c>
      <c r="M1413" s="135">
        <v>89.79</v>
      </c>
      <c r="N1413" s="135">
        <v>81.097891084934503</v>
      </c>
      <c r="O1413" s="19">
        <v>0.8</v>
      </c>
      <c r="P1413" s="2">
        <v>45.783172884290998</v>
      </c>
      <c r="Q1413" s="2">
        <v>44.210540057239598</v>
      </c>
      <c r="R1413" s="266">
        <f t="shared" si="66"/>
        <v>4.2454032364771503</v>
      </c>
      <c r="S1413" s="266">
        <f t="shared" si="67"/>
        <v>0.74863074633285787</v>
      </c>
      <c r="T1413" s="266">
        <f t="shared" si="68"/>
        <v>1.9401721345389742</v>
      </c>
    </row>
    <row r="1414" spans="1:20">
      <c r="A1414" s="102">
        <v>1.4411981808952901</v>
      </c>
      <c r="B1414" s="102">
        <v>0.54245162979864003</v>
      </c>
      <c r="C1414" s="2">
        <v>928.543732032354</v>
      </c>
      <c r="D1414" s="19">
        <v>0.79168632930392102</v>
      </c>
      <c r="E1414" s="135">
        <v>6.1333802045244901E-3</v>
      </c>
      <c r="F1414" s="135">
        <v>89</v>
      </c>
      <c r="G1414" s="135">
        <v>40.300433293508299</v>
      </c>
      <c r="H1414" s="2">
        <v>-0.39288756540950198</v>
      </c>
      <c r="I1414" s="2">
        <v>89.012045484666004</v>
      </c>
      <c r="J1414" s="2">
        <v>-44.871045430235</v>
      </c>
      <c r="K1414" s="19">
        <v>2.31893728089244</v>
      </c>
      <c r="L1414" s="135">
        <v>0.13904822746686901</v>
      </c>
      <c r="M1414" s="135">
        <v>89.79</v>
      </c>
      <c r="N1414" s="135">
        <v>83.241266899353604</v>
      </c>
      <c r="O1414" s="19">
        <v>0.8</v>
      </c>
      <c r="P1414" s="2">
        <v>80.426249163056397</v>
      </c>
      <c r="Q1414" s="2">
        <v>0.78112311554073</v>
      </c>
      <c r="R1414" s="266">
        <f t="shared" si="66"/>
        <v>3.1106236101963609</v>
      </c>
      <c r="S1414" s="266">
        <f t="shared" si="67"/>
        <v>0.34140049229759312</v>
      </c>
      <c r="T1414" s="266">
        <f t="shared" si="68"/>
        <v>2.0655179137431836</v>
      </c>
    </row>
    <row r="1415" spans="1:20">
      <c r="A1415" s="102">
        <v>1.57104759104549</v>
      </c>
      <c r="B1415" s="102">
        <v>0.54265380072790903</v>
      </c>
      <c r="C1415" s="2">
        <v>984.73488124428297</v>
      </c>
      <c r="D1415" s="19">
        <v>1.0952439894294299</v>
      </c>
      <c r="E1415" s="135">
        <v>0.272796696611812</v>
      </c>
      <c r="F1415" s="135">
        <v>89</v>
      </c>
      <c r="G1415" s="135">
        <v>41.818451420924603</v>
      </c>
      <c r="H1415" s="2">
        <v>5.99506568853531</v>
      </c>
      <c r="I1415" s="2">
        <v>180.10403695765899</v>
      </c>
      <c r="J1415" s="2">
        <v>-179.74693995166501</v>
      </c>
      <c r="K1415" s="19">
        <v>3.8945249016969399</v>
      </c>
      <c r="L1415" s="135">
        <v>0.122619856333645</v>
      </c>
      <c r="M1415" s="135">
        <v>89.79</v>
      </c>
      <c r="N1415" s="135">
        <v>82.691435099765201</v>
      </c>
      <c r="O1415" s="19">
        <v>0.8</v>
      </c>
      <c r="P1415" s="2">
        <v>294.29508514349999</v>
      </c>
      <c r="Q1415" s="2">
        <v>141.94974658165401</v>
      </c>
      <c r="R1415" s="266">
        <f t="shared" si="66"/>
        <v>4.9897688911263698</v>
      </c>
      <c r="S1415" s="266">
        <f t="shared" si="67"/>
        <v>0.2812265981281068</v>
      </c>
      <c r="T1415" s="266">
        <f t="shared" si="68"/>
        <v>1.9773911345361075</v>
      </c>
    </row>
    <row r="1416" spans="1:20">
      <c r="A1416" s="102">
        <v>2.2191231865435799</v>
      </c>
      <c r="B1416" s="102">
        <v>0.54289204169831695</v>
      </c>
      <c r="C1416" s="2">
        <v>984.41102115606998</v>
      </c>
      <c r="D1416" s="19">
        <v>2.60210663654592</v>
      </c>
      <c r="E1416" s="135">
        <v>0.11207040904089199</v>
      </c>
      <c r="F1416" s="135">
        <v>89</v>
      </c>
      <c r="G1416" s="135">
        <v>41.692899039994501</v>
      </c>
      <c r="H1416" s="2">
        <v>0.55834427486662497</v>
      </c>
      <c r="I1416" s="2">
        <v>39.770720310441199</v>
      </c>
      <c r="J1416" s="2">
        <v>36.584918867201203</v>
      </c>
      <c r="K1416" s="19">
        <v>3.4872295105574</v>
      </c>
      <c r="L1416" s="135">
        <v>0.130513885226301</v>
      </c>
      <c r="M1416" s="135">
        <v>89.79</v>
      </c>
      <c r="N1416" s="135">
        <v>83.041632286807598</v>
      </c>
      <c r="O1416" s="19">
        <v>0.8</v>
      </c>
      <c r="P1416" s="2">
        <v>332.49717540246297</v>
      </c>
      <c r="Q1416" s="2">
        <v>97.706928863256394</v>
      </c>
      <c r="R1416" s="266">
        <f t="shared" ref="R1416:R1479" si="69">D1416+K1416</f>
        <v>6.0893361471033201</v>
      </c>
      <c r="S1416" s="266">
        <f t="shared" ref="S1416:S1479" si="70">D1416/K1416</f>
        <v>0.74618164037330548</v>
      </c>
      <c r="T1416" s="266">
        <f t="shared" ref="T1416:T1479" si="71">N1416/G1416</f>
        <v>1.9917452179842121</v>
      </c>
    </row>
    <row r="1417" spans="1:20">
      <c r="A1417" s="102">
        <v>1.4056948255747499</v>
      </c>
      <c r="B1417" s="102">
        <v>0.54289263114333097</v>
      </c>
      <c r="C1417" s="2">
        <v>894.43603121930005</v>
      </c>
      <c r="D1417" s="19">
        <v>0.50941787084264201</v>
      </c>
      <c r="E1417" s="135">
        <v>0.18822288263499001</v>
      </c>
      <c r="F1417" s="135">
        <v>89</v>
      </c>
      <c r="G1417" s="135">
        <v>41.419999517876498</v>
      </c>
      <c r="H1417" s="2">
        <v>-2.3065119098587199E-2</v>
      </c>
      <c r="I1417" s="2">
        <v>356.43267065392899</v>
      </c>
      <c r="J1417" s="2">
        <v>30.9974152306179</v>
      </c>
      <c r="K1417" s="19">
        <v>1.1585005342402801</v>
      </c>
      <c r="L1417" s="135">
        <v>0.25199435918597501</v>
      </c>
      <c r="M1417" s="135">
        <v>89.79</v>
      </c>
      <c r="N1417" s="135">
        <v>82.349997006642297</v>
      </c>
      <c r="O1417" s="19">
        <v>0.8</v>
      </c>
      <c r="P1417" s="2">
        <v>325.46309669759398</v>
      </c>
      <c r="Q1417" s="2">
        <v>98.125715687899401</v>
      </c>
      <c r="R1417" s="266">
        <f t="shared" si="69"/>
        <v>1.6679184050829221</v>
      </c>
      <c r="S1417" s="266">
        <f t="shared" si="70"/>
        <v>0.43972174011702753</v>
      </c>
      <c r="T1417" s="266">
        <f t="shared" si="71"/>
        <v>1.9881699170735332</v>
      </c>
    </row>
    <row r="1418" spans="1:20">
      <c r="A1418" s="102">
        <v>1.36157479323446</v>
      </c>
      <c r="B1418" s="102">
        <v>0.54301191359648804</v>
      </c>
      <c r="C1418" s="2">
        <v>862.03209331346102</v>
      </c>
      <c r="D1418" s="19">
        <v>1.7893855317026699</v>
      </c>
      <c r="E1418" s="135">
        <v>0.29999995534761198</v>
      </c>
      <c r="F1418" s="135">
        <v>89</v>
      </c>
      <c r="G1418" s="135">
        <v>41.7999999929214</v>
      </c>
      <c r="H1418" s="2">
        <v>1.0510992119026701</v>
      </c>
      <c r="I1418" s="2">
        <v>250.11628749983299</v>
      </c>
      <c r="J1418" s="2">
        <v>54.483780009831101</v>
      </c>
      <c r="K1418" s="19">
        <v>2.7056892274475399</v>
      </c>
      <c r="L1418" s="135">
        <v>1.14048461641314E-7</v>
      </c>
      <c r="M1418" s="135">
        <v>89.79</v>
      </c>
      <c r="N1418" s="135">
        <v>81.679098859948596</v>
      </c>
      <c r="O1418" s="19">
        <v>0.8</v>
      </c>
      <c r="P1418" s="2">
        <v>68.923309618251693</v>
      </c>
      <c r="Q1418" s="2">
        <v>17.6324689482819</v>
      </c>
      <c r="R1418" s="266">
        <f t="shared" si="69"/>
        <v>4.49507475915021</v>
      </c>
      <c r="S1418" s="266">
        <f t="shared" si="70"/>
        <v>0.6613418546189499</v>
      </c>
      <c r="T1418" s="266">
        <f t="shared" si="71"/>
        <v>1.9540454276024044</v>
      </c>
    </row>
    <row r="1419" spans="1:20">
      <c r="A1419" s="102">
        <v>1.4086000001989301</v>
      </c>
      <c r="B1419" s="102">
        <v>0.54509304943220505</v>
      </c>
      <c r="C1419" s="2">
        <v>879.98164127851203</v>
      </c>
      <c r="D1419" s="19">
        <v>0.78228818713804504</v>
      </c>
      <c r="E1419" s="135">
        <v>0.27352737477882599</v>
      </c>
      <c r="F1419" s="135">
        <v>89</v>
      </c>
      <c r="G1419" s="135">
        <v>41.725258129833598</v>
      </c>
      <c r="H1419" s="2">
        <v>0.306686514181647</v>
      </c>
      <c r="I1419" s="2">
        <v>269.277310559662</v>
      </c>
      <c r="J1419" s="2">
        <v>42.590257713401101</v>
      </c>
      <c r="K1419" s="19">
        <v>1.16056698396651</v>
      </c>
      <c r="L1419" s="135">
        <v>0.162021991881482</v>
      </c>
      <c r="M1419" s="135">
        <v>89.79</v>
      </c>
      <c r="N1419" s="135">
        <v>81.995495422823097</v>
      </c>
      <c r="O1419" s="19">
        <v>0.8</v>
      </c>
      <c r="P1419" s="2">
        <v>178.455323398583</v>
      </c>
      <c r="Q1419" s="2">
        <v>290.64964431658098</v>
      </c>
      <c r="R1419" s="266">
        <f t="shared" si="69"/>
        <v>1.9428551711045552</v>
      </c>
      <c r="S1419" s="266">
        <f t="shared" si="70"/>
        <v>0.67405690317364675</v>
      </c>
      <c r="T1419" s="266">
        <f t="shared" si="71"/>
        <v>1.965128535998109</v>
      </c>
    </row>
    <row r="1420" spans="1:20">
      <c r="A1420" s="102">
        <v>1.50089954677969</v>
      </c>
      <c r="B1420" s="102">
        <v>0.54540772278628802</v>
      </c>
      <c r="C1420" s="2">
        <v>998.99690390649505</v>
      </c>
      <c r="D1420" s="19">
        <v>1.0000017979023701</v>
      </c>
      <c r="E1420" s="135">
        <v>0.15733650075834801</v>
      </c>
      <c r="F1420" s="135">
        <v>89</v>
      </c>
      <c r="G1420" s="135">
        <v>41.769049506976998</v>
      </c>
      <c r="H1420" s="2">
        <v>5.9996921412462703</v>
      </c>
      <c r="I1420" s="2">
        <v>337.26376523217402</v>
      </c>
      <c r="J1420" s="2">
        <v>179.99970722393999</v>
      </c>
      <c r="K1420" s="19">
        <v>1.90843248187619</v>
      </c>
      <c r="L1420" s="135">
        <v>8.1597207764196406E-2</v>
      </c>
      <c r="M1420" s="135">
        <v>89.79</v>
      </c>
      <c r="N1420" s="135">
        <v>81.903095759342804</v>
      </c>
      <c r="O1420" s="19">
        <v>0.8</v>
      </c>
      <c r="P1420" s="2">
        <v>96.154111237319597</v>
      </c>
      <c r="Q1420" s="2">
        <v>345.42041656404302</v>
      </c>
      <c r="R1420" s="266">
        <f t="shared" si="69"/>
        <v>2.9084342797785601</v>
      </c>
      <c r="S1420" s="266">
        <f t="shared" si="70"/>
        <v>0.52399118512134268</v>
      </c>
      <c r="T1420" s="266">
        <f t="shared" si="71"/>
        <v>1.9608561058029801</v>
      </c>
    </row>
    <row r="1421" spans="1:20">
      <c r="A1421" s="102">
        <v>1.5442120051011401</v>
      </c>
      <c r="B1421" s="102">
        <v>0.54551724933416501</v>
      </c>
      <c r="C1421" s="2">
        <v>929.82388328643901</v>
      </c>
      <c r="D1421" s="19">
        <v>0.71483103806320203</v>
      </c>
      <c r="E1421" s="135">
        <v>0.29999052397209702</v>
      </c>
      <c r="F1421" s="135">
        <v>89</v>
      </c>
      <c r="G1421" s="135">
        <v>41.537528708257298</v>
      </c>
      <c r="H1421" s="2">
        <v>-4.2137134029780102E-2</v>
      </c>
      <c r="I1421" s="2">
        <v>254.44010872868799</v>
      </c>
      <c r="J1421" s="2">
        <v>-66.143429370953299</v>
      </c>
      <c r="K1421" s="19">
        <v>2.1625012998220901</v>
      </c>
      <c r="L1421" s="135">
        <v>0.123429250888216</v>
      </c>
      <c r="M1421" s="135">
        <v>89.79</v>
      </c>
      <c r="N1421" s="135">
        <v>82.541459262119503</v>
      </c>
      <c r="O1421" s="19">
        <v>0.8</v>
      </c>
      <c r="P1421" s="2">
        <v>68.983936845781201</v>
      </c>
      <c r="Q1421" s="2">
        <v>11.673340688683</v>
      </c>
      <c r="R1421" s="266">
        <f t="shared" si="69"/>
        <v>2.8773323378852922</v>
      </c>
      <c r="S1421" s="266">
        <f t="shared" si="70"/>
        <v>0.33055750677329604</v>
      </c>
      <c r="T1421" s="266">
        <f t="shared" si="71"/>
        <v>1.9871538300185629</v>
      </c>
    </row>
    <row r="1422" spans="1:20">
      <c r="A1422" s="102">
        <v>1.98579087061807</v>
      </c>
      <c r="B1422" s="102">
        <v>0.54586367889800402</v>
      </c>
      <c r="C1422" s="2">
        <v>895.33474685880799</v>
      </c>
      <c r="D1422" s="19">
        <v>0.50072244772622199</v>
      </c>
      <c r="E1422" s="135">
        <v>0.14888084090515299</v>
      </c>
      <c r="F1422" s="135">
        <v>89</v>
      </c>
      <c r="G1422" s="135">
        <v>42.963267843903502</v>
      </c>
      <c r="H1422" s="2">
        <v>4.6760111343507402</v>
      </c>
      <c r="I1422" s="2">
        <v>353.903077570157</v>
      </c>
      <c r="J1422" s="2">
        <v>94.4342349722384</v>
      </c>
      <c r="K1422" s="19">
        <v>4.3981508825939004</v>
      </c>
      <c r="L1422" s="135">
        <v>5.2782145169120401E-2</v>
      </c>
      <c r="M1422" s="135">
        <v>89.79</v>
      </c>
      <c r="N1422" s="135">
        <v>82.583888064820997</v>
      </c>
      <c r="O1422" s="19">
        <v>0.8</v>
      </c>
      <c r="P1422" s="2">
        <v>0.797289423846543</v>
      </c>
      <c r="Q1422" s="2">
        <v>80.171729100636796</v>
      </c>
      <c r="R1422" s="266">
        <f t="shared" si="69"/>
        <v>4.8988733303201224</v>
      </c>
      <c r="S1422" s="266">
        <f t="shared" si="70"/>
        <v>0.11384840154253885</v>
      </c>
      <c r="T1422" s="266">
        <f t="shared" si="71"/>
        <v>1.9221975470969597</v>
      </c>
    </row>
    <row r="1423" spans="1:20">
      <c r="A1423" s="102">
        <v>1.62883448321372</v>
      </c>
      <c r="B1423" s="102">
        <v>0.54594519863124202</v>
      </c>
      <c r="C1423" s="2">
        <v>860.66723286799902</v>
      </c>
      <c r="D1423" s="19">
        <v>2.2099963605305799</v>
      </c>
      <c r="E1423" s="135">
        <v>0.13000004568041901</v>
      </c>
      <c r="F1423" s="135">
        <v>89</v>
      </c>
      <c r="G1423" s="135">
        <v>41.654614759162797</v>
      </c>
      <c r="H1423" s="2">
        <v>0.66487137642439997</v>
      </c>
      <c r="I1423" s="2">
        <v>138.1151987744</v>
      </c>
      <c r="J1423" s="2">
        <v>-87.140781810837396</v>
      </c>
      <c r="K1423" s="19">
        <v>3.49899459834052</v>
      </c>
      <c r="L1423" s="135">
        <v>6.6229867516848395E-2</v>
      </c>
      <c r="M1423" s="135">
        <v>89.79</v>
      </c>
      <c r="N1423" s="135">
        <v>82.599921796666294</v>
      </c>
      <c r="O1423" s="19">
        <v>0.8</v>
      </c>
      <c r="P1423" s="2">
        <v>143.66080881129</v>
      </c>
      <c r="Q1423" s="2">
        <v>302.85143909083899</v>
      </c>
      <c r="R1423" s="266">
        <f t="shared" si="69"/>
        <v>5.7089909588710999</v>
      </c>
      <c r="S1423" s="266">
        <f t="shared" si="70"/>
        <v>0.6316089660666302</v>
      </c>
      <c r="T1423" s="266">
        <f t="shared" si="71"/>
        <v>1.9829716893131686</v>
      </c>
    </row>
    <row r="1424" spans="1:20">
      <c r="A1424" s="102">
        <v>3.1818346977233798</v>
      </c>
      <c r="B1424" s="102">
        <v>0.545947874731877</v>
      </c>
      <c r="C1424" s="2">
        <v>872.75100840165896</v>
      </c>
      <c r="D1424" s="19">
        <v>3.0197822923541402</v>
      </c>
      <c r="E1424" s="135">
        <v>0.18550541347677599</v>
      </c>
      <c r="F1424" s="135">
        <v>89</v>
      </c>
      <c r="G1424" s="135">
        <v>41.500001075420897</v>
      </c>
      <c r="H1424" s="2">
        <v>-6.6783751057519297E-2</v>
      </c>
      <c r="I1424" s="2">
        <v>13.0939217192306</v>
      </c>
      <c r="J1424" s="2">
        <v>-176.55715629791899</v>
      </c>
      <c r="K1424" s="19">
        <v>3.1999957630126299</v>
      </c>
      <c r="L1424" s="135">
        <v>5.7738053610764097E-2</v>
      </c>
      <c r="M1424" s="135">
        <v>89.79</v>
      </c>
      <c r="N1424" s="135">
        <v>81.630494606491197</v>
      </c>
      <c r="O1424" s="19">
        <v>0.8</v>
      </c>
      <c r="P1424" s="2">
        <v>350.19682824543497</v>
      </c>
      <c r="Q1424" s="2">
        <v>82.107770666688495</v>
      </c>
      <c r="R1424" s="266">
        <f t="shared" si="69"/>
        <v>6.2197780553667705</v>
      </c>
      <c r="S1424" s="266">
        <f t="shared" si="70"/>
        <v>0.94368321585250226</v>
      </c>
      <c r="T1424" s="266">
        <f t="shared" si="71"/>
        <v>1.966999819063578</v>
      </c>
    </row>
    <row r="1425" spans="1:20">
      <c r="A1425" s="102">
        <v>1.9189983471296701</v>
      </c>
      <c r="B1425" s="102">
        <v>0.54692673343507603</v>
      </c>
      <c r="C1425" s="2">
        <v>899.87937604686601</v>
      </c>
      <c r="D1425" s="19">
        <v>0.90810155519095703</v>
      </c>
      <c r="E1425" s="135">
        <v>0.29901457526884201</v>
      </c>
      <c r="F1425" s="135">
        <v>89</v>
      </c>
      <c r="G1425" s="135">
        <v>41.756244781060602</v>
      </c>
      <c r="H1425" s="2">
        <v>1.3234167702895601</v>
      </c>
      <c r="I1425" s="2">
        <v>168.87399656704699</v>
      </c>
      <c r="J1425" s="2">
        <v>76.786058971951306</v>
      </c>
      <c r="K1425" s="19">
        <v>5.1183746471974798</v>
      </c>
      <c r="L1425" s="135">
        <v>0.20345266714947099</v>
      </c>
      <c r="M1425" s="135">
        <v>89.79</v>
      </c>
      <c r="N1425" s="135">
        <v>82.236058717953895</v>
      </c>
      <c r="O1425" s="19">
        <v>0.8</v>
      </c>
      <c r="P1425" s="2">
        <v>356.03528952112299</v>
      </c>
      <c r="Q1425" s="2">
        <v>62.594935684990197</v>
      </c>
      <c r="R1425" s="266">
        <f t="shared" si="69"/>
        <v>6.0264762023884373</v>
      </c>
      <c r="S1425" s="266">
        <f t="shared" si="70"/>
        <v>0.177419907252819</v>
      </c>
      <c r="T1425" s="266">
        <f t="shared" si="71"/>
        <v>1.9694313784474637</v>
      </c>
    </row>
    <row r="1426" spans="1:20">
      <c r="A1426" s="102">
        <v>1.5247599813155801</v>
      </c>
      <c r="B1426" s="102">
        <v>0.54722168332184895</v>
      </c>
      <c r="C1426" s="2">
        <v>978.55700200397405</v>
      </c>
      <c r="D1426" s="19">
        <v>0.60222373634291404</v>
      </c>
      <c r="E1426" s="135">
        <v>4.6389058775696101E-2</v>
      </c>
      <c r="F1426" s="135">
        <v>89</v>
      </c>
      <c r="G1426" s="135">
        <v>41.0370956402895</v>
      </c>
      <c r="H1426" s="2">
        <v>-0.419558407798235</v>
      </c>
      <c r="I1426" s="2">
        <v>127.45764531260301</v>
      </c>
      <c r="J1426" s="2">
        <v>-114.776919139364</v>
      </c>
      <c r="K1426" s="19">
        <v>1.3075064276686199</v>
      </c>
      <c r="L1426" s="135">
        <v>6.15915719453358E-2</v>
      </c>
      <c r="M1426" s="135">
        <v>89.79</v>
      </c>
      <c r="N1426" s="135">
        <v>82.613732095983096</v>
      </c>
      <c r="O1426" s="19">
        <v>0.8</v>
      </c>
      <c r="P1426" s="2">
        <v>205.58514093778001</v>
      </c>
      <c r="Q1426" s="2">
        <v>248.38817189700401</v>
      </c>
      <c r="R1426" s="266">
        <f t="shared" si="69"/>
        <v>1.9097301640115338</v>
      </c>
      <c r="S1426" s="266">
        <f t="shared" si="70"/>
        <v>0.4605895034999738</v>
      </c>
      <c r="T1426" s="266">
        <f t="shared" si="71"/>
        <v>2.0131476364734344</v>
      </c>
    </row>
    <row r="1427" spans="1:20">
      <c r="A1427" s="102">
        <v>2.0627480205148401</v>
      </c>
      <c r="B1427" s="102">
        <v>0.54740731856402203</v>
      </c>
      <c r="C1427" s="2">
        <v>970.68473629984203</v>
      </c>
      <c r="D1427" s="19">
        <v>3.10401615686169</v>
      </c>
      <c r="E1427" s="135">
        <v>0.25050477675462401</v>
      </c>
      <c r="F1427" s="135">
        <v>89</v>
      </c>
      <c r="G1427" s="135">
        <v>41.725078944047503</v>
      </c>
      <c r="H1427" s="2">
        <v>5.1904822818819003</v>
      </c>
      <c r="I1427" s="2">
        <v>359.88048650240199</v>
      </c>
      <c r="J1427" s="2">
        <v>178.99511329373999</v>
      </c>
      <c r="K1427" s="19">
        <v>3.1639107571528902</v>
      </c>
      <c r="L1427" s="135">
        <v>6.7001860321047604E-8</v>
      </c>
      <c r="M1427" s="135">
        <v>89.79</v>
      </c>
      <c r="N1427" s="135">
        <v>81.1064589880216</v>
      </c>
      <c r="O1427" s="19">
        <v>0.8</v>
      </c>
      <c r="P1427" s="2">
        <v>357.79006425744802</v>
      </c>
      <c r="Q1427" s="2">
        <v>75.973980153371599</v>
      </c>
      <c r="R1427" s="266">
        <f t="shared" si="69"/>
        <v>6.2679269140145806</v>
      </c>
      <c r="S1427" s="266">
        <f t="shared" si="70"/>
        <v>0.98106944067376367</v>
      </c>
      <c r="T1427" s="266">
        <f t="shared" si="71"/>
        <v>1.9438299708619782</v>
      </c>
    </row>
    <row r="1428" spans="1:20">
      <c r="A1428" s="102">
        <v>1.40859116986393</v>
      </c>
      <c r="B1428" s="102">
        <v>0.54793054889887505</v>
      </c>
      <c r="C1428" s="2">
        <v>863.76570508788097</v>
      </c>
      <c r="D1428" s="19">
        <v>1.0278402058168099</v>
      </c>
      <c r="E1428" s="135">
        <v>0.269999994539526</v>
      </c>
      <c r="F1428" s="135">
        <v>89</v>
      </c>
      <c r="G1428" s="135">
        <v>41.748541804237</v>
      </c>
      <c r="H1428" s="2">
        <v>1.33391308230454</v>
      </c>
      <c r="I1428" s="2">
        <v>241.04543161518001</v>
      </c>
      <c r="J1428" s="2">
        <v>64.683818125941698</v>
      </c>
      <c r="K1428" s="19">
        <v>1.5898990918560001</v>
      </c>
      <c r="L1428" s="135">
        <v>9.9999894295050198E-2</v>
      </c>
      <c r="M1428" s="135">
        <v>89.79</v>
      </c>
      <c r="N1428" s="135">
        <v>81.864521808437502</v>
      </c>
      <c r="O1428" s="19">
        <v>0.8</v>
      </c>
      <c r="P1428" s="2">
        <v>187.350025585341</v>
      </c>
      <c r="Q1428" s="2">
        <v>274.10275242700101</v>
      </c>
      <c r="R1428" s="266">
        <f t="shared" si="69"/>
        <v>2.6177392976728102</v>
      </c>
      <c r="S1428" s="266">
        <f t="shared" si="70"/>
        <v>0.64648140946916344</v>
      </c>
      <c r="T1428" s="266">
        <f t="shared" si="71"/>
        <v>1.9608953575506483</v>
      </c>
    </row>
    <row r="1429" spans="1:20">
      <c r="A1429" s="102">
        <v>1.8470480022951901</v>
      </c>
      <c r="B1429" s="102">
        <v>0.54924479633679202</v>
      </c>
      <c r="C1429" s="2">
        <v>964.11882739596695</v>
      </c>
      <c r="D1429" s="19">
        <v>1.2654467483694301</v>
      </c>
      <c r="E1429" s="135">
        <v>1.4702888567987399E-2</v>
      </c>
      <c r="F1429" s="135">
        <v>89</v>
      </c>
      <c r="G1429" s="135">
        <v>42.075278093434903</v>
      </c>
      <c r="H1429" s="2">
        <v>5.9447927590786396</v>
      </c>
      <c r="I1429" s="2">
        <v>353.26256221546299</v>
      </c>
      <c r="J1429" s="2">
        <v>-169.766258061917</v>
      </c>
      <c r="K1429" s="19">
        <v>2.7188560833705102</v>
      </c>
      <c r="L1429" s="135">
        <v>0.25290959706738603</v>
      </c>
      <c r="M1429" s="135">
        <v>89.79</v>
      </c>
      <c r="N1429" s="135">
        <v>81.487793432127702</v>
      </c>
      <c r="O1429" s="19">
        <v>0.8</v>
      </c>
      <c r="P1429" s="2">
        <v>123.757064322904</v>
      </c>
      <c r="Q1429" s="2">
        <v>328.97984692667399</v>
      </c>
      <c r="R1429" s="266">
        <f t="shared" si="69"/>
        <v>3.9843028317399405</v>
      </c>
      <c r="S1429" s="266">
        <f t="shared" si="70"/>
        <v>0.46543351673130179</v>
      </c>
      <c r="T1429" s="266">
        <f t="shared" si="71"/>
        <v>1.9367143159736457</v>
      </c>
    </row>
    <row r="1430" spans="1:20">
      <c r="A1430" s="102">
        <v>1.97930941730737</v>
      </c>
      <c r="B1430" s="102">
        <v>0.54931996516225901</v>
      </c>
      <c r="C1430" s="2">
        <v>984.70909210755599</v>
      </c>
      <c r="D1430" s="19">
        <v>0.535265589332518</v>
      </c>
      <c r="E1430" s="135">
        <v>0.17549776406446099</v>
      </c>
      <c r="F1430" s="135">
        <v>89</v>
      </c>
      <c r="G1430" s="135">
        <v>40.990656477267201</v>
      </c>
      <c r="H1430" s="2">
        <v>0.98673979318988603</v>
      </c>
      <c r="I1430" s="2">
        <v>319.60998930740601</v>
      </c>
      <c r="J1430" s="2">
        <v>179.99947855165399</v>
      </c>
      <c r="K1430" s="19">
        <v>4.0554448102684502</v>
      </c>
      <c r="L1430" s="135">
        <v>4.3789010161376297E-2</v>
      </c>
      <c r="M1430" s="135">
        <v>89.79</v>
      </c>
      <c r="N1430" s="135">
        <v>83.104237320208895</v>
      </c>
      <c r="O1430" s="19">
        <v>0.8</v>
      </c>
      <c r="P1430" s="2">
        <v>187.66141588574001</v>
      </c>
      <c r="Q1430" s="2">
        <v>266.54490091719202</v>
      </c>
      <c r="R1430" s="266">
        <f t="shared" si="69"/>
        <v>4.5907103996009679</v>
      </c>
      <c r="S1430" s="266">
        <f t="shared" si="70"/>
        <v>0.13198690017361772</v>
      </c>
      <c r="T1430" s="266">
        <f t="shared" si="71"/>
        <v>2.0273946421496629</v>
      </c>
    </row>
    <row r="1431" spans="1:20">
      <c r="A1431" s="102">
        <v>0.838798187673091</v>
      </c>
      <c r="B1431" s="102">
        <v>0.54950887038755902</v>
      </c>
      <c r="C1431" s="2">
        <v>965.68475325864301</v>
      </c>
      <c r="D1431" s="19">
        <v>0.83981382714245201</v>
      </c>
      <c r="E1431" s="135">
        <v>0.290022050786506</v>
      </c>
      <c r="F1431" s="135">
        <v>89</v>
      </c>
      <c r="G1431" s="135">
        <v>42.9557211067361</v>
      </c>
      <c r="H1431" s="2">
        <v>2.6440877439739698</v>
      </c>
      <c r="I1431" s="2">
        <v>200.31454497460501</v>
      </c>
      <c r="J1431" s="2">
        <v>-179.999999817316</v>
      </c>
      <c r="K1431" s="19">
        <v>4.3738163800499201</v>
      </c>
      <c r="L1431" s="135">
        <v>7.9167975319984901E-3</v>
      </c>
      <c r="M1431" s="135">
        <v>89.79</v>
      </c>
      <c r="N1431" s="135">
        <v>82.189730431483497</v>
      </c>
      <c r="O1431" s="19">
        <v>0.8</v>
      </c>
      <c r="P1431" s="2">
        <v>205.76862062621399</v>
      </c>
      <c r="Q1431" s="2">
        <v>240.92965154264499</v>
      </c>
      <c r="R1431" s="266">
        <f t="shared" si="69"/>
        <v>5.2136302071923719</v>
      </c>
      <c r="S1431" s="266">
        <f t="shared" si="70"/>
        <v>0.19200939275207224</v>
      </c>
      <c r="T1431" s="266">
        <f t="shared" si="71"/>
        <v>1.9133593457146019</v>
      </c>
    </row>
    <row r="1432" spans="1:20">
      <c r="A1432" s="102">
        <v>1.6311220889911</v>
      </c>
      <c r="B1432" s="102">
        <v>0.550309957689879</v>
      </c>
      <c r="C1432" s="2">
        <v>860.95030623446803</v>
      </c>
      <c r="D1432" s="19">
        <v>2.8311527725632302</v>
      </c>
      <c r="E1432" s="135">
        <v>0.22913956712980299</v>
      </c>
      <c r="F1432" s="135">
        <v>89</v>
      </c>
      <c r="G1432" s="135">
        <v>41.500001605201398</v>
      </c>
      <c r="H1432" s="2">
        <v>5.1829707603588497</v>
      </c>
      <c r="I1432" s="2">
        <v>359.98999313423002</v>
      </c>
      <c r="J1432" s="2">
        <v>155.986844583509</v>
      </c>
      <c r="K1432" s="19">
        <v>2.2583251895658001</v>
      </c>
      <c r="L1432" s="135">
        <v>1.52094967464933E-7</v>
      </c>
      <c r="M1432" s="135">
        <v>89.79</v>
      </c>
      <c r="N1432" s="135">
        <v>81.699049330993404</v>
      </c>
      <c r="O1432" s="19">
        <v>0.8</v>
      </c>
      <c r="P1432" s="2">
        <v>228.90553373752999</v>
      </c>
      <c r="Q1432" s="2">
        <v>207.19259683272301</v>
      </c>
      <c r="R1432" s="266">
        <f t="shared" si="69"/>
        <v>5.0894779621290303</v>
      </c>
      <c r="S1432" s="266">
        <f t="shared" si="70"/>
        <v>1.2536515049489243</v>
      </c>
      <c r="T1432" s="266">
        <f t="shared" si="71"/>
        <v>1.9686517149617089</v>
      </c>
    </row>
    <row r="1433" spans="1:20">
      <c r="A1433" s="102">
        <v>1.53379289293661</v>
      </c>
      <c r="B1433" s="102">
        <v>0.55038951794781199</v>
      </c>
      <c r="C1433" s="2">
        <v>906.29944931927696</v>
      </c>
      <c r="D1433" s="19">
        <v>1.0671868048770701</v>
      </c>
      <c r="E1433" s="135">
        <v>0.157430374192432</v>
      </c>
      <c r="F1433" s="135">
        <v>89</v>
      </c>
      <c r="G1433" s="135">
        <v>41.757481453452201</v>
      </c>
      <c r="H1433" s="2">
        <v>5.2868093569766303</v>
      </c>
      <c r="I1433" s="2">
        <v>1.2649734622955899</v>
      </c>
      <c r="J1433" s="2">
        <v>151.22550531117301</v>
      </c>
      <c r="K1433" s="19">
        <v>3.8383114049557898</v>
      </c>
      <c r="L1433" s="135">
        <v>0.119196961175469</v>
      </c>
      <c r="M1433" s="135">
        <v>89.79</v>
      </c>
      <c r="N1433" s="135">
        <v>82.416005878785995</v>
      </c>
      <c r="O1433" s="19">
        <v>0.8</v>
      </c>
      <c r="P1433" s="2">
        <v>359.829857327198</v>
      </c>
      <c r="Q1433" s="2">
        <v>68.393446847914802</v>
      </c>
      <c r="R1433" s="266">
        <f t="shared" si="69"/>
        <v>4.9054982098328601</v>
      </c>
      <c r="S1433" s="266">
        <f t="shared" si="70"/>
        <v>0.27803549328988381</v>
      </c>
      <c r="T1433" s="266">
        <f t="shared" si="71"/>
        <v>1.9736823919961879</v>
      </c>
    </row>
    <row r="1434" spans="1:20">
      <c r="A1434" s="102">
        <v>1.21323380619287</v>
      </c>
      <c r="B1434" s="102">
        <v>0.55059946399620296</v>
      </c>
      <c r="C1434" s="2">
        <v>860.00097160447694</v>
      </c>
      <c r="D1434" s="19">
        <v>1.8924124635750099</v>
      </c>
      <c r="E1434" s="135">
        <v>0.15443493072095901</v>
      </c>
      <c r="F1434" s="135">
        <v>89</v>
      </c>
      <c r="G1434" s="135">
        <v>41.792223009832199</v>
      </c>
      <c r="H1434" s="2">
        <v>1.1296187456884199</v>
      </c>
      <c r="I1434" s="2">
        <v>133.74964878841101</v>
      </c>
      <c r="J1434" s="2">
        <v>-110.073505840476</v>
      </c>
      <c r="K1434" s="19">
        <v>2.5899778667487099</v>
      </c>
      <c r="L1434" s="135">
        <v>9.9999576185657302E-2</v>
      </c>
      <c r="M1434" s="135">
        <v>89.79</v>
      </c>
      <c r="N1434" s="135">
        <v>81.0066937666858</v>
      </c>
      <c r="O1434" s="19">
        <v>0.8</v>
      </c>
      <c r="P1434" s="2">
        <v>245.30300055126401</v>
      </c>
      <c r="Q1434" s="2">
        <v>199.536606722659</v>
      </c>
      <c r="R1434" s="266">
        <f t="shared" si="69"/>
        <v>4.48239033032372</v>
      </c>
      <c r="S1434" s="266">
        <f t="shared" si="70"/>
        <v>0.73066742688060948</v>
      </c>
      <c r="T1434" s="266">
        <f t="shared" si="71"/>
        <v>1.9383198100667642</v>
      </c>
    </row>
    <row r="1435" spans="1:20">
      <c r="A1435" s="102">
        <v>1.17258962616324</v>
      </c>
      <c r="B1435" s="102">
        <v>0.55076095239971401</v>
      </c>
      <c r="C1435" s="2">
        <v>898.27885802127003</v>
      </c>
      <c r="D1435" s="19">
        <v>3.1230075113611102</v>
      </c>
      <c r="E1435" s="135">
        <v>0.23708686479576099</v>
      </c>
      <c r="F1435" s="135">
        <v>89</v>
      </c>
      <c r="G1435" s="135">
        <v>41.607119878543003</v>
      </c>
      <c r="H1435" s="2">
        <v>2.5373751937227502</v>
      </c>
      <c r="I1435" s="2">
        <v>37.475071859570498</v>
      </c>
      <c r="J1435" s="2">
        <v>74.185334621722902</v>
      </c>
      <c r="K1435" s="19">
        <v>3.0236400619857702</v>
      </c>
      <c r="L1435" s="135">
        <v>0.13332069249319001</v>
      </c>
      <c r="M1435" s="135">
        <v>89.79</v>
      </c>
      <c r="N1435" s="135">
        <v>82.606500762282593</v>
      </c>
      <c r="O1435" s="19">
        <v>0.8</v>
      </c>
      <c r="P1435" s="2">
        <v>169.422380047605</v>
      </c>
      <c r="Q1435" s="2">
        <v>283.95498815863903</v>
      </c>
      <c r="R1435" s="266">
        <f t="shared" si="69"/>
        <v>6.1466475733468808</v>
      </c>
      <c r="S1435" s="266">
        <f t="shared" si="70"/>
        <v>1.032863517924842</v>
      </c>
      <c r="T1435" s="266">
        <f t="shared" si="71"/>
        <v>1.9853933894829181</v>
      </c>
    </row>
    <row r="1436" spans="1:20">
      <c r="A1436" s="102">
        <v>1.30124697834253</v>
      </c>
      <c r="B1436" s="102">
        <v>0.551022359389154</v>
      </c>
      <c r="C1436" s="2">
        <v>979.03333744946201</v>
      </c>
      <c r="D1436" s="19">
        <v>0.50000452475069701</v>
      </c>
      <c r="E1436" s="135">
        <v>7.3737917407679501E-2</v>
      </c>
      <c r="F1436" s="135">
        <v>89</v>
      </c>
      <c r="G1436" s="135">
        <v>41.5314078321666</v>
      </c>
      <c r="H1436" s="2">
        <v>5.4407273285455204</v>
      </c>
      <c r="I1436" s="2">
        <v>12.9429316309956</v>
      </c>
      <c r="J1436" s="2">
        <v>94.384789184857098</v>
      </c>
      <c r="K1436" s="19">
        <v>1.7440442245154</v>
      </c>
      <c r="L1436" s="135">
        <v>4.3240093561669801E-2</v>
      </c>
      <c r="M1436" s="135">
        <v>89.79</v>
      </c>
      <c r="N1436" s="135">
        <v>82.698938152385594</v>
      </c>
      <c r="O1436" s="19">
        <v>0.8</v>
      </c>
      <c r="P1436" s="2">
        <v>113.916684889531</v>
      </c>
      <c r="Q1436" s="2">
        <v>334.72362014198302</v>
      </c>
      <c r="R1436" s="266">
        <f t="shared" si="69"/>
        <v>2.244048749266097</v>
      </c>
      <c r="S1436" s="266">
        <f t="shared" si="70"/>
        <v>0.28669257219645805</v>
      </c>
      <c r="T1436" s="266">
        <f t="shared" si="71"/>
        <v>1.9912384980201472</v>
      </c>
    </row>
    <row r="1437" spans="1:20">
      <c r="A1437" s="102">
        <v>1.7420132192783</v>
      </c>
      <c r="B1437" s="102">
        <v>0.55109432775198497</v>
      </c>
      <c r="C1437" s="2">
        <v>860.00007321654698</v>
      </c>
      <c r="D1437" s="19">
        <v>2.2458390479265802</v>
      </c>
      <c r="E1437" s="135">
        <v>0.18627855760491099</v>
      </c>
      <c r="F1437" s="135">
        <v>89</v>
      </c>
      <c r="G1437" s="135">
        <v>41.786520559858602</v>
      </c>
      <c r="H1437" s="2">
        <v>0.87413013652959404</v>
      </c>
      <c r="I1437" s="2">
        <v>359.98979586282297</v>
      </c>
      <c r="J1437" s="2">
        <v>161.908308200672</v>
      </c>
      <c r="K1437" s="19">
        <v>3.1487542509065301</v>
      </c>
      <c r="L1437" s="135">
        <v>8.7659589694826706E-2</v>
      </c>
      <c r="M1437" s="135">
        <v>89.79</v>
      </c>
      <c r="N1437" s="135">
        <v>81.524161499646794</v>
      </c>
      <c r="O1437" s="19">
        <v>0.8</v>
      </c>
      <c r="P1437" s="2">
        <v>74.860217958898602</v>
      </c>
      <c r="Q1437" s="2">
        <v>359.00653736721398</v>
      </c>
      <c r="R1437" s="266">
        <f t="shared" si="69"/>
        <v>5.3945932988331098</v>
      </c>
      <c r="S1437" s="266">
        <f t="shared" si="70"/>
        <v>0.71324684906102165</v>
      </c>
      <c r="T1437" s="266">
        <f t="shared" si="71"/>
        <v>1.9509679295471509</v>
      </c>
    </row>
    <row r="1438" spans="1:20">
      <c r="A1438" s="102">
        <v>2.0214730184525198</v>
      </c>
      <c r="B1438" s="102">
        <v>0.55155046076020697</v>
      </c>
      <c r="C1438" s="2">
        <v>905.22662189643302</v>
      </c>
      <c r="D1438" s="19">
        <v>1.1913874542078999</v>
      </c>
      <c r="E1438" s="135">
        <v>4.0775131072708299E-4</v>
      </c>
      <c r="F1438" s="135">
        <v>89</v>
      </c>
      <c r="G1438" s="135">
        <v>41.178179500556297</v>
      </c>
      <c r="H1438" s="2">
        <v>5.5515216982575097</v>
      </c>
      <c r="I1438" s="2">
        <v>314.59809727914802</v>
      </c>
      <c r="J1438" s="2">
        <v>26.179245460313801</v>
      </c>
      <c r="K1438" s="19">
        <v>2.8720662369916998</v>
      </c>
      <c r="L1438" s="135">
        <v>0.15982983584156399</v>
      </c>
      <c r="M1438" s="135">
        <v>89.79</v>
      </c>
      <c r="N1438" s="135">
        <v>82.307001019592803</v>
      </c>
      <c r="O1438" s="19">
        <v>0.8</v>
      </c>
      <c r="P1438" s="2">
        <v>359.40879232654498</v>
      </c>
      <c r="Q1438" s="2">
        <v>68.492959227533902</v>
      </c>
      <c r="R1438" s="266">
        <f t="shared" si="69"/>
        <v>4.0634536911995998</v>
      </c>
      <c r="S1438" s="266">
        <f t="shared" si="70"/>
        <v>0.4148189337916523</v>
      </c>
      <c r="T1438" s="266">
        <f t="shared" si="71"/>
        <v>1.9988013559094053</v>
      </c>
    </row>
    <row r="1439" spans="1:20">
      <c r="A1439" s="102">
        <v>1.4878483372740401</v>
      </c>
      <c r="B1439" s="102">
        <v>0.55177594020086096</v>
      </c>
      <c r="C1439" s="2">
        <v>998.98994033377403</v>
      </c>
      <c r="D1439" s="19">
        <v>1.3064955540813901</v>
      </c>
      <c r="E1439" s="135">
        <v>0.26693739515878001</v>
      </c>
      <c r="F1439" s="135">
        <v>89</v>
      </c>
      <c r="G1439" s="135">
        <v>41.438937356102301</v>
      </c>
      <c r="H1439" s="2">
        <v>5.9887343579505599</v>
      </c>
      <c r="I1439" s="2">
        <v>359.86766764015698</v>
      </c>
      <c r="J1439" s="2">
        <v>125.292005321901</v>
      </c>
      <c r="K1439" s="19">
        <v>1.4057172631088299</v>
      </c>
      <c r="L1439" s="135">
        <v>9.26088118629394E-2</v>
      </c>
      <c r="M1439" s="135">
        <v>89.79</v>
      </c>
      <c r="N1439" s="135">
        <v>82.223103011774796</v>
      </c>
      <c r="O1439" s="19">
        <v>0.8</v>
      </c>
      <c r="P1439" s="2">
        <v>159.05887251394799</v>
      </c>
      <c r="Q1439" s="2">
        <v>291.66158974000098</v>
      </c>
      <c r="R1439" s="266">
        <f t="shared" si="69"/>
        <v>2.71221281719022</v>
      </c>
      <c r="S1439" s="266">
        <f t="shared" si="70"/>
        <v>0.92941560039747606</v>
      </c>
      <c r="T1439" s="266">
        <f t="shared" si="71"/>
        <v>1.9841991194223183</v>
      </c>
    </row>
    <row r="1440" spans="1:20">
      <c r="A1440" s="102">
        <v>1.8331223409622901</v>
      </c>
      <c r="B1440" s="102">
        <v>0.55232158440220003</v>
      </c>
      <c r="C1440" s="2">
        <v>984.228015518456</v>
      </c>
      <c r="D1440" s="19">
        <v>0.53187036861487802</v>
      </c>
      <c r="E1440" s="135">
        <v>0.21588301714486499</v>
      </c>
      <c r="F1440" s="135">
        <v>89</v>
      </c>
      <c r="G1440" s="135">
        <v>42.131083132068703</v>
      </c>
      <c r="H1440" s="2">
        <v>5.9925771398054204</v>
      </c>
      <c r="I1440" s="2">
        <v>179.328702283463</v>
      </c>
      <c r="J1440" s="2">
        <v>15.5070365064554</v>
      </c>
      <c r="K1440" s="19">
        <v>1.8885051523217</v>
      </c>
      <c r="L1440" s="135">
        <v>0.21785906848578501</v>
      </c>
      <c r="M1440" s="135">
        <v>89.79</v>
      </c>
      <c r="N1440" s="135">
        <v>81.918046199362195</v>
      </c>
      <c r="O1440" s="19">
        <v>0.8</v>
      </c>
      <c r="P1440" s="2">
        <v>12.461807499358899</v>
      </c>
      <c r="Q1440" s="2">
        <v>52.475095188417797</v>
      </c>
      <c r="R1440" s="266">
        <f t="shared" si="69"/>
        <v>2.4203755209365783</v>
      </c>
      <c r="S1440" s="266">
        <f t="shared" si="70"/>
        <v>0.28163564603517471</v>
      </c>
      <c r="T1440" s="266">
        <f t="shared" si="71"/>
        <v>1.9443612674892057</v>
      </c>
    </row>
    <row r="1441" spans="1:20">
      <c r="A1441" s="102">
        <v>2.77839514100924</v>
      </c>
      <c r="B1441" s="102">
        <v>0.55266778716160003</v>
      </c>
      <c r="C1441" s="2">
        <v>909.36957609071396</v>
      </c>
      <c r="D1441" s="19">
        <v>3.1434025261392402</v>
      </c>
      <c r="E1441" s="135">
        <v>0.16965630901220399</v>
      </c>
      <c r="F1441" s="135">
        <v>89</v>
      </c>
      <c r="G1441" s="135">
        <v>41.613618621690797</v>
      </c>
      <c r="H1441" s="2">
        <v>0.163893041034262</v>
      </c>
      <c r="I1441" s="2">
        <v>17.337331590547301</v>
      </c>
      <c r="J1441" s="2">
        <v>154.792230009392</v>
      </c>
      <c r="K1441" s="19">
        <v>3.1999969031761899</v>
      </c>
      <c r="L1441" s="135">
        <v>6.2324942398751998E-2</v>
      </c>
      <c r="M1441" s="135">
        <v>89.79</v>
      </c>
      <c r="N1441" s="135">
        <v>81.484855273128304</v>
      </c>
      <c r="O1441" s="19">
        <v>0.8</v>
      </c>
      <c r="P1441" s="2">
        <v>76.659536980143599</v>
      </c>
      <c r="Q1441" s="2">
        <v>0.56912850588943897</v>
      </c>
      <c r="R1441" s="266">
        <f t="shared" si="69"/>
        <v>6.3433994293154301</v>
      </c>
      <c r="S1441" s="266">
        <f t="shared" si="70"/>
        <v>0.98231424006042745</v>
      </c>
      <c r="T1441" s="266">
        <f t="shared" si="71"/>
        <v>1.9581295251899797</v>
      </c>
    </row>
    <row r="1442" spans="1:20">
      <c r="A1442" s="102">
        <v>2.81821987358853</v>
      </c>
      <c r="B1442" s="102">
        <v>0.55281476358718695</v>
      </c>
      <c r="C1442" s="2">
        <v>860.269863050955</v>
      </c>
      <c r="D1442" s="19">
        <v>2.89054980278096</v>
      </c>
      <c r="E1442" s="135">
        <v>0.20576098734924</v>
      </c>
      <c r="F1442" s="135">
        <v>89</v>
      </c>
      <c r="G1442" s="135">
        <v>41.525967106234198</v>
      </c>
      <c r="H1442" s="2">
        <v>-2.1789964739887799E-2</v>
      </c>
      <c r="I1442" s="2">
        <v>1.20883335376998</v>
      </c>
      <c r="J1442" s="2">
        <v>-154.99384570211299</v>
      </c>
      <c r="K1442" s="19">
        <v>3.1917280718960899</v>
      </c>
      <c r="L1442" s="135">
        <v>5.89766681232698E-2</v>
      </c>
      <c r="M1442" s="135">
        <v>89.79</v>
      </c>
      <c r="N1442" s="135">
        <v>81.5200872059891</v>
      </c>
      <c r="O1442" s="19">
        <v>0.8</v>
      </c>
      <c r="P1442" s="2">
        <v>355.21692437928999</v>
      </c>
      <c r="Q1442" s="2">
        <v>74.449255664933602</v>
      </c>
      <c r="R1442" s="266">
        <f t="shared" si="69"/>
        <v>6.0822778746770503</v>
      </c>
      <c r="S1442" s="266">
        <f t="shared" si="70"/>
        <v>0.90563786690756187</v>
      </c>
      <c r="T1442" s="266">
        <f t="shared" si="71"/>
        <v>1.9631111058157795</v>
      </c>
    </row>
    <row r="1443" spans="1:20">
      <c r="A1443" s="102">
        <v>1.6884740721434299</v>
      </c>
      <c r="B1443" s="102">
        <v>0.55299782577682899</v>
      </c>
      <c r="C1443" s="2">
        <v>886.41673123831697</v>
      </c>
      <c r="D1443" s="19">
        <v>0.58754480092540495</v>
      </c>
      <c r="E1443" s="135">
        <v>6.6035204623714094E-2</v>
      </c>
      <c r="F1443" s="135">
        <v>89</v>
      </c>
      <c r="G1443" s="135">
        <v>41.262815970709497</v>
      </c>
      <c r="H1443" s="2">
        <v>-0.335517104432144</v>
      </c>
      <c r="I1443" s="2">
        <v>197.57188787713201</v>
      </c>
      <c r="J1443" s="2">
        <v>170.93366732377299</v>
      </c>
      <c r="K1443" s="19">
        <v>1.52427032794789</v>
      </c>
      <c r="L1443" s="135">
        <v>9.7313620077905699E-2</v>
      </c>
      <c r="M1443" s="135">
        <v>89.79</v>
      </c>
      <c r="N1443" s="135">
        <v>82.361328063239696</v>
      </c>
      <c r="O1443" s="19">
        <v>0.8</v>
      </c>
      <c r="P1443" s="2">
        <v>206.77486062150899</v>
      </c>
      <c r="Q1443" s="2">
        <v>245.48374216671601</v>
      </c>
      <c r="R1443" s="266">
        <f t="shared" si="69"/>
        <v>2.1118151288732951</v>
      </c>
      <c r="S1443" s="266">
        <f t="shared" si="70"/>
        <v>0.38545971154369363</v>
      </c>
      <c r="T1443" s="266">
        <f t="shared" si="71"/>
        <v>1.9960181128138241</v>
      </c>
    </row>
    <row r="1444" spans="1:20">
      <c r="A1444" s="102">
        <v>1.4048824366182</v>
      </c>
      <c r="B1444" s="102">
        <v>0.55376460674383099</v>
      </c>
      <c r="C1444" s="2">
        <v>992.16910883128901</v>
      </c>
      <c r="D1444" s="19">
        <v>2.0190544293713502</v>
      </c>
      <c r="E1444" s="135">
        <v>0.297340069194381</v>
      </c>
      <c r="F1444" s="135">
        <v>89</v>
      </c>
      <c r="G1444" s="135">
        <v>41.7997309815267</v>
      </c>
      <c r="H1444" s="2">
        <v>-0.38690468152799601</v>
      </c>
      <c r="I1444" s="2">
        <v>250.83558723446299</v>
      </c>
      <c r="J1444" s="2">
        <v>36.979876903903502</v>
      </c>
      <c r="K1444" s="19">
        <v>2.6335702762638902</v>
      </c>
      <c r="L1444" s="135">
        <v>2.6363297361830999E-8</v>
      </c>
      <c r="M1444" s="135">
        <v>89.79</v>
      </c>
      <c r="N1444" s="135">
        <v>81.1980797592106</v>
      </c>
      <c r="O1444" s="19">
        <v>0.8</v>
      </c>
      <c r="P1444" s="2">
        <v>22.241531341363199</v>
      </c>
      <c r="Q1444" s="2">
        <v>67.755519381272606</v>
      </c>
      <c r="R1444" s="266">
        <f t="shared" si="69"/>
        <v>4.6526247056352403</v>
      </c>
      <c r="S1444" s="266">
        <f t="shared" si="70"/>
        <v>0.76666054730678312</v>
      </c>
      <c r="T1444" s="266">
        <f t="shared" si="71"/>
        <v>1.9425502952422329</v>
      </c>
    </row>
    <row r="1445" spans="1:20">
      <c r="A1445" s="102">
        <v>1.38308921223506</v>
      </c>
      <c r="B1445" s="102">
        <v>0.55464841241893503</v>
      </c>
      <c r="C1445" s="2">
        <v>879.98879536945901</v>
      </c>
      <c r="D1445" s="19">
        <v>0.93700676637535596</v>
      </c>
      <c r="E1445" s="135">
        <v>3.6704502833753101E-2</v>
      </c>
      <c r="F1445" s="135">
        <v>89</v>
      </c>
      <c r="G1445" s="135">
        <v>41.576347875455603</v>
      </c>
      <c r="H1445" s="2">
        <v>-0.17960804994726901</v>
      </c>
      <c r="I1445" s="2">
        <v>110.287086322691</v>
      </c>
      <c r="J1445" s="2">
        <v>177.78373394043899</v>
      </c>
      <c r="K1445" s="19">
        <v>3.8751924324268101</v>
      </c>
      <c r="L1445" s="135">
        <v>0.144904556595849</v>
      </c>
      <c r="M1445" s="135">
        <v>89.79</v>
      </c>
      <c r="N1445" s="135">
        <v>81.855499162191094</v>
      </c>
      <c r="O1445" s="19">
        <v>0.8</v>
      </c>
      <c r="P1445" s="2">
        <v>140.483106186958</v>
      </c>
      <c r="Q1445" s="2">
        <v>321.46439124904202</v>
      </c>
      <c r="R1445" s="266">
        <f t="shared" si="69"/>
        <v>4.8121991988021664</v>
      </c>
      <c r="S1445" s="266">
        <f t="shared" si="70"/>
        <v>0.24179619018004805</v>
      </c>
      <c r="T1445" s="266">
        <f t="shared" si="71"/>
        <v>1.9687996504020522</v>
      </c>
    </row>
    <row r="1446" spans="1:20">
      <c r="A1446" s="102">
        <v>1.35073116328567</v>
      </c>
      <c r="B1446" s="102">
        <v>0.55482395809581997</v>
      </c>
      <c r="C1446" s="2">
        <v>906.00703267613801</v>
      </c>
      <c r="D1446" s="19">
        <v>0.68464875762327504</v>
      </c>
      <c r="E1446" s="135">
        <v>9.3117883980438201E-2</v>
      </c>
      <c r="F1446" s="135">
        <v>89</v>
      </c>
      <c r="G1446" s="135">
        <v>41.835668784329997</v>
      </c>
      <c r="H1446" s="2">
        <v>1.6516672255478499</v>
      </c>
      <c r="I1446" s="2">
        <v>284.80253289589501</v>
      </c>
      <c r="J1446" s="2">
        <v>-43.6743525125734</v>
      </c>
      <c r="K1446" s="19">
        <v>1.8318278835417099</v>
      </c>
      <c r="L1446" s="135">
        <v>0.10104286350828</v>
      </c>
      <c r="M1446" s="135">
        <v>89.79</v>
      </c>
      <c r="N1446" s="135">
        <v>81.9638454528111</v>
      </c>
      <c r="O1446" s="19">
        <v>0.8</v>
      </c>
      <c r="P1446" s="2">
        <v>328.851250993647</v>
      </c>
      <c r="Q1446" s="2">
        <v>104.612868042077</v>
      </c>
      <c r="R1446" s="266">
        <f t="shared" si="69"/>
        <v>2.516476641164985</v>
      </c>
      <c r="S1446" s="266">
        <f t="shared" si="70"/>
        <v>0.37375168473773585</v>
      </c>
      <c r="T1446" s="266">
        <f t="shared" si="71"/>
        <v>1.9591857339570378</v>
      </c>
    </row>
    <row r="1447" spans="1:20">
      <c r="A1447" s="102">
        <v>2.6812941180542098</v>
      </c>
      <c r="B1447" s="102">
        <v>0.55486998161958401</v>
      </c>
      <c r="C1447" s="2">
        <v>893.62718963595898</v>
      </c>
      <c r="D1447" s="19">
        <v>2.9932570068877702</v>
      </c>
      <c r="E1447" s="135">
        <v>0.20011739606701301</v>
      </c>
      <c r="F1447" s="135">
        <v>89</v>
      </c>
      <c r="G1447" s="135">
        <v>41.473593505640601</v>
      </c>
      <c r="H1447" s="2">
        <v>4.3561493294474101</v>
      </c>
      <c r="I1447" s="2">
        <v>359.98470925949499</v>
      </c>
      <c r="J1447" s="2">
        <v>176.91332444995101</v>
      </c>
      <c r="K1447" s="19">
        <v>3.4879927141668601</v>
      </c>
      <c r="L1447" s="135">
        <v>9.8941588816560302E-2</v>
      </c>
      <c r="M1447" s="135">
        <v>89.79</v>
      </c>
      <c r="N1447" s="135">
        <v>81.813786099409398</v>
      </c>
      <c r="O1447" s="19">
        <v>0.8</v>
      </c>
      <c r="P1447" s="2">
        <v>84.802464539979397</v>
      </c>
      <c r="Q1447" s="2">
        <v>346.41655793902402</v>
      </c>
      <c r="R1447" s="266">
        <f t="shared" si="69"/>
        <v>6.4812497210546303</v>
      </c>
      <c r="S1447" s="266">
        <f t="shared" si="70"/>
        <v>0.85816033810229386</v>
      </c>
      <c r="T1447" s="266">
        <f t="shared" si="71"/>
        <v>1.9726717456562413</v>
      </c>
    </row>
    <row r="1448" spans="1:20">
      <c r="A1448" s="102">
        <v>1.5760032460093401</v>
      </c>
      <c r="B1448" s="102">
        <v>0.55491981923799305</v>
      </c>
      <c r="C1448" s="2">
        <v>911.14033705151996</v>
      </c>
      <c r="D1448" s="19">
        <v>1.12311022826843</v>
      </c>
      <c r="E1448" s="135">
        <v>0.112196501895979</v>
      </c>
      <c r="F1448" s="135">
        <v>89</v>
      </c>
      <c r="G1448" s="135">
        <v>42.497562714002001</v>
      </c>
      <c r="H1448" s="2">
        <v>1.5310489839739101</v>
      </c>
      <c r="I1448" s="2">
        <v>305.19812987417401</v>
      </c>
      <c r="J1448" s="2">
        <v>-114.86573580489301</v>
      </c>
      <c r="K1448" s="19">
        <v>4.0308373205300496</v>
      </c>
      <c r="L1448" s="135">
        <v>9.5305074583464697E-2</v>
      </c>
      <c r="M1448" s="135">
        <v>89.79</v>
      </c>
      <c r="N1448" s="135">
        <v>81.007165322842596</v>
      </c>
      <c r="O1448" s="19">
        <v>0.8</v>
      </c>
      <c r="P1448" s="2">
        <v>343.48448370579098</v>
      </c>
      <c r="Q1448" s="2">
        <v>82.661633120031098</v>
      </c>
      <c r="R1448" s="266">
        <f t="shared" si="69"/>
        <v>5.1539475487984792</v>
      </c>
      <c r="S1448" s="266">
        <f t="shared" si="70"/>
        <v>0.27862951018840487</v>
      </c>
      <c r="T1448" s="266">
        <f t="shared" si="71"/>
        <v>1.9061602630720405</v>
      </c>
    </row>
    <row r="1449" spans="1:20">
      <c r="A1449" s="102">
        <v>1.95602480042725</v>
      </c>
      <c r="B1449" s="102">
        <v>0.55493823282749299</v>
      </c>
      <c r="C1449" s="2">
        <v>980.02850254051998</v>
      </c>
      <c r="D1449" s="19">
        <v>2.37766625993723</v>
      </c>
      <c r="E1449" s="135">
        <v>0.15022937718090201</v>
      </c>
      <c r="F1449" s="135">
        <v>89</v>
      </c>
      <c r="G1449" s="135">
        <v>41.598955950727003</v>
      </c>
      <c r="H1449" s="2">
        <v>5.8628684671390898</v>
      </c>
      <c r="I1449" s="2">
        <v>348.50614568802001</v>
      </c>
      <c r="J1449" s="2">
        <v>179.82564557168499</v>
      </c>
      <c r="K1449" s="19">
        <v>2.9917397174395899</v>
      </c>
      <c r="L1449" s="135">
        <v>9.0414354087832299E-2</v>
      </c>
      <c r="M1449" s="135">
        <v>89.79</v>
      </c>
      <c r="N1449" s="135">
        <v>81.693371215982495</v>
      </c>
      <c r="O1449" s="19">
        <v>0.8</v>
      </c>
      <c r="P1449" s="2">
        <v>36.6720528573818</v>
      </c>
      <c r="Q1449" s="2">
        <v>30.782293653346802</v>
      </c>
      <c r="R1449" s="266">
        <f t="shared" si="69"/>
        <v>5.3694059773768199</v>
      </c>
      <c r="S1449" s="266">
        <f t="shared" si="70"/>
        <v>0.79474368912416615</v>
      </c>
      <c r="T1449" s="266">
        <f t="shared" si="71"/>
        <v>1.9638322488849576</v>
      </c>
    </row>
    <row r="1450" spans="1:20">
      <c r="A1450" s="102">
        <v>1.8661703360266899</v>
      </c>
      <c r="B1450" s="102">
        <v>0.55581658070578299</v>
      </c>
      <c r="C1450" s="2">
        <v>877.67777089563901</v>
      </c>
      <c r="D1450" s="19">
        <v>3.2936250911339799</v>
      </c>
      <c r="E1450" s="135">
        <v>0.131715719253411</v>
      </c>
      <c r="F1450" s="135">
        <v>89</v>
      </c>
      <c r="G1450" s="135">
        <v>41.5045195432375</v>
      </c>
      <c r="H1450" s="2">
        <v>1.6906646302948301</v>
      </c>
      <c r="I1450" s="2">
        <v>32.898843316274601</v>
      </c>
      <c r="J1450" s="2">
        <v>126.504853711716</v>
      </c>
      <c r="K1450" s="19">
        <v>2.3780413637550102</v>
      </c>
      <c r="L1450" s="135">
        <v>6.2460709106692901E-2</v>
      </c>
      <c r="M1450" s="135">
        <v>89.79</v>
      </c>
      <c r="N1450" s="135">
        <v>81.647717735157002</v>
      </c>
      <c r="O1450" s="19">
        <v>0.8</v>
      </c>
      <c r="P1450" s="2">
        <v>237.389593020181</v>
      </c>
      <c r="Q1450" s="2">
        <v>207.438782668779</v>
      </c>
      <c r="R1450" s="266">
        <f t="shared" si="69"/>
        <v>5.6716664548889906</v>
      </c>
      <c r="S1450" s="266">
        <f t="shared" si="70"/>
        <v>1.3850158964153723</v>
      </c>
      <c r="T1450" s="266">
        <f t="shared" si="71"/>
        <v>1.9672006478740265</v>
      </c>
    </row>
    <row r="1451" spans="1:20">
      <c r="A1451" s="102">
        <v>2.4600063553079901</v>
      </c>
      <c r="B1451" s="102">
        <v>0.55615053487503296</v>
      </c>
      <c r="C1451" s="2">
        <v>860.00021580468797</v>
      </c>
      <c r="D1451" s="19">
        <v>2.9455391485424398</v>
      </c>
      <c r="E1451" s="135">
        <v>0.18649133922099401</v>
      </c>
      <c r="F1451" s="135">
        <v>89</v>
      </c>
      <c r="G1451" s="135">
        <v>41.421777975480602</v>
      </c>
      <c r="H1451" s="2">
        <v>4.5177907071859202</v>
      </c>
      <c r="I1451" s="2">
        <v>329.34408895584301</v>
      </c>
      <c r="J1451" s="2">
        <v>-124.335379584723</v>
      </c>
      <c r="K1451" s="19">
        <v>2.80323369401974</v>
      </c>
      <c r="L1451" s="135">
        <v>8.4742143565704003E-2</v>
      </c>
      <c r="M1451" s="135">
        <v>89.79</v>
      </c>
      <c r="N1451" s="135">
        <v>81.558286505483593</v>
      </c>
      <c r="O1451" s="19">
        <v>0.8</v>
      </c>
      <c r="P1451" s="2">
        <v>34.373323635384999</v>
      </c>
      <c r="Q1451" s="2">
        <v>30.9186438649885</v>
      </c>
      <c r="R1451" s="266">
        <f t="shared" si="69"/>
        <v>5.7487728425621798</v>
      </c>
      <c r="S1451" s="266">
        <f t="shared" si="70"/>
        <v>1.0507647488778</v>
      </c>
      <c r="T1451" s="266">
        <f t="shared" si="71"/>
        <v>1.9689711666592773</v>
      </c>
    </row>
    <row r="1452" spans="1:20">
      <c r="A1452" s="102">
        <v>1.54494103696197</v>
      </c>
      <c r="B1452" s="102">
        <v>0.55618102174690498</v>
      </c>
      <c r="C1452" s="2">
        <v>968.23626993366395</v>
      </c>
      <c r="D1452" s="19">
        <v>2.4201168197969301</v>
      </c>
      <c r="E1452" s="135">
        <v>0.13188836308589599</v>
      </c>
      <c r="F1452" s="135">
        <v>89</v>
      </c>
      <c r="G1452" s="135">
        <v>41.527790211105199</v>
      </c>
      <c r="H1452" s="2">
        <v>0.31682953438035999</v>
      </c>
      <c r="I1452" s="2">
        <v>133.77194627326901</v>
      </c>
      <c r="J1452" s="2">
        <v>-105.52107036179</v>
      </c>
      <c r="K1452" s="19">
        <v>2.4982475467201901</v>
      </c>
      <c r="L1452" s="135">
        <v>6.6423055326715996E-2</v>
      </c>
      <c r="M1452" s="135">
        <v>89.79</v>
      </c>
      <c r="N1452" s="135">
        <v>81.354756768494795</v>
      </c>
      <c r="O1452" s="19">
        <v>0.8</v>
      </c>
      <c r="P1452" s="2">
        <v>241.723247877766</v>
      </c>
      <c r="Q1452" s="2">
        <v>201.79690771591899</v>
      </c>
      <c r="R1452" s="266">
        <f t="shared" si="69"/>
        <v>4.9183643665171202</v>
      </c>
      <c r="S1452" s="266">
        <f t="shared" si="70"/>
        <v>0.96872578659155151</v>
      </c>
      <c r="T1452" s="266">
        <f t="shared" si="71"/>
        <v>1.9590437236108755</v>
      </c>
    </row>
    <row r="1453" spans="1:20">
      <c r="A1453" s="102">
        <v>1.9404283622279701</v>
      </c>
      <c r="B1453" s="102">
        <v>0.55624913906349804</v>
      </c>
      <c r="C1453" s="2">
        <v>984.73100256568102</v>
      </c>
      <c r="D1453" s="19">
        <v>0.500002911034791</v>
      </c>
      <c r="E1453" s="135">
        <v>2.74497965176063E-2</v>
      </c>
      <c r="F1453" s="135">
        <v>89</v>
      </c>
      <c r="G1453" s="135">
        <v>42.024049514080097</v>
      </c>
      <c r="H1453" s="2">
        <v>1.0949531847580001</v>
      </c>
      <c r="I1453" s="2">
        <v>336.99599658239703</v>
      </c>
      <c r="J1453" s="2">
        <v>179.63376499776999</v>
      </c>
      <c r="K1453" s="19">
        <v>1.67244024999855</v>
      </c>
      <c r="L1453" s="135">
        <v>0.184071924038688</v>
      </c>
      <c r="M1453" s="135">
        <v>89.79</v>
      </c>
      <c r="N1453" s="135">
        <v>82.128099259032098</v>
      </c>
      <c r="O1453" s="19">
        <v>0.8</v>
      </c>
      <c r="P1453" s="2">
        <v>90.829161837867701</v>
      </c>
      <c r="Q1453" s="2">
        <v>356.58579225429497</v>
      </c>
      <c r="R1453" s="266">
        <f t="shared" si="69"/>
        <v>2.1724431610333408</v>
      </c>
      <c r="S1453" s="266">
        <f t="shared" si="70"/>
        <v>0.29896608326379642</v>
      </c>
      <c r="T1453" s="266">
        <f t="shared" si="71"/>
        <v>1.954311881141183</v>
      </c>
    </row>
    <row r="1454" spans="1:20">
      <c r="A1454" s="102">
        <v>1.1458277045749099</v>
      </c>
      <c r="B1454" s="102">
        <v>0.55722496699651303</v>
      </c>
      <c r="C1454" s="2">
        <v>860.00013131146295</v>
      </c>
      <c r="D1454" s="19">
        <v>1.71971780931867</v>
      </c>
      <c r="E1454" s="135">
        <v>0.130227712254988</v>
      </c>
      <c r="F1454" s="135">
        <v>89</v>
      </c>
      <c r="G1454" s="135">
        <v>41.560749964119303</v>
      </c>
      <c r="H1454" s="2">
        <v>0.33123020755069199</v>
      </c>
      <c r="I1454" s="2">
        <v>125.77568383813301</v>
      </c>
      <c r="J1454" s="2">
        <v>-113.173597760904</v>
      </c>
      <c r="K1454" s="19">
        <v>2.82922701627361</v>
      </c>
      <c r="L1454" s="135">
        <v>7.0539213017218397E-2</v>
      </c>
      <c r="M1454" s="135">
        <v>89.79</v>
      </c>
      <c r="N1454" s="135">
        <v>81.6355246038096</v>
      </c>
      <c r="O1454" s="19">
        <v>0.8</v>
      </c>
      <c r="P1454" s="2">
        <v>247.900105355449</v>
      </c>
      <c r="Q1454" s="2">
        <v>203.440590958732</v>
      </c>
      <c r="R1454" s="266">
        <f t="shared" si="69"/>
        <v>4.5489448255922795</v>
      </c>
      <c r="S1454" s="266">
        <f t="shared" si="70"/>
        <v>0.60784016249912654</v>
      </c>
      <c r="T1454" s="266">
        <f t="shared" si="71"/>
        <v>1.9642457047644257</v>
      </c>
    </row>
    <row r="1455" spans="1:20">
      <c r="A1455" s="102">
        <v>1.65627305209636</v>
      </c>
      <c r="B1455" s="102">
        <v>0.55734025993767899</v>
      </c>
      <c r="C1455" s="2">
        <v>880.370817507315</v>
      </c>
      <c r="D1455" s="19">
        <v>2.1835481794523002</v>
      </c>
      <c r="E1455" s="135">
        <v>0.24401087045922501</v>
      </c>
      <c r="F1455" s="135">
        <v>89</v>
      </c>
      <c r="G1455" s="135">
        <v>41.522543866702399</v>
      </c>
      <c r="H1455" s="2">
        <v>0.17468467865745799</v>
      </c>
      <c r="I1455" s="2">
        <v>32.087794662230799</v>
      </c>
      <c r="J1455" s="2">
        <v>-179.33320806688599</v>
      </c>
      <c r="K1455" s="19">
        <v>3.1999912252291098</v>
      </c>
      <c r="L1455" s="135">
        <v>9.5140625989480296E-2</v>
      </c>
      <c r="M1455" s="135">
        <v>89.79</v>
      </c>
      <c r="N1455" s="135">
        <v>81.945271258078293</v>
      </c>
      <c r="O1455" s="19">
        <v>0.8</v>
      </c>
      <c r="P1455" s="2">
        <v>209.25651986011599</v>
      </c>
      <c r="Q1455" s="2">
        <v>246.91564346153601</v>
      </c>
      <c r="R1455" s="266">
        <f t="shared" si="69"/>
        <v>5.38353940468141</v>
      </c>
      <c r="S1455" s="266">
        <f t="shared" si="70"/>
        <v>0.68236067719090843</v>
      </c>
      <c r="T1455" s="266">
        <f t="shared" si="71"/>
        <v>1.9735127867199758</v>
      </c>
    </row>
    <row r="1456" spans="1:20">
      <c r="A1456" s="102">
        <v>1.5618296549655399</v>
      </c>
      <c r="B1456" s="102">
        <v>0.55737274635911804</v>
      </c>
      <c r="C1456" s="2">
        <v>920.84573519705896</v>
      </c>
      <c r="D1456" s="19">
        <v>0.77570016532820196</v>
      </c>
      <c r="E1456" s="135">
        <v>0.108279596329018</v>
      </c>
      <c r="F1456" s="135">
        <v>89</v>
      </c>
      <c r="G1456" s="135">
        <v>41.204767267497402</v>
      </c>
      <c r="H1456" s="2">
        <v>-0.70842444096455603</v>
      </c>
      <c r="I1456" s="2">
        <v>353.95905416424898</v>
      </c>
      <c r="J1456" s="2">
        <v>131.956034989551</v>
      </c>
      <c r="K1456" s="19">
        <v>1.79356173100704</v>
      </c>
      <c r="L1456" s="135">
        <v>8.5393622119174603E-2</v>
      </c>
      <c r="M1456" s="135">
        <v>89.79</v>
      </c>
      <c r="N1456" s="135">
        <v>83.010034308987798</v>
      </c>
      <c r="O1456" s="19">
        <v>0.8</v>
      </c>
      <c r="P1456" s="2">
        <v>147.174809707691</v>
      </c>
      <c r="Q1456" s="2">
        <v>307.23991608404299</v>
      </c>
      <c r="R1456" s="266">
        <f t="shared" si="69"/>
        <v>2.569261896335242</v>
      </c>
      <c r="S1456" s="266">
        <f t="shared" si="70"/>
        <v>0.4324914787809761</v>
      </c>
      <c r="T1456" s="266">
        <f t="shared" si="71"/>
        <v>2.0145735509217806</v>
      </c>
    </row>
    <row r="1457" spans="1:20">
      <c r="A1457" s="102">
        <v>1.4187775915488601</v>
      </c>
      <c r="B1457" s="102">
        <v>0.55758213380570798</v>
      </c>
      <c r="C1457" s="2">
        <v>996.190016516436</v>
      </c>
      <c r="D1457" s="19">
        <v>1.0000069651582499</v>
      </c>
      <c r="E1457" s="135">
        <v>0.13644159566309899</v>
      </c>
      <c r="F1457" s="135">
        <v>89</v>
      </c>
      <c r="G1457" s="135">
        <v>41.589555518866298</v>
      </c>
      <c r="H1457" s="2">
        <v>5.9983200419411604</v>
      </c>
      <c r="I1457" s="2">
        <v>312.41799439239497</v>
      </c>
      <c r="J1457" s="2">
        <v>-140.597964812415</v>
      </c>
      <c r="K1457" s="19">
        <v>1.81259893556976</v>
      </c>
      <c r="L1457" s="135">
        <v>6.7967749842348199E-2</v>
      </c>
      <c r="M1457" s="135">
        <v>89.79</v>
      </c>
      <c r="N1457" s="135">
        <v>82.152428443949105</v>
      </c>
      <c r="O1457" s="19">
        <v>0.8</v>
      </c>
      <c r="P1457" s="2">
        <v>73.953141148189005</v>
      </c>
      <c r="Q1457" s="2">
        <v>7.0282881907029697</v>
      </c>
      <c r="R1457" s="266">
        <f t="shared" si="69"/>
        <v>2.81260590072801</v>
      </c>
      <c r="S1457" s="266">
        <f t="shared" si="70"/>
        <v>0.551697866270629</v>
      </c>
      <c r="T1457" s="266">
        <f t="shared" si="71"/>
        <v>1.9753139320443625</v>
      </c>
    </row>
    <row r="1458" spans="1:20">
      <c r="A1458" s="102">
        <v>1.40859116986393</v>
      </c>
      <c r="B1458" s="102">
        <v>0.55792396132122002</v>
      </c>
      <c r="C1458" s="2">
        <v>860.33912427858002</v>
      </c>
      <c r="D1458" s="19">
        <v>1.3019328930965699</v>
      </c>
      <c r="E1458" s="135">
        <v>0.29999998167467301</v>
      </c>
      <c r="F1458" s="135">
        <v>89</v>
      </c>
      <c r="G1458" s="135">
        <v>41.770578965716602</v>
      </c>
      <c r="H1458" s="2">
        <v>1.1975398483650399</v>
      </c>
      <c r="I1458" s="2">
        <v>251.46115509788299</v>
      </c>
      <c r="J1458" s="2">
        <v>25.004648184612499</v>
      </c>
      <c r="K1458" s="19">
        <v>2.4197252833998202</v>
      </c>
      <c r="L1458" s="135">
        <v>2.66508749042252E-2</v>
      </c>
      <c r="M1458" s="135">
        <v>89.79</v>
      </c>
      <c r="N1458" s="135">
        <v>81.561006784941</v>
      </c>
      <c r="O1458" s="19">
        <v>0.8</v>
      </c>
      <c r="P1458" s="2">
        <v>150.764054217134</v>
      </c>
      <c r="Q1458" s="2">
        <v>301.871946985747</v>
      </c>
      <c r="R1458" s="266">
        <f t="shared" si="69"/>
        <v>3.7216581764963901</v>
      </c>
      <c r="S1458" s="266">
        <f t="shared" si="70"/>
        <v>0.53804987782220348</v>
      </c>
      <c r="T1458" s="266">
        <f t="shared" si="71"/>
        <v>1.9525945965911216</v>
      </c>
    </row>
    <row r="1459" spans="1:20">
      <c r="A1459" s="102">
        <v>1.4076904775574799</v>
      </c>
      <c r="B1459" s="102">
        <v>0.558360571863458</v>
      </c>
      <c r="C1459" s="2">
        <v>894.91660835120399</v>
      </c>
      <c r="D1459" s="19">
        <v>1.6712577401976101</v>
      </c>
      <c r="E1459" s="135">
        <v>0.26117399695955101</v>
      </c>
      <c r="F1459" s="135">
        <v>89</v>
      </c>
      <c r="G1459" s="135">
        <v>41.799321613780499</v>
      </c>
      <c r="H1459" s="2">
        <v>1.0426805149917899</v>
      </c>
      <c r="I1459" s="2">
        <v>269.384483802278</v>
      </c>
      <c r="J1459" s="2">
        <v>-13.716561568202399</v>
      </c>
      <c r="K1459" s="19">
        <v>2.7297943424903699</v>
      </c>
      <c r="L1459" s="135">
        <v>6.9700431686303599E-7</v>
      </c>
      <c r="M1459" s="135">
        <v>89.79</v>
      </c>
      <c r="N1459" s="135">
        <v>81.201344610645293</v>
      </c>
      <c r="O1459" s="19">
        <v>0.8</v>
      </c>
      <c r="P1459" s="2">
        <v>42.036930047010401</v>
      </c>
      <c r="Q1459" s="2">
        <v>47.960078192227698</v>
      </c>
      <c r="R1459" s="266">
        <f t="shared" si="69"/>
        <v>4.40105208268798</v>
      </c>
      <c r="S1459" s="266">
        <f t="shared" si="70"/>
        <v>0.61222844306759561</v>
      </c>
      <c r="T1459" s="266">
        <f t="shared" si="71"/>
        <v>1.9426474276528602</v>
      </c>
    </row>
    <row r="1460" spans="1:20">
      <c r="A1460" s="102">
        <v>1.3887721719220201</v>
      </c>
      <c r="B1460" s="102">
        <v>0.55884642753859604</v>
      </c>
      <c r="C1460" s="2">
        <v>918.97077452012797</v>
      </c>
      <c r="D1460" s="19">
        <v>0.64356415181867099</v>
      </c>
      <c r="E1460" s="135">
        <v>0.117926635869525</v>
      </c>
      <c r="F1460" s="135">
        <v>89</v>
      </c>
      <c r="G1460" s="135">
        <v>41.940011030896997</v>
      </c>
      <c r="H1460" s="2">
        <v>1.6273281329706699</v>
      </c>
      <c r="I1460" s="2">
        <v>202.23573357843199</v>
      </c>
      <c r="J1460" s="2">
        <v>90.808235403763504</v>
      </c>
      <c r="K1460" s="19">
        <v>1.64325046710158</v>
      </c>
      <c r="L1460" s="135">
        <v>0.12669723912709999</v>
      </c>
      <c r="M1460" s="135">
        <v>89.79</v>
      </c>
      <c r="N1460" s="135">
        <v>81.971761459270198</v>
      </c>
      <c r="O1460" s="19">
        <v>0.8</v>
      </c>
      <c r="P1460" s="2">
        <v>310.39325990168999</v>
      </c>
      <c r="Q1460" s="2">
        <v>122.44352009110101</v>
      </c>
      <c r="R1460" s="266">
        <f t="shared" si="69"/>
        <v>2.2868146189202507</v>
      </c>
      <c r="S1460" s="266">
        <f t="shared" si="70"/>
        <v>0.39164093648718745</v>
      </c>
      <c r="T1460" s="266">
        <f t="shared" si="71"/>
        <v>1.9545002360367052</v>
      </c>
    </row>
    <row r="1461" spans="1:20">
      <c r="A1461" s="102">
        <v>1.4017703998833799</v>
      </c>
      <c r="B1461" s="102">
        <v>0.55937728548751098</v>
      </c>
      <c r="C1461" s="2">
        <v>998.99995208686801</v>
      </c>
      <c r="D1461" s="19">
        <v>1.0028920030420301</v>
      </c>
      <c r="E1461" s="135">
        <v>0.26980886659351799</v>
      </c>
      <c r="F1461" s="135">
        <v>89</v>
      </c>
      <c r="G1461" s="135">
        <v>41.785691965952203</v>
      </c>
      <c r="H1461" s="2">
        <v>5.99938023631075</v>
      </c>
      <c r="I1461" s="2">
        <v>341.92821588267202</v>
      </c>
      <c r="J1461" s="2">
        <v>166.055227091136</v>
      </c>
      <c r="K1461" s="19">
        <v>1.91254235382042</v>
      </c>
      <c r="L1461" s="135">
        <v>9.7271507142240296E-2</v>
      </c>
      <c r="M1461" s="135">
        <v>89.79</v>
      </c>
      <c r="N1461" s="135">
        <v>81.935734841349898</v>
      </c>
      <c r="O1461" s="19">
        <v>0.8</v>
      </c>
      <c r="P1461" s="2">
        <v>124.32223363175</v>
      </c>
      <c r="Q1461" s="2">
        <v>322.44091240403401</v>
      </c>
      <c r="R1461" s="266">
        <f t="shared" si="69"/>
        <v>2.9154343568624501</v>
      </c>
      <c r="S1461" s="266">
        <f t="shared" si="70"/>
        <v>0.5243763627188136</v>
      </c>
      <c r="T1461" s="266">
        <f t="shared" si="71"/>
        <v>1.9608562401721799</v>
      </c>
    </row>
    <row r="1462" spans="1:20">
      <c r="A1462" s="102">
        <v>1.05696506844833</v>
      </c>
      <c r="B1462" s="102">
        <v>0.560125165317645</v>
      </c>
      <c r="C1462" s="2">
        <v>966.96004393552005</v>
      </c>
      <c r="D1462" s="19">
        <v>0.655885206504223</v>
      </c>
      <c r="E1462" s="135">
        <v>0.13027866834419599</v>
      </c>
      <c r="F1462" s="135">
        <v>89</v>
      </c>
      <c r="G1462" s="135">
        <v>41.983188406874298</v>
      </c>
      <c r="H1462" s="2">
        <v>-0.46245417841644199</v>
      </c>
      <c r="I1462" s="2">
        <v>87.672983200704493</v>
      </c>
      <c r="J1462" s="2">
        <v>-129.65504681952299</v>
      </c>
      <c r="K1462" s="19">
        <v>1.46653549882598</v>
      </c>
      <c r="L1462" s="135">
        <v>0.269616823033484</v>
      </c>
      <c r="M1462" s="135">
        <v>89.79</v>
      </c>
      <c r="N1462" s="135">
        <v>81.859815136346896</v>
      </c>
      <c r="O1462" s="19">
        <v>0.8</v>
      </c>
      <c r="P1462" s="2">
        <v>190.684041675294</v>
      </c>
      <c r="Q1462" s="2">
        <v>281.32762275391099</v>
      </c>
      <c r="R1462" s="266">
        <f t="shared" si="69"/>
        <v>2.1224207053302031</v>
      </c>
      <c r="S1462" s="266">
        <f t="shared" si="70"/>
        <v>0.44723445632873204</v>
      </c>
      <c r="T1462" s="266">
        <f t="shared" si="71"/>
        <v>1.9498236852097499</v>
      </c>
    </row>
    <row r="1463" spans="1:20">
      <c r="A1463" s="102">
        <v>1.44531310908496</v>
      </c>
      <c r="B1463" s="102">
        <v>0.56083302054663697</v>
      </c>
      <c r="C1463" s="2">
        <v>897.011505851896</v>
      </c>
      <c r="D1463" s="19">
        <v>0.74138249435002901</v>
      </c>
      <c r="E1463" s="135">
        <v>6.5160456575897405E-2</v>
      </c>
      <c r="F1463" s="135">
        <v>89</v>
      </c>
      <c r="G1463" s="135">
        <v>40.991048106877997</v>
      </c>
      <c r="H1463" s="2">
        <v>5.9997316599943398</v>
      </c>
      <c r="I1463" s="2">
        <v>323.14111711709802</v>
      </c>
      <c r="J1463" s="2">
        <v>138.468653697116</v>
      </c>
      <c r="K1463" s="19">
        <v>2.4171204550891701</v>
      </c>
      <c r="L1463" s="135">
        <v>1.3847739824915099E-2</v>
      </c>
      <c r="M1463" s="135">
        <v>89.79</v>
      </c>
      <c r="N1463" s="135">
        <v>82.836204252049001</v>
      </c>
      <c r="O1463" s="19">
        <v>0.8</v>
      </c>
      <c r="P1463" s="2">
        <v>45.267684144205099</v>
      </c>
      <c r="Q1463" s="2">
        <v>42.644234501658197</v>
      </c>
      <c r="R1463" s="266">
        <f t="shared" si="69"/>
        <v>3.1585029494391992</v>
      </c>
      <c r="S1463" s="266">
        <f t="shared" si="70"/>
        <v>0.30672136872164224</v>
      </c>
      <c r="T1463" s="266">
        <f t="shared" si="71"/>
        <v>2.0208364527802765</v>
      </c>
    </row>
    <row r="1464" spans="1:20">
      <c r="A1464" s="102">
        <v>1.47376829897984</v>
      </c>
      <c r="B1464" s="102">
        <v>0.56087494052617803</v>
      </c>
      <c r="C1464" s="2">
        <v>949.0824145716</v>
      </c>
      <c r="D1464" s="19">
        <v>3.6075962198142002</v>
      </c>
      <c r="E1464" s="135">
        <v>0.21860294853811901</v>
      </c>
      <c r="F1464" s="135">
        <v>89</v>
      </c>
      <c r="G1464" s="135">
        <v>41.404883697547398</v>
      </c>
      <c r="H1464" s="2">
        <v>-1.51540316147573</v>
      </c>
      <c r="I1464" s="2">
        <v>258.20055483516302</v>
      </c>
      <c r="J1464" s="2">
        <v>41.971658663830503</v>
      </c>
      <c r="K1464" s="19">
        <v>1.02790045922429</v>
      </c>
      <c r="L1464" s="135">
        <v>7.3553592258043393E-2</v>
      </c>
      <c r="M1464" s="135">
        <v>89.79</v>
      </c>
      <c r="N1464" s="135">
        <v>81.678718999544998</v>
      </c>
      <c r="O1464" s="19">
        <v>0.8</v>
      </c>
      <c r="P1464" s="2">
        <v>237.30966533336101</v>
      </c>
      <c r="Q1464" s="2">
        <v>207.243440020192</v>
      </c>
      <c r="R1464" s="266">
        <f t="shared" si="69"/>
        <v>4.6354966790384902</v>
      </c>
      <c r="S1464" s="266">
        <f t="shared" si="70"/>
        <v>3.5096746843918041</v>
      </c>
      <c r="T1464" s="266">
        <f t="shared" si="71"/>
        <v>1.9726832128351857</v>
      </c>
    </row>
    <row r="1465" spans="1:20">
      <c r="A1465" s="102">
        <v>1.9614289547316699</v>
      </c>
      <c r="B1465" s="102">
        <v>0.56100324053755501</v>
      </c>
      <c r="C1465" s="2">
        <v>879.98290654944799</v>
      </c>
      <c r="D1465" s="19">
        <v>3.99007937529576</v>
      </c>
      <c r="E1465" s="135">
        <v>0.15285963647354101</v>
      </c>
      <c r="F1465" s="135">
        <v>89</v>
      </c>
      <c r="G1465" s="135">
        <v>41.000087174098503</v>
      </c>
      <c r="H1465" s="2">
        <v>1.1873561044885199</v>
      </c>
      <c r="I1465" s="2">
        <v>137.089222953812</v>
      </c>
      <c r="J1465" s="2">
        <v>179.99965417638799</v>
      </c>
      <c r="K1465" s="19">
        <v>2.6913167060564298</v>
      </c>
      <c r="L1465" s="135">
        <v>0.15053236454959601</v>
      </c>
      <c r="M1465" s="135">
        <v>89.79</v>
      </c>
      <c r="N1465" s="135">
        <v>81.047396901571602</v>
      </c>
      <c r="O1465" s="19">
        <v>0.8</v>
      </c>
      <c r="P1465" s="2">
        <v>297.03786739347402</v>
      </c>
      <c r="Q1465" s="2">
        <v>129.118531920072</v>
      </c>
      <c r="R1465" s="266">
        <f t="shared" si="69"/>
        <v>6.6813960813521902</v>
      </c>
      <c r="S1465" s="266">
        <f t="shared" si="70"/>
        <v>1.482575189429266</v>
      </c>
      <c r="T1465" s="266">
        <f t="shared" si="71"/>
        <v>1.9767615751015448</v>
      </c>
    </row>
    <row r="1466" spans="1:20">
      <c r="A1466" s="102">
        <v>1.5530428816564299</v>
      </c>
      <c r="B1466" s="102">
        <v>0.56240342960090295</v>
      </c>
      <c r="C1466" s="2">
        <v>976.35692328901905</v>
      </c>
      <c r="D1466" s="19">
        <v>3.7434470791605898</v>
      </c>
      <c r="E1466" s="135">
        <v>6.3758976316521498E-2</v>
      </c>
      <c r="F1466" s="135">
        <v>89</v>
      </c>
      <c r="G1466" s="135">
        <v>40.7147968229947</v>
      </c>
      <c r="H1466" s="2">
        <v>3.1712379941808702</v>
      </c>
      <c r="I1466" s="2">
        <v>286.15767828910901</v>
      </c>
      <c r="J1466" s="2">
        <v>-66.057616807296995</v>
      </c>
      <c r="K1466" s="19">
        <v>4.1194868716752397</v>
      </c>
      <c r="L1466" s="135">
        <v>6.3373676809778207E-2</v>
      </c>
      <c r="M1466" s="135">
        <v>89.79</v>
      </c>
      <c r="N1466" s="135">
        <v>81.8207775106236</v>
      </c>
      <c r="O1466" s="19">
        <v>0.8</v>
      </c>
      <c r="P1466" s="2">
        <v>52.274100061979702</v>
      </c>
      <c r="Q1466" s="2">
        <v>32.610680735917597</v>
      </c>
      <c r="R1466" s="266">
        <f t="shared" si="69"/>
        <v>7.8629339508358296</v>
      </c>
      <c r="S1466" s="266">
        <f t="shared" si="70"/>
        <v>0.90871683677396242</v>
      </c>
      <c r="T1466" s="266">
        <f t="shared" si="71"/>
        <v>2.0096079041321229</v>
      </c>
    </row>
    <row r="1467" spans="1:20">
      <c r="A1467" s="102">
        <v>2.6447268412448399</v>
      </c>
      <c r="B1467" s="102">
        <v>0.56266848540262204</v>
      </c>
      <c r="C1467" s="2">
        <v>888.89606369977298</v>
      </c>
      <c r="D1467" s="19">
        <v>0.50008559860816704</v>
      </c>
      <c r="E1467" s="135">
        <v>0.205129471872953</v>
      </c>
      <c r="F1467" s="135">
        <v>89</v>
      </c>
      <c r="G1467" s="135">
        <v>40.755343540045899</v>
      </c>
      <c r="H1467" s="2">
        <v>1.66973230588502</v>
      </c>
      <c r="I1467" s="2">
        <v>296.85887581489101</v>
      </c>
      <c r="J1467" s="2">
        <v>-108.624730849564</v>
      </c>
      <c r="K1467" s="19">
        <v>1.3363238357035501</v>
      </c>
      <c r="L1467" s="135">
        <v>0.19804780893173299</v>
      </c>
      <c r="M1467" s="135">
        <v>89.79</v>
      </c>
      <c r="N1467" s="135">
        <v>83.395577157023496</v>
      </c>
      <c r="O1467" s="19">
        <v>0.8</v>
      </c>
      <c r="P1467" s="2">
        <v>293.83712884330799</v>
      </c>
      <c r="Q1467" s="2">
        <v>145.574481565882</v>
      </c>
      <c r="R1467" s="266">
        <f t="shared" si="69"/>
        <v>1.836409434311717</v>
      </c>
      <c r="S1467" s="266">
        <f t="shared" si="70"/>
        <v>0.37422485871089856</v>
      </c>
      <c r="T1467" s="266">
        <f t="shared" si="71"/>
        <v>2.046248906602385</v>
      </c>
    </row>
    <row r="1468" spans="1:20">
      <c r="A1468" s="102">
        <v>1.40859116986393</v>
      </c>
      <c r="B1468" s="102">
        <v>0.56326928622472805</v>
      </c>
      <c r="C1468" s="2">
        <v>880.41756677959904</v>
      </c>
      <c r="D1468" s="19">
        <v>2.3901374753445501</v>
      </c>
      <c r="E1468" s="135">
        <v>0.19732818977903099</v>
      </c>
      <c r="F1468" s="135">
        <v>89</v>
      </c>
      <c r="G1468" s="135">
        <v>41.443025175390197</v>
      </c>
      <c r="H1468" s="2">
        <v>0.38942028735776002</v>
      </c>
      <c r="I1468" s="2">
        <v>300.54850733689398</v>
      </c>
      <c r="J1468" s="2">
        <v>-59.525890719500403</v>
      </c>
      <c r="K1468" s="19">
        <v>1.3030867981244501</v>
      </c>
      <c r="L1468" s="135">
        <v>2.66987141294719E-2</v>
      </c>
      <c r="M1468" s="135">
        <v>89.79</v>
      </c>
      <c r="N1468" s="135">
        <v>81.279635499977303</v>
      </c>
      <c r="O1468" s="19">
        <v>0.8</v>
      </c>
      <c r="P1468" s="2">
        <v>222.25349206547901</v>
      </c>
      <c r="Q1468" s="2">
        <v>230.03871296764299</v>
      </c>
      <c r="R1468" s="266">
        <f t="shared" si="69"/>
        <v>3.6932242734690002</v>
      </c>
      <c r="S1468" s="266">
        <f t="shared" si="70"/>
        <v>1.8342120254650007</v>
      </c>
      <c r="T1468" s="266">
        <f t="shared" si="71"/>
        <v>1.9612379925450756</v>
      </c>
    </row>
    <row r="1469" spans="1:20">
      <c r="A1469" s="102">
        <v>1.6958462214097301</v>
      </c>
      <c r="B1469" s="102">
        <v>0.56357265167924397</v>
      </c>
      <c r="C1469" s="2">
        <v>984.73788013762896</v>
      </c>
      <c r="D1469" s="19">
        <v>0.50523369162675902</v>
      </c>
      <c r="E1469" s="135">
        <v>0.29999969108130298</v>
      </c>
      <c r="F1469" s="135">
        <v>89</v>
      </c>
      <c r="G1469" s="135">
        <v>42.138968948501699</v>
      </c>
      <c r="H1469" s="2">
        <v>-2.9986464024200798</v>
      </c>
      <c r="I1469" s="2">
        <v>161.95240773524901</v>
      </c>
      <c r="J1469" s="2">
        <v>-179.86572563944</v>
      </c>
      <c r="K1469" s="19">
        <v>1.5719967575173699</v>
      </c>
      <c r="L1469" s="135">
        <v>3.60821211918253E-2</v>
      </c>
      <c r="M1469" s="135">
        <v>89.79</v>
      </c>
      <c r="N1469" s="135">
        <v>82.137354390995498</v>
      </c>
      <c r="O1469" s="19">
        <v>0.8</v>
      </c>
      <c r="P1469" s="2">
        <v>290.82282632597003</v>
      </c>
      <c r="Q1469" s="2">
        <v>154.71811973903601</v>
      </c>
      <c r="R1469" s="266">
        <f t="shared" si="69"/>
        <v>2.0772304491441291</v>
      </c>
      <c r="S1469" s="266">
        <f t="shared" si="70"/>
        <v>0.32139614106117287</v>
      </c>
      <c r="T1469" s="266">
        <f t="shared" si="71"/>
        <v>1.9492018063226957</v>
      </c>
    </row>
    <row r="1470" spans="1:20">
      <c r="A1470" s="102">
        <v>1.5115267373621399</v>
      </c>
      <c r="B1470" s="102">
        <v>0.56403284333646297</v>
      </c>
      <c r="C1470" s="2">
        <v>885.89703109246398</v>
      </c>
      <c r="D1470" s="19">
        <v>2.0409487578280499</v>
      </c>
      <c r="E1470" s="135">
        <v>0.143649720086547</v>
      </c>
      <c r="F1470" s="135">
        <v>89</v>
      </c>
      <c r="G1470" s="135">
        <v>41.6002831367068</v>
      </c>
      <c r="H1470" s="2">
        <v>4.7012355972661597</v>
      </c>
      <c r="I1470" s="2">
        <v>25.717074466302201</v>
      </c>
      <c r="J1470" s="2">
        <v>179.440866280856</v>
      </c>
      <c r="K1470" s="19">
        <v>2.1977805676568498</v>
      </c>
      <c r="L1470" s="135">
        <v>9.7978370797389497E-2</v>
      </c>
      <c r="M1470" s="135">
        <v>89.79</v>
      </c>
      <c r="N1470" s="135">
        <v>81.551981861159803</v>
      </c>
      <c r="O1470" s="19">
        <v>0.8</v>
      </c>
      <c r="P1470" s="2">
        <v>220.92040771168101</v>
      </c>
      <c r="Q1470" s="2">
        <v>235.86562508818099</v>
      </c>
      <c r="R1470" s="266">
        <f t="shared" si="69"/>
        <v>4.2387293254848997</v>
      </c>
      <c r="S1470" s="266">
        <f t="shared" si="70"/>
        <v>0.92864082423114458</v>
      </c>
      <c r="T1470" s="266">
        <f t="shared" si="71"/>
        <v>1.9603708367359851</v>
      </c>
    </row>
    <row r="1471" spans="1:20">
      <c r="A1471" s="102">
        <v>1.27596527524292</v>
      </c>
      <c r="B1471" s="102">
        <v>0.56474231843672196</v>
      </c>
      <c r="C1471" s="2">
        <v>866.81331968418499</v>
      </c>
      <c r="D1471" s="19">
        <v>1.92332828468022</v>
      </c>
      <c r="E1471" s="135">
        <v>0.14118271064584401</v>
      </c>
      <c r="F1471" s="135">
        <v>89</v>
      </c>
      <c r="G1471" s="135">
        <v>41.706239119502598</v>
      </c>
      <c r="H1471" s="2">
        <v>2.6350290126873199</v>
      </c>
      <c r="I1471" s="2">
        <v>340.939967123163</v>
      </c>
      <c r="J1471" s="2">
        <v>-168.78098273873599</v>
      </c>
      <c r="K1471" s="19">
        <v>2.3102633004646198</v>
      </c>
      <c r="L1471" s="135">
        <v>9.8720221717960494E-2</v>
      </c>
      <c r="M1471" s="135">
        <v>89.79</v>
      </c>
      <c r="N1471" s="135">
        <v>81.467322325939094</v>
      </c>
      <c r="O1471" s="19">
        <v>0.8</v>
      </c>
      <c r="P1471" s="2">
        <v>27.779508578839899</v>
      </c>
      <c r="Q1471" s="2">
        <v>42.836944664292403</v>
      </c>
      <c r="R1471" s="266">
        <f t="shared" si="69"/>
        <v>4.2335915851448398</v>
      </c>
      <c r="S1471" s="266">
        <f t="shared" si="70"/>
        <v>0.83251475461408109</v>
      </c>
      <c r="T1471" s="266">
        <f t="shared" si="71"/>
        <v>1.9533605533816518</v>
      </c>
    </row>
    <row r="1472" spans="1:20">
      <c r="A1472" s="102">
        <v>1.5405385931953699</v>
      </c>
      <c r="B1472" s="102">
        <v>0.56474584984757403</v>
      </c>
      <c r="C1472" s="2">
        <v>984.73833489570302</v>
      </c>
      <c r="D1472" s="19">
        <v>0.50000589984119803</v>
      </c>
      <c r="E1472" s="135">
        <v>7.8694539803468702E-2</v>
      </c>
      <c r="F1472" s="135">
        <v>89</v>
      </c>
      <c r="G1472" s="135">
        <v>41.516652347698603</v>
      </c>
      <c r="H1472" s="2">
        <v>5.9996855287736999</v>
      </c>
      <c r="I1472" s="2">
        <v>315.44671263528897</v>
      </c>
      <c r="J1472" s="2">
        <v>-173.046541947413</v>
      </c>
      <c r="K1472" s="19">
        <v>2.0147911123881301</v>
      </c>
      <c r="L1472" s="135">
        <v>0.112965446414397</v>
      </c>
      <c r="M1472" s="135">
        <v>89.79</v>
      </c>
      <c r="N1472" s="135">
        <v>82.677142235513898</v>
      </c>
      <c r="O1472" s="19">
        <v>0.8</v>
      </c>
      <c r="P1472" s="2">
        <v>112.079858506985</v>
      </c>
      <c r="Q1472" s="2">
        <v>338.05787627278499</v>
      </c>
      <c r="R1472" s="266">
        <f t="shared" si="69"/>
        <v>2.5147970122293284</v>
      </c>
      <c r="S1472" s="266">
        <f t="shared" si="70"/>
        <v>0.24816761239756585</v>
      </c>
      <c r="T1472" s="266">
        <f t="shared" si="71"/>
        <v>1.9914212143864471</v>
      </c>
    </row>
    <row r="1473" spans="1:20">
      <c r="A1473" s="102">
        <v>1.9126178072765401</v>
      </c>
      <c r="B1473" s="102">
        <v>0.56476851382895399</v>
      </c>
      <c r="C1473" s="2">
        <v>860.00001681859601</v>
      </c>
      <c r="D1473" s="19">
        <v>2.5941438834896502</v>
      </c>
      <c r="E1473" s="135">
        <v>0.149366061512096</v>
      </c>
      <c r="F1473" s="135">
        <v>89</v>
      </c>
      <c r="G1473" s="135">
        <v>41.600927655885798</v>
      </c>
      <c r="H1473" s="2">
        <v>-0.53157232170875401</v>
      </c>
      <c r="I1473" s="2">
        <v>1.5676061242514401E-6</v>
      </c>
      <c r="J1473" s="2">
        <v>-167.835645124666</v>
      </c>
      <c r="K1473" s="19">
        <v>3.0773778568338099</v>
      </c>
      <c r="L1473" s="135">
        <v>1.94259353047954E-10</v>
      </c>
      <c r="M1473" s="135">
        <v>89.79</v>
      </c>
      <c r="N1473" s="135">
        <v>81.699999746832304</v>
      </c>
      <c r="O1473" s="19">
        <v>0.8</v>
      </c>
      <c r="P1473" s="2">
        <v>46.614358367332002</v>
      </c>
      <c r="Q1473" s="2">
        <v>40.644211495403297</v>
      </c>
      <c r="R1473" s="266">
        <f t="shared" si="69"/>
        <v>5.6715217403234597</v>
      </c>
      <c r="S1473" s="266">
        <f t="shared" si="70"/>
        <v>0.84297216792177099</v>
      </c>
      <c r="T1473" s="266">
        <f t="shared" si="71"/>
        <v>1.9638985078082314</v>
      </c>
    </row>
    <row r="1474" spans="1:20">
      <c r="A1474" s="102">
        <v>2.39838630147278</v>
      </c>
      <c r="B1474" s="102">
        <v>0.56511242791791105</v>
      </c>
      <c r="C1474" s="2">
        <v>981.27699787255096</v>
      </c>
      <c r="D1474" s="19">
        <v>1.3753960203742399</v>
      </c>
      <c r="E1474" s="135">
        <v>0.21342207154455201</v>
      </c>
      <c r="F1474" s="135">
        <v>89</v>
      </c>
      <c r="G1474" s="135">
        <v>41.384029345123203</v>
      </c>
      <c r="H1474" s="2">
        <v>0.79882899548670405</v>
      </c>
      <c r="I1474" s="2">
        <v>317.30557271916598</v>
      </c>
      <c r="J1474" s="2">
        <v>-162.53137893496199</v>
      </c>
      <c r="K1474" s="19">
        <v>1.54710966418156</v>
      </c>
      <c r="L1474" s="135">
        <v>0.132200368051583</v>
      </c>
      <c r="M1474" s="135">
        <v>89.79</v>
      </c>
      <c r="N1474" s="135">
        <v>82.447188002373295</v>
      </c>
      <c r="O1474" s="19">
        <v>0.8</v>
      </c>
      <c r="P1474" s="2">
        <v>141.78683577631</v>
      </c>
      <c r="Q1474" s="2">
        <v>311.37310749129102</v>
      </c>
      <c r="R1474" s="266">
        <f t="shared" si="69"/>
        <v>2.9225056845557997</v>
      </c>
      <c r="S1474" s="266">
        <f t="shared" si="70"/>
        <v>0.88901003737303996</v>
      </c>
      <c r="T1474" s="266">
        <f t="shared" si="71"/>
        <v>1.9922465092705883</v>
      </c>
    </row>
    <row r="1475" spans="1:20">
      <c r="A1475" s="102">
        <v>1.3280860939994401</v>
      </c>
      <c r="B1475" s="102">
        <v>0.56558262704707196</v>
      </c>
      <c r="C1475" s="2">
        <v>867.70529939501603</v>
      </c>
      <c r="D1475" s="19">
        <v>2.2275880474309999</v>
      </c>
      <c r="E1475" s="135">
        <v>0.13165596018557801</v>
      </c>
      <c r="F1475" s="135">
        <v>89</v>
      </c>
      <c r="G1475" s="135">
        <v>41.567978416119303</v>
      </c>
      <c r="H1475" s="2">
        <v>4.0551847764642499</v>
      </c>
      <c r="I1475" s="2">
        <v>352.383627417664</v>
      </c>
      <c r="J1475" s="2">
        <v>179.99990545243699</v>
      </c>
      <c r="K1475" s="19">
        <v>2.1888987617194999</v>
      </c>
      <c r="L1475" s="135">
        <v>9.0326987681574405E-2</v>
      </c>
      <c r="M1475" s="135">
        <v>89.79</v>
      </c>
      <c r="N1475" s="135">
        <v>81.567550056170504</v>
      </c>
      <c r="O1475" s="19">
        <v>0.8</v>
      </c>
      <c r="P1475" s="2">
        <v>21.417647293004901</v>
      </c>
      <c r="Q1475" s="2">
        <v>49.552783844413199</v>
      </c>
      <c r="R1475" s="266">
        <f t="shared" si="69"/>
        <v>4.4164868091505003</v>
      </c>
      <c r="S1475" s="266">
        <f t="shared" si="70"/>
        <v>1.0176752284701862</v>
      </c>
      <c r="T1475" s="266">
        <f t="shared" si="71"/>
        <v>1.9622688705145233</v>
      </c>
    </row>
    <row r="1476" spans="1:20">
      <c r="A1476" s="102">
        <v>1.3980301097035399</v>
      </c>
      <c r="B1476" s="102">
        <v>0.56561306924285204</v>
      </c>
      <c r="C1476" s="2">
        <v>878.19431312153301</v>
      </c>
      <c r="D1476" s="19">
        <v>1.02030929953087</v>
      </c>
      <c r="E1476" s="135">
        <v>0.130000800890889</v>
      </c>
      <c r="F1476" s="135">
        <v>89</v>
      </c>
      <c r="G1476" s="135">
        <v>41.6413992095476</v>
      </c>
      <c r="H1476" s="2">
        <v>5.5526422997598202</v>
      </c>
      <c r="I1476" s="2">
        <v>114.710324067857</v>
      </c>
      <c r="J1476" s="2">
        <v>-111.75865249065301</v>
      </c>
      <c r="K1476" s="19">
        <v>3.4997275323323702</v>
      </c>
      <c r="L1476" s="135">
        <v>7.1288295550380798E-2</v>
      </c>
      <c r="M1476" s="135">
        <v>89.79</v>
      </c>
      <c r="N1476" s="135">
        <v>82.158898422534506</v>
      </c>
      <c r="O1476" s="19">
        <v>0.8</v>
      </c>
      <c r="P1476" s="2">
        <v>115.48081015037801</v>
      </c>
      <c r="Q1476" s="2">
        <v>337.86539565935601</v>
      </c>
      <c r="R1476" s="266">
        <f t="shared" si="69"/>
        <v>4.5200368318632407</v>
      </c>
      <c r="S1476" s="266">
        <f t="shared" si="70"/>
        <v>0.29153963847319614</v>
      </c>
      <c r="T1476" s="266">
        <f t="shared" si="71"/>
        <v>1.9730100328544435</v>
      </c>
    </row>
    <row r="1477" spans="1:20">
      <c r="A1477" s="102">
        <v>2.2414285694248899</v>
      </c>
      <c r="B1477" s="102">
        <v>0.56573826362214497</v>
      </c>
      <c r="C1477" s="2">
        <v>881.66768291697599</v>
      </c>
      <c r="D1477" s="19">
        <v>0.7566105036877</v>
      </c>
      <c r="E1477" s="135">
        <v>2.95660701956947E-2</v>
      </c>
      <c r="F1477" s="135">
        <v>89</v>
      </c>
      <c r="G1477" s="135">
        <v>40.296250818072998</v>
      </c>
      <c r="H1477" s="2">
        <v>0.85954652737239401</v>
      </c>
      <c r="I1477" s="2">
        <v>132.046174819112</v>
      </c>
      <c r="J1477" s="2">
        <v>179.586506005242</v>
      </c>
      <c r="K1477" s="19">
        <v>5.0988085307277604</v>
      </c>
      <c r="L1477" s="135">
        <v>0.180957232173658</v>
      </c>
      <c r="M1477" s="135">
        <v>89.79</v>
      </c>
      <c r="N1477" s="135">
        <v>82.596630010880304</v>
      </c>
      <c r="O1477" s="19">
        <v>0.8</v>
      </c>
      <c r="P1477" s="2">
        <v>354.56674397630098</v>
      </c>
      <c r="Q1477" s="2">
        <v>69.761964961155897</v>
      </c>
      <c r="R1477" s="266">
        <f t="shared" si="69"/>
        <v>5.8554190344154602</v>
      </c>
      <c r="S1477" s="266">
        <f t="shared" si="70"/>
        <v>0.14838966772884643</v>
      </c>
      <c r="T1477" s="266">
        <f t="shared" si="71"/>
        <v>2.0497348595476641</v>
      </c>
    </row>
    <row r="1478" spans="1:20">
      <c r="A1478" s="102">
        <v>1.3035428612492901</v>
      </c>
      <c r="B1478" s="102">
        <v>0.56624368882245002</v>
      </c>
      <c r="C1478" s="2">
        <v>987.86974371342296</v>
      </c>
      <c r="D1478" s="19">
        <v>1.00000273034121</v>
      </c>
      <c r="E1478" s="135">
        <v>0.13000001223674801</v>
      </c>
      <c r="F1478" s="135">
        <v>89</v>
      </c>
      <c r="G1478" s="135">
        <v>41.300026568226997</v>
      </c>
      <c r="H1478" s="2">
        <v>5.9993679818565004</v>
      </c>
      <c r="I1478" s="2">
        <v>189.323842163672</v>
      </c>
      <c r="J1478" s="2">
        <v>76.552914894909904</v>
      </c>
      <c r="K1478" s="19">
        <v>3.4132851186428499</v>
      </c>
      <c r="L1478" s="135">
        <v>6.2145690754409101E-2</v>
      </c>
      <c r="M1478" s="135">
        <v>89.79</v>
      </c>
      <c r="N1478" s="135">
        <v>81.921763024522406</v>
      </c>
      <c r="O1478" s="19">
        <v>0.8</v>
      </c>
      <c r="P1478" s="2">
        <v>156.176924953537</v>
      </c>
      <c r="Q1478" s="2">
        <v>299.49495432634001</v>
      </c>
      <c r="R1478" s="266">
        <f t="shared" si="69"/>
        <v>4.4132878489840603</v>
      </c>
      <c r="S1478" s="266">
        <f t="shared" si="70"/>
        <v>0.29297368827448533</v>
      </c>
      <c r="T1478" s="266">
        <f t="shared" si="71"/>
        <v>1.9835765211721823</v>
      </c>
    </row>
    <row r="1479" spans="1:20">
      <c r="A1479" s="102">
        <v>1.68777987966313</v>
      </c>
      <c r="B1479" s="102">
        <v>0.56625580795876196</v>
      </c>
      <c r="C1479" s="2">
        <v>880.69353454407997</v>
      </c>
      <c r="D1479" s="19">
        <v>0.622686298157902</v>
      </c>
      <c r="E1479" s="135">
        <v>0.272475429135007</v>
      </c>
      <c r="F1479" s="135">
        <v>89</v>
      </c>
      <c r="G1479" s="135">
        <v>41.647710005289497</v>
      </c>
      <c r="H1479" s="2">
        <v>5.3791152905494402</v>
      </c>
      <c r="I1479" s="2">
        <v>239.93411452690799</v>
      </c>
      <c r="J1479" s="2">
        <v>144.87431708816899</v>
      </c>
      <c r="K1479" s="19">
        <v>1.95075360418356</v>
      </c>
      <c r="L1479" s="135">
        <v>0.29752348225623998</v>
      </c>
      <c r="M1479" s="135">
        <v>89.79</v>
      </c>
      <c r="N1479" s="135">
        <v>83.192153863552093</v>
      </c>
      <c r="O1479" s="19">
        <v>0.8</v>
      </c>
      <c r="P1479" s="2">
        <v>52.103130045704397</v>
      </c>
      <c r="Q1479" s="2">
        <v>11.448239078423001</v>
      </c>
      <c r="R1479" s="266">
        <f t="shared" si="69"/>
        <v>2.573439902341462</v>
      </c>
      <c r="S1479" s="266">
        <f t="shared" si="70"/>
        <v>0.3192029464010715</v>
      </c>
      <c r="T1479" s="266">
        <f t="shared" si="71"/>
        <v>1.9975204843912477</v>
      </c>
    </row>
    <row r="1480" spans="1:20">
      <c r="A1480" s="102">
        <v>2.0291477306745902</v>
      </c>
      <c r="B1480" s="102">
        <v>0.56676657456794999</v>
      </c>
      <c r="C1480" s="2">
        <v>921.13660553488501</v>
      </c>
      <c r="D1480" s="19">
        <v>0.57770881764917703</v>
      </c>
      <c r="E1480" s="135">
        <v>0.107460819558906</v>
      </c>
      <c r="F1480" s="135">
        <v>89</v>
      </c>
      <c r="G1480" s="135">
        <v>41.579780797325903</v>
      </c>
      <c r="H1480" s="2">
        <v>5.1433147201667699</v>
      </c>
      <c r="I1480" s="2">
        <v>66.731867981234899</v>
      </c>
      <c r="J1480" s="2">
        <v>2.12048493131251</v>
      </c>
      <c r="K1480" s="19">
        <v>1.9579911695027199</v>
      </c>
      <c r="L1480" s="135">
        <v>0.11802520161555501</v>
      </c>
      <c r="M1480" s="135">
        <v>89.79</v>
      </c>
      <c r="N1480" s="135">
        <v>82.674872528382593</v>
      </c>
      <c r="O1480" s="19">
        <v>0.8</v>
      </c>
      <c r="P1480" s="2">
        <v>178.40762969743599</v>
      </c>
      <c r="Q1480" s="2">
        <v>284.43955177265201</v>
      </c>
      <c r="R1480" s="266">
        <f t="shared" ref="R1480:R1528" si="72">D1480+K1480</f>
        <v>2.5356999871518968</v>
      </c>
      <c r="S1480" s="266">
        <f t="shared" ref="S1480:S1528" si="73">D1480/K1480</f>
        <v>0.29505179933773673</v>
      </c>
      <c r="T1480" s="266">
        <f t="shared" ref="T1480:T1528" si="74">N1480/G1480</f>
        <v>1.9883431548465407</v>
      </c>
    </row>
    <row r="1481" spans="1:20">
      <c r="A1481" s="102">
        <v>2.3895836402662098</v>
      </c>
      <c r="B1481" s="102">
        <v>0.56680251353913302</v>
      </c>
      <c r="C1481" s="2">
        <v>982.78847258676706</v>
      </c>
      <c r="D1481" s="19">
        <v>0.72028443786035401</v>
      </c>
      <c r="E1481" s="135">
        <v>0.124663395721651</v>
      </c>
      <c r="F1481" s="135">
        <v>89</v>
      </c>
      <c r="G1481" s="135">
        <v>40.6903454489685</v>
      </c>
      <c r="H1481" s="2">
        <v>-0.252839558396727</v>
      </c>
      <c r="I1481" s="2">
        <v>178.29667937267499</v>
      </c>
      <c r="J1481" s="2">
        <v>98.142228121121093</v>
      </c>
      <c r="K1481" s="19">
        <v>3.6499812324130199</v>
      </c>
      <c r="L1481" s="135">
        <v>1.3740201759925999E-2</v>
      </c>
      <c r="M1481" s="135">
        <v>89.79</v>
      </c>
      <c r="N1481" s="135">
        <v>82.645288557130399</v>
      </c>
      <c r="O1481" s="19">
        <v>0.8</v>
      </c>
      <c r="P1481" s="2">
        <v>293.92759582568601</v>
      </c>
      <c r="Q1481" s="2">
        <v>155.40856295521499</v>
      </c>
      <c r="R1481" s="266">
        <f t="shared" si="72"/>
        <v>4.3702656702733735</v>
      </c>
      <c r="S1481" s="266">
        <f t="shared" si="73"/>
        <v>0.19733921683322481</v>
      </c>
      <c r="T1481" s="266">
        <f t="shared" si="74"/>
        <v>2.0310785677840801</v>
      </c>
    </row>
    <row r="1482" spans="1:20">
      <c r="A1482" s="102">
        <v>1.8175335819832901</v>
      </c>
      <c r="B1482" s="102">
        <v>0.567246442140244</v>
      </c>
      <c r="C1482" s="2">
        <v>881.671556031357</v>
      </c>
      <c r="D1482" s="19">
        <v>1.0170039994520601</v>
      </c>
      <c r="E1482" s="135">
        <v>2.9896841845971699E-2</v>
      </c>
      <c r="F1482" s="135">
        <v>89</v>
      </c>
      <c r="G1482" s="135">
        <v>41.220624687467598</v>
      </c>
      <c r="H1482" s="2">
        <v>5.6996772911002296</v>
      </c>
      <c r="I1482" s="2">
        <v>359.98997583213298</v>
      </c>
      <c r="J1482" s="2">
        <v>-77.543402168473094</v>
      </c>
      <c r="K1482" s="19">
        <v>1.2194323255358701</v>
      </c>
      <c r="L1482" s="135">
        <v>0.25626784326789798</v>
      </c>
      <c r="M1482" s="135">
        <v>89.79</v>
      </c>
      <c r="N1482" s="135">
        <v>82.818203808962593</v>
      </c>
      <c r="O1482" s="19">
        <v>0.8</v>
      </c>
      <c r="P1482" s="2">
        <v>228.30076272545401</v>
      </c>
      <c r="Q1482" s="2">
        <v>233.22074097558101</v>
      </c>
      <c r="R1482" s="266">
        <f t="shared" si="72"/>
        <v>2.2364363249879302</v>
      </c>
      <c r="S1482" s="266">
        <f t="shared" si="73"/>
        <v>0.83399790062572399</v>
      </c>
      <c r="T1482" s="266">
        <f t="shared" si="74"/>
        <v>2.0091448015862312</v>
      </c>
    </row>
    <row r="1483" spans="1:20">
      <c r="A1483" s="102">
        <v>1.33806848758831</v>
      </c>
      <c r="B1483" s="102">
        <v>0.56735013636267295</v>
      </c>
      <c r="C1483" s="2">
        <v>984.46166912171304</v>
      </c>
      <c r="D1483" s="19">
        <v>0.51446394833001297</v>
      </c>
      <c r="E1483" s="135">
        <v>6.29035180550509E-2</v>
      </c>
      <c r="F1483" s="135">
        <v>89</v>
      </c>
      <c r="G1483" s="135">
        <v>41.638938356879997</v>
      </c>
      <c r="H1483" s="2">
        <v>4.7155829956762902</v>
      </c>
      <c r="I1483" s="2">
        <v>5.2865147603891102E-3</v>
      </c>
      <c r="J1483" s="2">
        <v>147.868751012448</v>
      </c>
      <c r="K1483" s="19">
        <v>2.2067612507072099</v>
      </c>
      <c r="L1483" s="135">
        <v>6.4481926366072501E-2</v>
      </c>
      <c r="M1483" s="135">
        <v>89.79</v>
      </c>
      <c r="N1483" s="135">
        <v>82.5497184657427</v>
      </c>
      <c r="O1483" s="19">
        <v>0.8</v>
      </c>
      <c r="P1483" s="2">
        <v>8.4589760184090199</v>
      </c>
      <c r="Q1483" s="2">
        <v>68.745179103913401</v>
      </c>
      <c r="R1483" s="266">
        <f t="shared" si="72"/>
        <v>2.7212251990372227</v>
      </c>
      <c r="S1483" s="266">
        <f t="shared" si="73"/>
        <v>0.23313076943196306</v>
      </c>
      <c r="T1483" s="266">
        <f t="shared" si="74"/>
        <v>1.9825125645189035</v>
      </c>
    </row>
    <row r="1484" spans="1:20">
      <c r="A1484" s="102">
        <v>1.3879430382512501</v>
      </c>
      <c r="B1484" s="102">
        <v>0.56847106731113195</v>
      </c>
      <c r="C1484" s="2">
        <v>978.00946934893295</v>
      </c>
      <c r="D1484" s="19">
        <v>0.50555991592148897</v>
      </c>
      <c r="E1484" s="135">
        <v>6.1812090482211403E-2</v>
      </c>
      <c r="F1484" s="135">
        <v>89</v>
      </c>
      <c r="G1484" s="135">
        <v>41.372006714924098</v>
      </c>
      <c r="H1484" s="2">
        <v>4.4040982421438004</v>
      </c>
      <c r="I1484" s="2">
        <v>10.582527587111301</v>
      </c>
      <c r="J1484" s="2">
        <v>93.605045078963798</v>
      </c>
      <c r="K1484" s="19">
        <v>1.54875397009819</v>
      </c>
      <c r="L1484" s="135">
        <v>1.6565724386133299E-2</v>
      </c>
      <c r="M1484" s="135">
        <v>89.79</v>
      </c>
      <c r="N1484" s="135">
        <v>82.814478829335002</v>
      </c>
      <c r="O1484" s="19">
        <v>0.8</v>
      </c>
      <c r="P1484" s="2">
        <v>61.112663366620801</v>
      </c>
      <c r="Q1484" s="2">
        <v>25.194440096228899</v>
      </c>
      <c r="R1484" s="266">
        <f t="shared" si="72"/>
        <v>2.054313886019679</v>
      </c>
      <c r="S1484" s="266">
        <f t="shared" si="73"/>
        <v>0.32643010167033615</v>
      </c>
      <c r="T1484" s="266">
        <f t="shared" si="74"/>
        <v>2.0017032144457567</v>
      </c>
    </row>
    <row r="1485" spans="1:20">
      <c r="A1485" s="102">
        <v>1.2996389446779999</v>
      </c>
      <c r="B1485" s="102">
        <v>0.56869753896642194</v>
      </c>
      <c r="C1485" s="2">
        <v>984.73586288854199</v>
      </c>
      <c r="D1485" s="19">
        <v>0.52027373927046205</v>
      </c>
      <c r="E1485" s="135">
        <v>6.7070555349447294E-2</v>
      </c>
      <c r="F1485" s="135">
        <v>89</v>
      </c>
      <c r="G1485" s="135">
        <v>41.547963874794497</v>
      </c>
      <c r="H1485" s="2">
        <v>0.71095431898235595</v>
      </c>
      <c r="I1485" s="2">
        <v>354.467235335628</v>
      </c>
      <c r="J1485" s="2">
        <v>159.957015692618</v>
      </c>
      <c r="K1485" s="19">
        <v>2.18210697427739</v>
      </c>
      <c r="L1485" s="135">
        <v>6.4852718801796896E-2</v>
      </c>
      <c r="M1485" s="135">
        <v>89.79</v>
      </c>
      <c r="N1485" s="135">
        <v>82.599554135954705</v>
      </c>
      <c r="O1485" s="19">
        <v>0.8</v>
      </c>
      <c r="P1485" s="2">
        <v>0.74803562738691798</v>
      </c>
      <c r="Q1485" s="2">
        <v>76.7132516723143</v>
      </c>
      <c r="R1485" s="266">
        <f t="shared" si="72"/>
        <v>2.7023807135478521</v>
      </c>
      <c r="S1485" s="266">
        <f t="shared" si="73"/>
        <v>0.23842723817092054</v>
      </c>
      <c r="T1485" s="266">
        <f t="shared" si="74"/>
        <v>1.9880529978525514</v>
      </c>
    </row>
    <row r="1486" spans="1:20">
      <c r="A1486" s="102">
        <v>1.46739033749327</v>
      </c>
      <c r="B1486" s="102">
        <v>0.56895587590577801</v>
      </c>
      <c r="C1486" s="2">
        <v>875.28075926502095</v>
      </c>
      <c r="D1486" s="19">
        <v>2.2457275589639898</v>
      </c>
      <c r="E1486" s="135">
        <v>0.167286638575809</v>
      </c>
      <c r="F1486" s="135">
        <v>89</v>
      </c>
      <c r="G1486" s="135">
        <v>41.651023302552403</v>
      </c>
      <c r="H1486" s="2">
        <v>5.8589175216815796</v>
      </c>
      <c r="I1486" s="2">
        <v>319.077521285464</v>
      </c>
      <c r="J1486" s="2">
        <v>-108.83957791795299</v>
      </c>
      <c r="K1486" s="19">
        <v>3.0840569036732202</v>
      </c>
      <c r="L1486" s="135">
        <v>8.9304830142320005E-2</v>
      </c>
      <c r="M1486" s="135">
        <v>89.79</v>
      </c>
      <c r="N1486" s="135">
        <v>81.411336360076902</v>
      </c>
      <c r="O1486" s="19">
        <v>0.8</v>
      </c>
      <c r="P1486" s="2">
        <v>358.89042324828398</v>
      </c>
      <c r="Q1486" s="2">
        <v>68.228501405983096</v>
      </c>
      <c r="R1486" s="266">
        <f t="shared" si="72"/>
        <v>5.3297844626372104</v>
      </c>
      <c r="S1486" s="266">
        <f t="shared" si="73"/>
        <v>0.72817319171032457</v>
      </c>
      <c r="T1486" s="266">
        <f t="shared" si="74"/>
        <v>1.9546059113291452</v>
      </c>
    </row>
    <row r="1487" spans="1:20">
      <c r="A1487" s="102">
        <v>1.4009933318011401</v>
      </c>
      <c r="B1487" s="102">
        <v>0.569108295637895</v>
      </c>
      <c r="C1487" s="2">
        <v>998.98651433216799</v>
      </c>
      <c r="D1487" s="19">
        <v>1.00000206312772</v>
      </c>
      <c r="E1487" s="135">
        <v>0.17304315654666799</v>
      </c>
      <c r="F1487" s="135">
        <v>89</v>
      </c>
      <c r="G1487" s="135">
        <v>41.641256043268399</v>
      </c>
      <c r="H1487" s="2">
        <v>5.99869012285831</v>
      </c>
      <c r="I1487" s="2">
        <v>347.47627464994099</v>
      </c>
      <c r="J1487" s="2">
        <v>153.11227822033501</v>
      </c>
      <c r="K1487" s="19">
        <v>1.8429054711547299</v>
      </c>
      <c r="L1487" s="135">
        <v>8.1376937880480102E-2</v>
      </c>
      <c r="M1487" s="135">
        <v>89.79</v>
      </c>
      <c r="N1487" s="135">
        <v>82.138054438409299</v>
      </c>
      <c r="O1487" s="19">
        <v>0.8</v>
      </c>
      <c r="P1487" s="2">
        <v>123.912899839814</v>
      </c>
      <c r="Q1487" s="2">
        <v>322.32189623927297</v>
      </c>
      <c r="R1487" s="266">
        <f t="shared" si="72"/>
        <v>2.8429075342824497</v>
      </c>
      <c r="S1487" s="266">
        <f t="shared" si="73"/>
        <v>0.54262254835085899</v>
      </c>
      <c r="T1487" s="266">
        <f t="shared" si="74"/>
        <v>1.9725162553469011</v>
      </c>
    </row>
    <row r="1488" spans="1:20">
      <c r="A1488" s="102">
        <v>2.0040623703971501</v>
      </c>
      <c r="B1488" s="102">
        <v>0.56915823644136598</v>
      </c>
      <c r="C1488" s="2">
        <v>936.03099690942395</v>
      </c>
      <c r="D1488" s="19">
        <v>3.1761387043674598</v>
      </c>
      <c r="E1488" s="135">
        <v>0.227783994818125</v>
      </c>
      <c r="F1488" s="135">
        <v>89</v>
      </c>
      <c r="G1488" s="135">
        <v>41.705047731366598</v>
      </c>
      <c r="H1488" s="2">
        <v>4.5626916394548998</v>
      </c>
      <c r="I1488" s="2">
        <v>359.989999999335</v>
      </c>
      <c r="J1488" s="2">
        <v>179.99995990851599</v>
      </c>
      <c r="K1488" s="19">
        <v>2.7597332455087802</v>
      </c>
      <c r="L1488" s="135">
        <v>2.5284724687610099E-2</v>
      </c>
      <c r="M1488" s="135">
        <v>89.79</v>
      </c>
      <c r="N1488" s="135">
        <v>81.050617673510104</v>
      </c>
      <c r="O1488" s="19">
        <v>0.8</v>
      </c>
      <c r="P1488" s="2">
        <v>193.82420342187399</v>
      </c>
      <c r="Q1488" s="2">
        <v>248.72115662825999</v>
      </c>
      <c r="R1488" s="266">
        <f t="shared" si="72"/>
        <v>5.9358719498762404</v>
      </c>
      <c r="S1488" s="266">
        <f t="shared" si="73"/>
        <v>1.1508861262356942</v>
      </c>
      <c r="T1488" s="266">
        <f t="shared" si="74"/>
        <v>1.9434246471932817</v>
      </c>
    </row>
    <row r="1489" spans="1:20">
      <c r="A1489" s="102">
        <v>2.0047533423639798</v>
      </c>
      <c r="B1489" s="102">
        <v>0.56950999914175404</v>
      </c>
      <c r="C1489" s="2">
        <v>914.22663990642297</v>
      </c>
      <c r="D1489" s="19">
        <v>3.0051234784563601</v>
      </c>
      <c r="E1489" s="135">
        <v>0.134962705717458</v>
      </c>
      <c r="F1489" s="135">
        <v>89</v>
      </c>
      <c r="G1489" s="135">
        <v>41.529828930230998</v>
      </c>
      <c r="H1489" s="2">
        <v>-0.52971087930149097</v>
      </c>
      <c r="I1489" s="2">
        <v>6.2111641943070399</v>
      </c>
      <c r="J1489" s="2">
        <v>179.60991786039199</v>
      </c>
      <c r="K1489" s="19">
        <v>3.0099490437609902</v>
      </c>
      <c r="L1489" s="135">
        <v>2.8980244544502501E-2</v>
      </c>
      <c r="M1489" s="135">
        <v>89.79</v>
      </c>
      <c r="N1489" s="135">
        <v>81.699999999997701</v>
      </c>
      <c r="O1489" s="19">
        <v>0.8</v>
      </c>
      <c r="P1489" s="2">
        <v>317.81865316576</v>
      </c>
      <c r="Q1489" s="2">
        <v>125.572585723332</v>
      </c>
      <c r="R1489" s="266">
        <f t="shared" si="72"/>
        <v>6.0150725222173502</v>
      </c>
      <c r="S1489" s="266">
        <f t="shared" si="73"/>
        <v>0.99839679501730016</v>
      </c>
      <c r="T1489" s="266">
        <f t="shared" si="74"/>
        <v>1.967260692001682</v>
      </c>
    </row>
    <row r="1490" spans="1:20">
      <c r="A1490" s="102">
        <v>2.1729002529755199</v>
      </c>
      <c r="B1490" s="102">
        <v>0.56951352392378096</v>
      </c>
      <c r="C1490" s="2">
        <v>890.393798655919</v>
      </c>
      <c r="D1490" s="19">
        <v>2.7621155589495601</v>
      </c>
      <c r="E1490" s="135">
        <v>0.17424778745163799</v>
      </c>
      <c r="F1490" s="135">
        <v>89</v>
      </c>
      <c r="G1490" s="135">
        <v>41.607227400273501</v>
      </c>
      <c r="H1490" s="2">
        <v>-0.230570646875045</v>
      </c>
      <c r="I1490" s="2">
        <v>345.269088907617</v>
      </c>
      <c r="J1490" s="2">
        <v>-156.008580310816</v>
      </c>
      <c r="K1490" s="19">
        <v>3.1996559193850702</v>
      </c>
      <c r="L1490" s="135">
        <v>6.9954990255853403E-2</v>
      </c>
      <c r="M1490" s="135">
        <v>89.79</v>
      </c>
      <c r="N1490" s="135">
        <v>81.662394736766004</v>
      </c>
      <c r="O1490" s="19">
        <v>0.8</v>
      </c>
      <c r="P1490" s="2">
        <v>100.31237512733701</v>
      </c>
      <c r="Q1490" s="2">
        <v>344.820551119784</v>
      </c>
      <c r="R1490" s="266">
        <f t="shared" si="72"/>
        <v>5.9617714783346303</v>
      </c>
      <c r="S1490" s="266">
        <f t="shared" si="73"/>
        <v>0.86325393371684811</v>
      </c>
      <c r="T1490" s="266">
        <f t="shared" si="74"/>
        <v>1.9626973446500116</v>
      </c>
    </row>
    <row r="1491" spans="1:20">
      <c r="A1491" s="102">
        <v>1.4790895776823101</v>
      </c>
      <c r="B1491" s="102">
        <v>0.56952653929371999</v>
      </c>
      <c r="C1491" s="2">
        <v>984.19445056359996</v>
      </c>
      <c r="D1491" s="19">
        <v>0.50576326911726499</v>
      </c>
      <c r="E1491" s="135">
        <v>5.8532178331966098E-2</v>
      </c>
      <c r="F1491" s="135">
        <v>89</v>
      </c>
      <c r="G1491" s="135">
        <v>41.366545681844102</v>
      </c>
      <c r="H1491" s="2">
        <v>5.8883477959322397</v>
      </c>
      <c r="I1491" s="2">
        <v>359.48817547378701</v>
      </c>
      <c r="J1491" s="2">
        <v>108.735163948371</v>
      </c>
      <c r="K1491" s="19">
        <v>1.5582607210480901</v>
      </c>
      <c r="L1491" s="135">
        <v>2.8789241362514497E-7</v>
      </c>
      <c r="M1491" s="135">
        <v>89.79</v>
      </c>
      <c r="N1491" s="135">
        <v>82.786613444986003</v>
      </c>
      <c r="O1491" s="19">
        <v>0.8</v>
      </c>
      <c r="P1491" s="2">
        <v>263.08366551835201</v>
      </c>
      <c r="Q1491" s="2">
        <v>183.04625358998001</v>
      </c>
      <c r="R1491" s="266">
        <f t="shared" si="72"/>
        <v>2.0640239901653552</v>
      </c>
      <c r="S1491" s="266">
        <f t="shared" si="73"/>
        <v>0.32456909314706162</v>
      </c>
      <c r="T1491" s="266">
        <f t="shared" si="74"/>
        <v>2.0012938494238663</v>
      </c>
    </row>
    <row r="1492" spans="1:20">
      <c r="A1492" s="102">
        <v>1.4066456509754</v>
      </c>
      <c r="B1492" s="102">
        <v>0.57031096120858005</v>
      </c>
      <c r="C1492" s="2">
        <v>984.67216815644701</v>
      </c>
      <c r="D1492" s="19">
        <v>0.50329932159021395</v>
      </c>
      <c r="E1492" s="135">
        <v>5.6410755159385997E-2</v>
      </c>
      <c r="F1492" s="135">
        <v>89</v>
      </c>
      <c r="G1492" s="135">
        <v>41.4112437811837</v>
      </c>
      <c r="H1492" s="2">
        <v>5.9975834230759801</v>
      </c>
      <c r="I1492" s="2">
        <v>357.81853193756001</v>
      </c>
      <c r="J1492" s="2">
        <v>108.225191257102</v>
      </c>
      <c r="K1492" s="19">
        <v>1.57786541627208</v>
      </c>
      <c r="L1492" s="135">
        <v>2.8154800745805398E-7</v>
      </c>
      <c r="M1492" s="135">
        <v>89.79</v>
      </c>
      <c r="N1492" s="135">
        <v>82.756173347297405</v>
      </c>
      <c r="O1492" s="19">
        <v>0.8</v>
      </c>
      <c r="P1492" s="2">
        <v>230.20190509706001</v>
      </c>
      <c r="Q1492" s="2">
        <v>216.017286435079</v>
      </c>
      <c r="R1492" s="266">
        <f t="shared" si="72"/>
        <v>2.0811647378622942</v>
      </c>
      <c r="S1492" s="266">
        <f t="shared" si="73"/>
        <v>0.31897481014529522</v>
      </c>
      <c r="T1492" s="266">
        <f t="shared" si="74"/>
        <v>1.9983986422764697</v>
      </c>
    </row>
    <row r="1493" spans="1:20">
      <c r="A1493" s="102">
        <v>1.4607754987664501</v>
      </c>
      <c r="B1493" s="102">
        <v>0.57040333786212305</v>
      </c>
      <c r="C1493" s="2">
        <v>984.55526527395796</v>
      </c>
      <c r="D1493" s="19">
        <v>0.50000387690530901</v>
      </c>
      <c r="E1493" s="135">
        <v>5.5332457105472799E-2</v>
      </c>
      <c r="F1493" s="135">
        <v>89</v>
      </c>
      <c r="G1493" s="135">
        <v>41.369789057409101</v>
      </c>
      <c r="H1493" s="2">
        <v>1.0932943345811501</v>
      </c>
      <c r="I1493" s="2">
        <v>359.83799956855103</v>
      </c>
      <c r="J1493" s="2">
        <v>107.682862474412</v>
      </c>
      <c r="K1493" s="19">
        <v>1.5642757012020401</v>
      </c>
      <c r="L1493" s="135">
        <v>1.07780033833841E-2</v>
      </c>
      <c r="M1493" s="135">
        <v>89.79</v>
      </c>
      <c r="N1493" s="135">
        <v>82.7904916672193</v>
      </c>
      <c r="O1493" s="19">
        <v>0.8</v>
      </c>
      <c r="P1493" s="2">
        <v>359.88980225903998</v>
      </c>
      <c r="Q1493" s="2">
        <v>85.169846224692904</v>
      </c>
      <c r="R1493" s="266">
        <f t="shared" si="72"/>
        <v>2.0642795781073491</v>
      </c>
      <c r="S1493" s="266">
        <f t="shared" si="73"/>
        <v>0.31963922761255564</v>
      </c>
      <c r="T1493" s="266">
        <f t="shared" si="74"/>
        <v>2.0012306940296565</v>
      </c>
    </row>
    <row r="1494" spans="1:20">
      <c r="A1494" s="102">
        <v>1.62056479416787</v>
      </c>
      <c r="B1494" s="102">
        <v>0.57060690859661301</v>
      </c>
      <c r="C1494" s="2">
        <v>870.74045168929501</v>
      </c>
      <c r="D1494" s="19">
        <v>2.3585660400022301</v>
      </c>
      <c r="E1494" s="135">
        <v>0.137000746315247</v>
      </c>
      <c r="F1494" s="135">
        <v>89</v>
      </c>
      <c r="G1494" s="135">
        <v>41.783439985166297</v>
      </c>
      <c r="H1494" s="2">
        <v>0.96811447478784796</v>
      </c>
      <c r="I1494" s="2">
        <v>149.318363989408</v>
      </c>
      <c r="J1494" s="2">
        <v>-94.4533768099474</v>
      </c>
      <c r="K1494" s="19">
        <v>3.4999967445630902</v>
      </c>
      <c r="L1494" s="135">
        <v>7.2919741414356407E-2</v>
      </c>
      <c r="M1494" s="135">
        <v>89.79</v>
      </c>
      <c r="N1494" s="135">
        <v>82.377247290672102</v>
      </c>
      <c r="O1494" s="19">
        <v>0.8</v>
      </c>
      <c r="P1494" s="2">
        <v>156.31243704634201</v>
      </c>
      <c r="Q1494" s="2">
        <v>291.05012898700801</v>
      </c>
      <c r="R1494" s="266">
        <f t="shared" si="72"/>
        <v>5.8585627845653203</v>
      </c>
      <c r="S1494" s="266">
        <f t="shared" si="73"/>
        <v>0.67387663821860311</v>
      </c>
      <c r="T1494" s="266">
        <f t="shared" si="74"/>
        <v>1.9715286084610835</v>
      </c>
    </row>
    <row r="1495" spans="1:20">
      <c r="A1495" s="102">
        <v>1.5111519582569599</v>
      </c>
      <c r="B1495" s="102">
        <v>0.57074366298997203</v>
      </c>
      <c r="C1495" s="2">
        <v>955.77604325113305</v>
      </c>
      <c r="D1495" s="19">
        <v>0.74389408388051903</v>
      </c>
      <c r="E1495" s="135">
        <v>0.16237346511093501</v>
      </c>
      <c r="F1495" s="135">
        <v>89</v>
      </c>
      <c r="G1495" s="135">
        <v>41.996925916868399</v>
      </c>
      <c r="H1495" s="2">
        <v>-9.0193512947089605E-2</v>
      </c>
      <c r="I1495" s="2">
        <v>138.203225071162</v>
      </c>
      <c r="J1495" s="2">
        <v>-179.99806471622301</v>
      </c>
      <c r="K1495" s="19">
        <v>3.4067369453062502</v>
      </c>
      <c r="L1495" s="135">
        <v>9.9753795750718105E-2</v>
      </c>
      <c r="M1495" s="135">
        <v>89.79</v>
      </c>
      <c r="N1495" s="135">
        <v>81.8393885683235</v>
      </c>
      <c r="O1495" s="19">
        <v>0.8</v>
      </c>
      <c r="P1495" s="2">
        <v>120.197668422048</v>
      </c>
      <c r="Q1495" s="2">
        <v>330.68561065428401</v>
      </c>
      <c r="R1495" s="266">
        <f t="shared" si="72"/>
        <v>4.1506310291867692</v>
      </c>
      <c r="S1495" s="266">
        <f t="shared" si="73"/>
        <v>0.21835970778590488</v>
      </c>
      <c r="T1495" s="266">
        <f t="shared" si="74"/>
        <v>1.9486995007758903</v>
      </c>
    </row>
    <row r="1496" spans="1:20">
      <c r="A1496" s="102">
        <v>1.4510673242621099</v>
      </c>
      <c r="B1496" s="102">
        <v>0.57118067567181896</v>
      </c>
      <c r="C1496" s="2">
        <v>985.58318704073201</v>
      </c>
      <c r="D1496" s="19">
        <v>1.68637854014643</v>
      </c>
      <c r="E1496" s="135">
        <v>0.28402715210504098</v>
      </c>
      <c r="F1496" s="135">
        <v>89</v>
      </c>
      <c r="G1496" s="135">
        <v>41.673844320899498</v>
      </c>
      <c r="H1496" s="2">
        <v>-1.1573548673996199</v>
      </c>
      <c r="I1496" s="2">
        <v>275.06425275471298</v>
      </c>
      <c r="J1496" s="2">
        <v>9.9982126735044297</v>
      </c>
      <c r="K1496" s="19">
        <v>3.1382876795726098</v>
      </c>
      <c r="L1496" s="135">
        <v>6.3951802641508598E-2</v>
      </c>
      <c r="M1496" s="135">
        <v>89.79</v>
      </c>
      <c r="N1496" s="135">
        <v>81.682757812133005</v>
      </c>
      <c r="O1496" s="19">
        <v>0.8</v>
      </c>
      <c r="P1496" s="2">
        <v>237.978380448981</v>
      </c>
      <c r="Q1496" s="2">
        <v>205.43650066119099</v>
      </c>
      <c r="R1496" s="266">
        <f t="shared" si="72"/>
        <v>4.82466621971904</v>
      </c>
      <c r="S1496" s="266">
        <f t="shared" si="73"/>
        <v>0.53735626313776652</v>
      </c>
      <c r="T1496" s="266">
        <f t="shared" si="74"/>
        <v>1.9600485422740079</v>
      </c>
    </row>
    <row r="1497" spans="1:20">
      <c r="A1497" s="102">
        <v>1.4443148705177</v>
      </c>
      <c r="B1497" s="102">
        <v>0.57128375790574903</v>
      </c>
      <c r="C1497" s="2">
        <v>983.33498680919502</v>
      </c>
      <c r="D1497" s="19">
        <v>0.69961265243480697</v>
      </c>
      <c r="E1497" s="135">
        <v>0.13126092243574999</v>
      </c>
      <c r="F1497" s="135">
        <v>89</v>
      </c>
      <c r="G1497" s="135">
        <v>42.1290092472019</v>
      </c>
      <c r="H1497" s="2">
        <v>5.9943110013176302</v>
      </c>
      <c r="I1497" s="2">
        <v>33.3030277503157</v>
      </c>
      <c r="J1497" s="2">
        <v>107.620930924634</v>
      </c>
      <c r="K1497" s="19">
        <v>2.1960575316167601</v>
      </c>
      <c r="L1497" s="135">
        <v>9.0083751047628502E-2</v>
      </c>
      <c r="M1497" s="135">
        <v>89.79</v>
      </c>
      <c r="N1497" s="135">
        <v>81.908817876578695</v>
      </c>
      <c r="O1497" s="19">
        <v>0.8</v>
      </c>
      <c r="P1497" s="2">
        <v>98.425313914741295</v>
      </c>
      <c r="Q1497" s="2">
        <v>342.27303202720299</v>
      </c>
      <c r="R1497" s="266">
        <f t="shared" si="72"/>
        <v>2.8956701840515668</v>
      </c>
      <c r="S1497" s="266">
        <f t="shared" si="73"/>
        <v>0.31857665036659805</v>
      </c>
      <c r="T1497" s="266">
        <f t="shared" si="74"/>
        <v>1.9442379334382014</v>
      </c>
    </row>
    <row r="1498" spans="1:20">
      <c r="A1498" s="102">
        <v>1.2805477976799</v>
      </c>
      <c r="B1498" s="102">
        <v>0.571641038582824</v>
      </c>
      <c r="C1498" s="2">
        <v>998.679494131355</v>
      </c>
      <c r="D1498" s="19">
        <v>1.0157729225830201</v>
      </c>
      <c r="E1498" s="135">
        <v>0.252279982600571</v>
      </c>
      <c r="F1498" s="135">
        <v>89</v>
      </c>
      <c r="G1498" s="135">
        <v>41.5131073850878</v>
      </c>
      <c r="H1498" s="2">
        <v>3.3895588517653299</v>
      </c>
      <c r="I1498" s="2">
        <v>329.57388544706498</v>
      </c>
      <c r="J1498" s="2">
        <v>178.29023626231901</v>
      </c>
      <c r="K1498" s="19">
        <v>1.6158696143446101</v>
      </c>
      <c r="L1498" s="135">
        <v>8.7605720362239001E-2</v>
      </c>
      <c r="M1498" s="135">
        <v>89.79</v>
      </c>
      <c r="N1498" s="135">
        <v>82.300310085247801</v>
      </c>
      <c r="O1498" s="19">
        <v>0.8</v>
      </c>
      <c r="P1498" s="2">
        <v>119.456635036328</v>
      </c>
      <c r="Q1498" s="2">
        <v>328.41428528445999</v>
      </c>
      <c r="R1498" s="266">
        <f t="shared" si="72"/>
        <v>2.6316425369276302</v>
      </c>
      <c r="S1498" s="266">
        <f t="shared" si="73"/>
        <v>0.62862307302870679</v>
      </c>
      <c r="T1498" s="266">
        <f t="shared" si="74"/>
        <v>1.9825138436832952</v>
      </c>
    </row>
    <row r="1499" spans="1:20">
      <c r="A1499" s="102">
        <v>1.4229540820233499</v>
      </c>
      <c r="B1499" s="102">
        <v>0.57204789602581196</v>
      </c>
      <c r="C1499" s="2">
        <v>936.36069652956701</v>
      </c>
      <c r="D1499" s="19">
        <v>0.95876315755722397</v>
      </c>
      <c r="E1499" s="135">
        <v>8.2212168854494796E-2</v>
      </c>
      <c r="F1499" s="135">
        <v>89</v>
      </c>
      <c r="G1499" s="135">
        <v>41.144415116933303</v>
      </c>
      <c r="H1499" s="2">
        <v>4.5052586329067896</v>
      </c>
      <c r="I1499" s="2">
        <v>73.290990104387703</v>
      </c>
      <c r="J1499" s="2">
        <v>-139.26946117380601</v>
      </c>
      <c r="K1499" s="19">
        <v>3.8666248609973102</v>
      </c>
      <c r="L1499" s="135">
        <v>0.201899920838959</v>
      </c>
      <c r="M1499" s="135">
        <v>89.79</v>
      </c>
      <c r="N1499" s="135">
        <v>82.267552653358507</v>
      </c>
      <c r="O1499" s="19">
        <v>0.8</v>
      </c>
      <c r="P1499" s="2">
        <v>359.26629210566398</v>
      </c>
      <c r="Q1499" s="2">
        <v>65.046421535086395</v>
      </c>
      <c r="R1499" s="266">
        <f t="shared" si="72"/>
        <v>4.8253880185545341</v>
      </c>
      <c r="S1499" s="266">
        <f t="shared" si="73"/>
        <v>0.24795866990570486</v>
      </c>
      <c r="T1499" s="266">
        <f t="shared" si="74"/>
        <v>1.9994828561677782</v>
      </c>
    </row>
    <row r="1500" spans="1:20">
      <c r="A1500" s="102">
        <v>1.79146521678194</v>
      </c>
      <c r="B1500" s="102">
        <v>0.57235894683638899</v>
      </c>
      <c r="C1500" s="2">
        <v>895.35817866335401</v>
      </c>
      <c r="D1500" s="19">
        <v>0.822028839772174</v>
      </c>
      <c r="E1500" s="135">
        <v>0.15166562242193901</v>
      </c>
      <c r="F1500" s="135">
        <v>89</v>
      </c>
      <c r="G1500" s="135">
        <v>42.473004160670598</v>
      </c>
      <c r="H1500" s="2">
        <v>4.4133574428952098</v>
      </c>
      <c r="I1500" s="2">
        <v>40.438425473652103</v>
      </c>
      <c r="J1500" s="2">
        <v>-12.189293848605001</v>
      </c>
      <c r="K1500" s="19">
        <v>4.2313126013700897</v>
      </c>
      <c r="L1500" s="135">
        <v>0.16706249239827101</v>
      </c>
      <c r="M1500" s="135">
        <v>89.79</v>
      </c>
      <c r="N1500" s="135">
        <v>82.248735070096402</v>
      </c>
      <c r="O1500" s="19">
        <v>0.8</v>
      </c>
      <c r="P1500" s="2">
        <v>325.124907014173</v>
      </c>
      <c r="Q1500" s="2">
        <v>100.96945527143301</v>
      </c>
      <c r="R1500" s="266">
        <f t="shared" si="72"/>
        <v>5.0533414411422637</v>
      </c>
      <c r="S1500" s="266">
        <f t="shared" si="73"/>
        <v>0.19427277471912685</v>
      </c>
      <c r="T1500" s="266">
        <f t="shared" si="74"/>
        <v>1.9364944085179068</v>
      </c>
    </row>
    <row r="1501" spans="1:20">
      <c r="A1501" s="102">
        <v>1.7614729134365901</v>
      </c>
      <c r="B1501" s="102">
        <v>0.57255408573238198</v>
      </c>
      <c r="C1501" s="2">
        <v>893.87898623718399</v>
      </c>
      <c r="D1501" s="19">
        <v>2.02247511252523</v>
      </c>
      <c r="E1501" s="135">
        <v>0.13466707883145601</v>
      </c>
      <c r="F1501" s="135">
        <v>89</v>
      </c>
      <c r="G1501" s="135">
        <v>41.659328390393803</v>
      </c>
      <c r="H1501" s="2">
        <v>0.24328684861014499</v>
      </c>
      <c r="I1501" s="2">
        <v>133.673268953497</v>
      </c>
      <c r="J1501" s="2">
        <v>-110.317187409132</v>
      </c>
      <c r="K1501" s="19">
        <v>2.4039370547136998</v>
      </c>
      <c r="L1501" s="135">
        <v>6.9457160947821603E-2</v>
      </c>
      <c r="M1501" s="135">
        <v>89.79</v>
      </c>
      <c r="N1501" s="135">
        <v>81.076021468905793</v>
      </c>
      <c r="O1501" s="19">
        <v>0.8</v>
      </c>
      <c r="P1501" s="2">
        <v>237.858595454425</v>
      </c>
      <c r="Q1501" s="2">
        <v>212.423886407884</v>
      </c>
      <c r="R1501" s="266">
        <f t="shared" si="72"/>
        <v>4.4264121672389294</v>
      </c>
      <c r="S1501" s="266">
        <f t="shared" si="73"/>
        <v>0.84131783257781656</v>
      </c>
      <c r="T1501" s="266">
        <f t="shared" si="74"/>
        <v>1.9461672715684264</v>
      </c>
    </row>
    <row r="1502" spans="1:20">
      <c r="A1502" s="102">
        <v>1.7586750984191799</v>
      </c>
      <c r="B1502" s="102">
        <v>0.57276177466572997</v>
      </c>
      <c r="C1502" s="2">
        <v>933.23370482323401</v>
      </c>
      <c r="D1502" s="19">
        <v>0.555405645260175</v>
      </c>
      <c r="E1502" s="135">
        <v>5.0119318046118098E-2</v>
      </c>
      <c r="F1502" s="135">
        <v>89</v>
      </c>
      <c r="G1502" s="135">
        <v>41.048362240450999</v>
      </c>
      <c r="H1502" s="2">
        <v>-1.56390334998384</v>
      </c>
      <c r="I1502" s="2">
        <v>63.868538765285997</v>
      </c>
      <c r="J1502" s="2">
        <v>-2.1870157113266901</v>
      </c>
      <c r="K1502" s="19">
        <v>1.16604096883305</v>
      </c>
      <c r="L1502" s="135">
        <v>2.48576904154654E-2</v>
      </c>
      <c r="M1502" s="135">
        <v>89.79</v>
      </c>
      <c r="N1502" s="135">
        <v>83.025482545800102</v>
      </c>
      <c r="O1502" s="19">
        <v>0.8</v>
      </c>
      <c r="P1502" s="2">
        <v>197.46167785345401</v>
      </c>
      <c r="Q1502" s="2">
        <v>253.080515162984</v>
      </c>
      <c r="R1502" s="266">
        <f t="shared" si="72"/>
        <v>1.721446614093225</v>
      </c>
      <c r="S1502" s="266">
        <f t="shared" si="73"/>
        <v>0.47631743661289505</v>
      </c>
      <c r="T1502" s="266">
        <f t="shared" si="74"/>
        <v>2.0226259469125143</v>
      </c>
    </row>
    <row r="1503" spans="1:20">
      <c r="A1503" s="102">
        <v>1.4066131785511899</v>
      </c>
      <c r="B1503" s="102">
        <v>0.57289954480331595</v>
      </c>
      <c r="C1503" s="2">
        <v>983.89824431820603</v>
      </c>
      <c r="D1503" s="19">
        <v>0.50000203768050699</v>
      </c>
      <c r="E1503" s="135">
        <v>0.107080976488815</v>
      </c>
      <c r="F1503" s="135">
        <v>89</v>
      </c>
      <c r="G1503" s="135">
        <v>41.904751335455899</v>
      </c>
      <c r="H1503" s="2">
        <v>0.38985575493587699</v>
      </c>
      <c r="I1503" s="2">
        <v>249.34188310603199</v>
      </c>
      <c r="J1503" s="2">
        <v>-70.138272838057702</v>
      </c>
      <c r="K1503" s="19">
        <v>4.1040459482390599</v>
      </c>
      <c r="L1503" s="135">
        <v>7.78906015909024E-2</v>
      </c>
      <c r="M1503" s="135">
        <v>89.79</v>
      </c>
      <c r="N1503" s="135">
        <v>82.6697274841423</v>
      </c>
      <c r="O1503" s="19">
        <v>0.8</v>
      </c>
      <c r="P1503" s="2">
        <v>174.60184396206299</v>
      </c>
      <c r="Q1503" s="2">
        <v>284.22383340870198</v>
      </c>
      <c r="R1503" s="266">
        <f t="shared" si="72"/>
        <v>4.6040479859195669</v>
      </c>
      <c r="S1503" s="266">
        <f t="shared" si="73"/>
        <v>0.12183149116423635</v>
      </c>
      <c r="T1503" s="266">
        <f t="shared" si="74"/>
        <v>1.9728008125464014</v>
      </c>
    </row>
    <row r="1504" spans="1:20">
      <c r="A1504" s="102">
        <v>1.3930144892074099</v>
      </c>
      <c r="B1504" s="102">
        <v>0.57349299324457204</v>
      </c>
      <c r="C1504" s="2">
        <v>998.95150259265199</v>
      </c>
      <c r="D1504" s="19">
        <v>1.2000002864741901</v>
      </c>
      <c r="E1504" s="135">
        <v>0.130000036499476</v>
      </c>
      <c r="F1504" s="135">
        <v>89</v>
      </c>
      <c r="G1504" s="135">
        <v>41.5002691343159</v>
      </c>
      <c r="H1504" s="2">
        <v>5.9985398567894599</v>
      </c>
      <c r="I1504" s="2">
        <v>198.30646046374599</v>
      </c>
      <c r="J1504" s="2">
        <v>65.825548107151505</v>
      </c>
      <c r="K1504" s="19">
        <v>3.1320971363843402</v>
      </c>
      <c r="L1504" s="135">
        <v>8.8494751034973895E-2</v>
      </c>
      <c r="M1504" s="135">
        <v>89.79</v>
      </c>
      <c r="N1504" s="135">
        <v>81.4276910784872</v>
      </c>
      <c r="O1504" s="19">
        <v>0.8</v>
      </c>
      <c r="P1504" s="2">
        <v>171.142661964056</v>
      </c>
      <c r="Q1504" s="2">
        <v>288.760026962258</v>
      </c>
      <c r="R1504" s="266">
        <f t="shared" si="72"/>
        <v>4.3320974228585305</v>
      </c>
      <c r="S1504" s="266">
        <f t="shared" si="73"/>
        <v>0.38312997146041827</v>
      </c>
      <c r="T1504" s="266">
        <f t="shared" si="74"/>
        <v>1.9621003134930506</v>
      </c>
    </row>
    <row r="1505" spans="1:20">
      <c r="A1505" s="102">
        <v>1.6424425565637599</v>
      </c>
      <c r="B1505" s="102">
        <v>0.57384662730071401</v>
      </c>
      <c r="C1505" s="2">
        <v>982.92098572489704</v>
      </c>
      <c r="D1505" s="19">
        <v>1.9099831607308699</v>
      </c>
      <c r="E1505" s="135">
        <v>0.165978041639602</v>
      </c>
      <c r="F1505" s="135">
        <v>89</v>
      </c>
      <c r="G1505" s="135">
        <v>41.6918897385344</v>
      </c>
      <c r="H1505" s="2">
        <v>4.86055645848122</v>
      </c>
      <c r="I1505" s="2">
        <v>359.98998640453402</v>
      </c>
      <c r="J1505" s="2">
        <v>179.988765776533</v>
      </c>
      <c r="K1505" s="19">
        <v>3.0757779487471102</v>
      </c>
      <c r="L1505" s="135">
        <v>8.9286346090202695E-2</v>
      </c>
      <c r="M1505" s="135">
        <v>89.79</v>
      </c>
      <c r="N1505" s="135">
        <v>81.699998530639107</v>
      </c>
      <c r="O1505" s="19">
        <v>0.8</v>
      </c>
      <c r="P1505" s="2">
        <v>282.67032443765697</v>
      </c>
      <c r="Q1505" s="2">
        <v>151.52681830697099</v>
      </c>
      <c r="R1505" s="266">
        <f t="shared" si="72"/>
        <v>4.9857611094779806</v>
      </c>
      <c r="S1505" s="266">
        <f t="shared" si="73"/>
        <v>0.6209756336633091</v>
      </c>
      <c r="T1505" s="266">
        <f t="shared" si="74"/>
        <v>1.9596137052796283</v>
      </c>
    </row>
    <row r="1506" spans="1:20">
      <c r="A1506" s="102">
        <v>2.2430793354287699</v>
      </c>
      <c r="B1506" s="102">
        <v>0.57503631552133405</v>
      </c>
      <c r="C1506" s="2">
        <v>984.73987128765305</v>
      </c>
      <c r="D1506" s="19">
        <v>0.60058816326700304</v>
      </c>
      <c r="E1506" s="135">
        <v>2.0266277750857599E-3</v>
      </c>
      <c r="F1506" s="135">
        <v>89</v>
      </c>
      <c r="G1506" s="135">
        <v>41.007431116771201</v>
      </c>
      <c r="H1506" s="2">
        <v>5.7007938153342801</v>
      </c>
      <c r="I1506" s="2">
        <v>300.77637005129498</v>
      </c>
      <c r="J1506" s="2">
        <v>110.09475546440299</v>
      </c>
      <c r="K1506" s="19">
        <v>5.0372628589951702</v>
      </c>
      <c r="L1506" s="135">
        <v>9.9812876751491406E-2</v>
      </c>
      <c r="M1506" s="135">
        <v>89.79</v>
      </c>
      <c r="N1506" s="135">
        <v>83.2158532287594</v>
      </c>
      <c r="O1506" s="19">
        <v>0.8</v>
      </c>
      <c r="P1506" s="2">
        <v>62.129714178582198</v>
      </c>
      <c r="Q1506" s="2">
        <v>22.857271247971202</v>
      </c>
      <c r="R1506" s="266">
        <f t="shared" si="72"/>
        <v>5.6378510222621729</v>
      </c>
      <c r="S1506" s="266">
        <f t="shared" si="73"/>
        <v>0.11922906945277181</v>
      </c>
      <c r="T1506" s="266">
        <f t="shared" si="74"/>
        <v>2.0292871550962825</v>
      </c>
    </row>
    <row r="1507" spans="1:20">
      <c r="A1507" s="102">
        <v>1.24874127283692</v>
      </c>
      <c r="B1507" s="102">
        <v>0.57548938677920103</v>
      </c>
      <c r="C1507" s="2">
        <v>998.94073864926395</v>
      </c>
      <c r="D1507" s="19">
        <v>1.20261946573748</v>
      </c>
      <c r="E1507" s="135">
        <v>0.13000028518725301</v>
      </c>
      <c r="F1507" s="135">
        <v>89</v>
      </c>
      <c r="G1507" s="135">
        <v>41.660125629619799</v>
      </c>
      <c r="H1507" s="2">
        <v>4.8787299305583796</v>
      </c>
      <c r="I1507" s="2">
        <v>205.605061268328</v>
      </c>
      <c r="J1507" s="2">
        <v>49.153565977267803</v>
      </c>
      <c r="K1507" s="19">
        <v>2.95913679043769</v>
      </c>
      <c r="L1507" s="135">
        <v>9.9939849684468104E-2</v>
      </c>
      <c r="M1507" s="135">
        <v>89.79</v>
      </c>
      <c r="N1507" s="135">
        <v>81.126353510009494</v>
      </c>
      <c r="O1507" s="19">
        <v>0.8</v>
      </c>
      <c r="P1507" s="2">
        <v>172.915987856345</v>
      </c>
      <c r="Q1507" s="2">
        <v>286.99693729322797</v>
      </c>
      <c r="R1507" s="266">
        <f t="shared" si="72"/>
        <v>4.1617562561751704</v>
      </c>
      <c r="S1507" s="266">
        <f t="shared" si="73"/>
        <v>0.40640887897568229</v>
      </c>
      <c r="T1507" s="266">
        <f t="shared" si="74"/>
        <v>1.9473381869095885</v>
      </c>
    </row>
    <row r="1508" spans="1:20">
      <c r="A1508" s="102">
        <v>1.4521571085788301</v>
      </c>
      <c r="B1508" s="102">
        <v>0.575672926134703</v>
      </c>
      <c r="C1508" s="2">
        <v>980.68888140331705</v>
      </c>
      <c r="D1508" s="19">
        <v>0.52209066777209101</v>
      </c>
      <c r="E1508" s="135">
        <v>0.18185571990265201</v>
      </c>
      <c r="F1508" s="135">
        <v>89</v>
      </c>
      <c r="G1508" s="135">
        <v>41.602108864967697</v>
      </c>
      <c r="H1508" s="2">
        <v>-0.38622988868618602</v>
      </c>
      <c r="I1508" s="2">
        <v>313.28858033274599</v>
      </c>
      <c r="J1508" s="2">
        <v>179.31205133556901</v>
      </c>
      <c r="K1508" s="19">
        <v>2.3442099201749902</v>
      </c>
      <c r="L1508" s="135">
        <v>0.21672674663313701</v>
      </c>
      <c r="M1508" s="135">
        <v>89.79</v>
      </c>
      <c r="N1508" s="135">
        <v>82.640679189919197</v>
      </c>
      <c r="O1508" s="19">
        <v>0.8</v>
      </c>
      <c r="P1508" s="2">
        <v>303.73813351024199</v>
      </c>
      <c r="Q1508" s="2">
        <v>128.14322986073199</v>
      </c>
      <c r="R1508" s="266">
        <f t="shared" si="72"/>
        <v>2.8663005879470811</v>
      </c>
      <c r="S1508" s="266">
        <f t="shared" si="73"/>
        <v>0.22271498097453579</v>
      </c>
      <c r="T1508" s="266">
        <f t="shared" si="74"/>
        <v>1.9864540871751157</v>
      </c>
    </row>
    <row r="1509" spans="1:20">
      <c r="A1509" s="102">
        <v>2.2591342870146001</v>
      </c>
      <c r="B1509" s="102">
        <v>0.57573257709908099</v>
      </c>
      <c r="C1509" s="2">
        <v>860.68074035717495</v>
      </c>
      <c r="D1509" s="19">
        <v>2.5768289947528</v>
      </c>
      <c r="E1509" s="135">
        <v>0.20931628896714199</v>
      </c>
      <c r="F1509" s="135">
        <v>89</v>
      </c>
      <c r="G1509" s="135">
        <v>41.703324627711602</v>
      </c>
      <c r="H1509" s="2">
        <v>0.66332763601049605</v>
      </c>
      <c r="I1509" s="2">
        <v>349.46433268601402</v>
      </c>
      <c r="J1509" s="2">
        <v>-164.73565825136399</v>
      </c>
      <c r="K1509" s="19">
        <v>3.1867172764068199</v>
      </c>
      <c r="L1509" s="135">
        <v>9.3866003096095399E-2</v>
      </c>
      <c r="M1509" s="135">
        <v>89.79</v>
      </c>
      <c r="N1509" s="135">
        <v>81.310199286458101</v>
      </c>
      <c r="O1509" s="19">
        <v>0.8</v>
      </c>
      <c r="P1509" s="2">
        <v>71.498484310586207</v>
      </c>
      <c r="Q1509" s="2">
        <v>359.23281216017699</v>
      </c>
      <c r="R1509" s="266">
        <f t="shared" si="72"/>
        <v>5.7635462711596199</v>
      </c>
      <c r="S1509" s="266">
        <f t="shared" si="73"/>
        <v>0.80861550343063415</v>
      </c>
      <c r="T1509" s="266">
        <f t="shared" si="74"/>
        <v>1.9497294283446163</v>
      </c>
    </row>
    <row r="1510" spans="1:20">
      <c r="A1510" s="102">
        <v>1.46581854112446</v>
      </c>
      <c r="B1510" s="102">
        <v>0.57604501637465799</v>
      </c>
      <c r="C1510" s="2">
        <v>868.137825577846</v>
      </c>
      <c r="D1510" s="19">
        <v>1.8421556861485</v>
      </c>
      <c r="E1510" s="135">
        <v>0.22053490894860001</v>
      </c>
      <c r="F1510" s="135">
        <v>89</v>
      </c>
      <c r="G1510" s="135">
        <v>41.564177720119098</v>
      </c>
      <c r="H1510" s="2">
        <v>5.9998457181654299</v>
      </c>
      <c r="I1510" s="2">
        <v>30.566557064570301</v>
      </c>
      <c r="J1510" s="2">
        <v>133.25716415158701</v>
      </c>
      <c r="K1510" s="19">
        <v>2.0018609515733101</v>
      </c>
      <c r="L1510" s="135">
        <v>7.9944213712888498E-2</v>
      </c>
      <c r="M1510" s="135">
        <v>89.79</v>
      </c>
      <c r="N1510" s="135">
        <v>81.699999414701296</v>
      </c>
      <c r="O1510" s="19">
        <v>0.8</v>
      </c>
      <c r="P1510" s="2">
        <v>254.09662450820301</v>
      </c>
      <c r="Q1510" s="2">
        <v>186.02675701934999</v>
      </c>
      <c r="R1510" s="266">
        <f t="shared" si="72"/>
        <v>3.8440166377218103</v>
      </c>
      <c r="S1510" s="266">
        <f t="shared" si="73"/>
        <v>0.9202215991578766</v>
      </c>
      <c r="T1510" s="266">
        <f t="shared" si="74"/>
        <v>1.965634926422579</v>
      </c>
    </row>
    <row r="1511" spans="1:20">
      <c r="A1511" s="102">
        <v>1.3567097005434301</v>
      </c>
      <c r="B1511" s="102">
        <v>0.57616812135914597</v>
      </c>
      <c r="C1511" s="2">
        <v>984.72469055828799</v>
      </c>
      <c r="D1511" s="19">
        <v>1.45518777207245</v>
      </c>
      <c r="E1511" s="135">
        <v>9.2783970112432206E-3</v>
      </c>
      <c r="F1511" s="135">
        <v>89</v>
      </c>
      <c r="G1511" s="135">
        <v>40.917718078668997</v>
      </c>
      <c r="H1511" s="2">
        <v>4.3725405127958696</v>
      </c>
      <c r="I1511" s="2">
        <v>5.5940611304885701</v>
      </c>
      <c r="J1511" s="2">
        <v>97.443738351592103</v>
      </c>
      <c r="K1511" s="19">
        <v>2.9545035678313201</v>
      </c>
      <c r="L1511" s="135">
        <v>1.5738353092431501E-7</v>
      </c>
      <c r="M1511" s="135">
        <v>89.79</v>
      </c>
      <c r="N1511" s="135">
        <v>82.976513712240902</v>
      </c>
      <c r="O1511" s="19">
        <v>0.8</v>
      </c>
      <c r="P1511" s="2">
        <v>263.70957302517598</v>
      </c>
      <c r="Q1511" s="2">
        <v>182.401548829858</v>
      </c>
      <c r="R1511" s="266">
        <f t="shared" si="72"/>
        <v>4.4096913399037696</v>
      </c>
      <c r="S1511" s="266">
        <f t="shared" si="73"/>
        <v>0.49253207473382554</v>
      </c>
      <c r="T1511" s="266">
        <f t="shared" si="74"/>
        <v>2.0278871258829501</v>
      </c>
    </row>
    <row r="1512" spans="1:20">
      <c r="A1512" s="102">
        <v>1.55106410244479</v>
      </c>
      <c r="B1512" s="102">
        <v>0.57636254987515001</v>
      </c>
      <c r="C1512" s="2">
        <v>930.03213481640205</v>
      </c>
      <c r="D1512" s="19">
        <v>2.4063767337624999</v>
      </c>
      <c r="E1512" s="135">
        <v>0.13187427974973001</v>
      </c>
      <c r="F1512" s="135">
        <v>89</v>
      </c>
      <c r="G1512" s="135">
        <v>41.509874701308703</v>
      </c>
      <c r="H1512" s="2">
        <v>0.40516438181172998</v>
      </c>
      <c r="I1512" s="2">
        <v>127.162592730379</v>
      </c>
      <c r="J1512" s="2">
        <v>-101.13500664113501</v>
      </c>
      <c r="K1512" s="19">
        <v>2.8939108036660599</v>
      </c>
      <c r="L1512" s="135">
        <v>5.8862199605773803E-2</v>
      </c>
      <c r="M1512" s="135">
        <v>89.79</v>
      </c>
      <c r="N1512" s="135">
        <v>81.623224673190506</v>
      </c>
      <c r="O1512" s="19">
        <v>0.8</v>
      </c>
      <c r="P1512" s="2">
        <v>250.70381433166</v>
      </c>
      <c r="Q1512" s="2">
        <v>198.73377968051901</v>
      </c>
      <c r="R1512" s="266">
        <f t="shared" si="72"/>
        <v>5.3002875374285594</v>
      </c>
      <c r="S1512" s="266">
        <f t="shared" si="73"/>
        <v>0.83153106540604405</v>
      </c>
      <c r="T1512" s="266">
        <f t="shared" si="74"/>
        <v>1.9663568069170088</v>
      </c>
    </row>
    <row r="1513" spans="1:20">
      <c r="A1513" s="102">
        <v>1.9374007293954401</v>
      </c>
      <c r="B1513" s="102">
        <v>0.57659420951762597</v>
      </c>
      <c r="C1513" s="2">
        <v>953.28767286171205</v>
      </c>
      <c r="D1513" s="19">
        <v>0.61994311005559399</v>
      </c>
      <c r="E1513" s="135">
        <v>0.14164474112157299</v>
      </c>
      <c r="F1513" s="135">
        <v>89</v>
      </c>
      <c r="G1513" s="135">
        <v>41.240577692695602</v>
      </c>
      <c r="H1513" s="2">
        <v>0.168949460815288</v>
      </c>
      <c r="I1513" s="2">
        <v>359.88257223011499</v>
      </c>
      <c r="J1513" s="2">
        <v>111.79023146450299</v>
      </c>
      <c r="K1513" s="19">
        <v>1.93129337964286</v>
      </c>
      <c r="L1513" s="135">
        <v>0.111564375502549</v>
      </c>
      <c r="M1513" s="135">
        <v>89.79</v>
      </c>
      <c r="N1513" s="135">
        <v>83.005171689282605</v>
      </c>
      <c r="O1513" s="19">
        <v>0.8</v>
      </c>
      <c r="P1513" s="2">
        <v>151.96923623407099</v>
      </c>
      <c r="Q1513" s="2">
        <v>306.759702788124</v>
      </c>
      <c r="R1513" s="266">
        <f t="shared" si="72"/>
        <v>2.5512364896984541</v>
      </c>
      <c r="S1513" s="266">
        <f t="shared" si="73"/>
        <v>0.32099893086685544</v>
      </c>
      <c r="T1513" s="266">
        <f t="shared" si="74"/>
        <v>2.0127063279228556</v>
      </c>
    </row>
    <row r="1514" spans="1:20">
      <c r="A1514" s="102">
        <v>1.50852894131094</v>
      </c>
      <c r="B1514" s="102">
        <v>0.57695792864679396</v>
      </c>
      <c r="C1514" s="2">
        <v>998.99395559467303</v>
      </c>
      <c r="D1514" s="19">
        <v>1.0000000087029299</v>
      </c>
      <c r="E1514" s="135">
        <v>0.132193895748588</v>
      </c>
      <c r="F1514" s="135">
        <v>89</v>
      </c>
      <c r="G1514" s="135">
        <v>41.6937169200528</v>
      </c>
      <c r="H1514" s="2">
        <v>-0.26259096336535098</v>
      </c>
      <c r="I1514" s="2">
        <v>322.511175106466</v>
      </c>
      <c r="J1514" s="2">
        <v>-151.454806750416</v>
      </c>
      <c r="K1514" s="19">
        <v>1.9804028369016899</v>
      </c>
      <c r="L1514" s="135">
        <v>6.7034843618597198E-2</v>
      </c>
      <c r="M1514" s="135">
        <v>89.79</v>
      </c>
      <c r="N1514" s="135">
        <v>82.035427087402994</v>
      </c>
      <c r="O1514" s="19">
        <v>0.8</v>
      </c>
      <c r="P1514" s="2">
        <v>80.498895951616902</v>
      </c>
      <c r="Q1514" s="2">
        <v>5.5383917049175602E-3</v>
      </c>
      <c r="R1514" s="266">
        <f t="shared" si="72"/>
        <v>2.9804028456046199</v>
      </c>
      <c r="S1514" s="266">
        <f t="shared" si="73"/>
        <v>0.50494777631575938</v>
      </c>
      <c r="T1514" s="266">
        <f t="shared" si="74"/>
        <v>1.9675728898122693</v>
      </c>
    </row>
    <row r="1515" spans="1:20">
      <c r="A1515" s="102">
        <v>1.7527415016665999</v>
      </c>
      <c r="B1515" s="102">
        <v>0.57715020517763804</v>
      </c>
      <c r="C1515" s="2">
        <v>948.25166887230603</v>
      </c>
      <c r="D1515" s="19">
        <v>1.20899265776903</v>
      </c>
      <c r="E1515" s="135">
        <v>0.14834569520722399</v>
      </c>
      <c r="F1515" s="135">
        <v>89</v>
      </c>
      <c r="G1515" s="135">
        <v>41.798871885214503</v>
      </c>
      <c r="H1515" s="2">
        <v>7.6433663723390098E-3</v>
      </c>
      <c r="I1515" s="2">
        <v>108.803310122535</v>
      </c>
      <c r="J1515" s="2">
        <v>-110.137407956255</v>
      </c>
      <c r="K1515" s="19">
        <v>3.1737420974923101</v>
      </c>
      <c r="L1515" s="135">
        <v>9.9999518190982906E-2</v>
      </c>
      <c r="M1515" s="135">
        <v>89.79</v>
      </c>
      <c r="N1515" s="135">
        <v>81.699985113300301</v>
      </c>
      <c r="O1515" s="19">
        <v>0.8</v>
      </c>
      <c r="P1515" s="2">
        <v>86.618410997321305</v>
      </c>
      <c r="Q1515" s="2">
        <v>359.98583249760702</v>
      </c>
      <c r="R1515" s="266">
        <f t="shared" si="72"/>
        <v>4.3827347552613398</v>
      </c>
      <c r="S1515" s="266">
        <f t="shared" si="73"/>
        <v>0.38093601201064803</v>
      </c>
      <c r="T1515" s="266">
        <f t="shared" si="74"/>
        <v>1.9545978498572829</v>
      </c>
    </row>
    <row r="1516" spans="1:20">
      <c r="A1516" s="102">
        <v>1.3607363258488401</v>
      </c>
      <c r="B1516" s="102">
        <v>0.57751800851238999</v>
      </c>
      <c r="C1516" s="2">
        <v>886.06140198372304</v>
      </c>
      <c r="D1516" s="19">
        <v>2.1658975059170098</v>
      </c>
      <c r="E1516" s="135">
        <v>8.5980849335333301E-2</v>
      </c>
      <c r="F1516" s="135">
        <v>89</v>
      </c>
      <c r="G1516" s="135">
        <v>41.249013441228797</v>
      </c>
      <c r="H1516" s="2">
        <v>-0.200259132107003</v>
      </c>
      <c r="I1516" s="2">
        <v>319.18522277662203</v>
      </c>
      <c r="J1516" s="2">
        <v>-46.8045555125113</v>
      </c>
      <c r="K1516" s="19">
        <v>5.1850549668544703</v>
      </c>
      <c r="L1516" s="135">
        <v>8.2326330000462494E-2</v>
      </c>
      <c r="M1516" s="135">
        <v>89.79</v>
      </c>
      <c r="N1516" s="135">
        <v>81.351188414082898</v>
      </c>
      <c r="O1516" s="19">
        <v>0.8</v>
      </c>
      <c r="P1516" s="2">
        <v>174.46120706229499</v>
      </c>
      <c r="Q1516" s="2">
        <v>278.38928134953397</v>
      </c>
      <c r="R1516" s="266">
        <f t="shared" si="72"/>
        <v>7.3509524727714801</v>
      </c>
      <c r="S1516" s="266">
        <f t="shared" si="73"/>
        <v>0.41771929512079181</v>
      </c>
      <c r="T1516" s="266">
        <f t="shared" si="74"/>
        <v>1.9721971903641113</v>
      </c>
    </row>
    <row r="1517" spans="1:20">
      <c r="A1517" s="102">
        <v>1.2593903564847999</v>
      </c>
      <c r="B1517" s="102">
        <v>0.57775848386261397</v>
      </c>
      <c r="C1517" s="2">
        <v>997.96544887058803</v>
      </c>
      <c r="D1517" s="19">
        <v>1.0011747314535</v>
      </c>
      <c r="E1517" s="135">
        <v>0.20842694222665201</v>
      </c>
      <c r="F1517" s="135">
        <v>89</v>
      </c>
      <c r="G1517" s="135">
        <v>41.395134551992101</v>
      </c>
      <c r="H1517" s="2">
        <v>5.73461901313315</v>
      </c>
      <c r="I1517" s="2">
        <v>319.26603452802198</v>
      </c>
      <c r="J1517" s="2">
        <v>-163.31989873957201</v>
      </c>
      <c r="K1517" s="19">
        <v>1.9166809436844101</v>
      </c>
      <c r="L1517" s="135">
        <v>8.6401763146011695E-2</v>
      </c>
      <c r="M1517" s="135">
        <v>89.79</v>
      </c>
      <c r="N1517" s="135">
        <v>82.599330248141101</v>
      </c>
      <c r="O1517" s="19">
        <v>0.8</v>
      </c>
      <c r="P1517" s="2">
        <v>121.176747028515</v>
      </c>
      <c r="Q1517" s="2">
        <v>327.472667610862</v>
      </c>
      <c r="R1517" s="266">
        <f t="shared" si="72"/>
        <v>2.9178556751379103</v>
      </c>
      <c r="S1517" s="266">
        <f t="shared" si="73"/>
        <v>0.52234814289380638</v>
      </c>
      <c r="T1517" s="266">
        <f t="shared" si="74"/>
        <v>1.9953874082568017</v>
      </c>
    </row>
    <row r="1518" spans="1:20">
      <c r="A1518" s="102">
        <v>1.4826040444895601</v>
      </c>
      <c r="B1518" s="102">
        <v>0.57783016526852404</v>
      </c>
      <c r="C1518" s="2">
        <v>889.47847872406999</v>
      </c>
      <c r="D1518" s="19">
        <v>0.50000101954588905</v>
      </c>
      <c r="E1518" s="135">
        <v>5.7849896290520397E-2</v>
      </c>
      <c r="F1518" s="135">
        <v>89</v>
      </c>
      <c r="G1518" s="135">
        <v>41.282000517468397</v>
      </c>
      <c r="H1518" s="2">
        <v>-1.5961846816193399</v>
      </c>
      <c r="I1518" s="2">
        <v>12.8367799251369</v>
      </c>
      <c r="J1518" s="2">
        <v>89.339874440304797</v>
      </c>
      <c r="K1518" s="19">
        <v>1.2738285366454301</v>
      </c>
      <c r="L1518" s="135">
        <v>6.2063964290164303E-4</v>
      </c>
      <c r="M1518" s="135">
        <v>89.79</v>
      </c>
      <c r="N1518" s="135">
        <v>82.879430877094805</v>
      </c>
      <c r="O1518" s="19">
        <v>0.8</v>
      </c>
      <c r="P1518" s="2">
        <v>345.20381004725402</v>
      </c>
      <c r="Q1518" s="2">
        <v>101.824776686872</v>
      </c>
      <c r="R1518" s="266">
        <f t="shared" si="72"/>
        <v>1.7738295561913191</v>
      </c>
      <c r="S1518" s="266">
        <f t="shared" si="73"/>
        <v>0.39251830616278949</v>
      </c>
      <c r="T1518" s="266">
        <f t="shared" si="74"/>
        <v>2.0076408565041448</v>
      </c>
    </row>
    <row r="1519" spans="1:20">
      <c r="A1519" s="102">
        <v>1.3006809223443201</v>
      </c>
      <c r="B1519" s="102">
        <v>0.57816716275342195</v>
      </c>
      <c r="C1519" s="2">
        <v>969.28486333797298</v>
      </c>
      <c r="D1519" s="19">
        <v>1.0472796977857901</v>
      </c>
      <c r="E1519" s="135">
        <v>0.269585408620374</v>
      </c>
      <c r="F1519" s="135">
        <v>89</v>
      </c>
      <c r="G1519" s="135">
        <v>41.491310514541901</v>
      </c>
      <c r="H1519" s="2">
        <v>5.9979746781066696</v>
      </c>
      <c r="I1519" s="2">
        <v>348.31728036564198</v>
      </c>
      <c r="J1519" s="2">
        <v>144.332813272522</v>
      </c>
      <c r="K1519" s="19">
        <v>1.5669147041571001</v>
      </c>
      <c r="L1519" s="135">
        <v>8.9440354738772196E-2</v>
      </c>
      <c r="M1519" s="135">
        <v>89.79</v>
      </c>
      <c r="N1519" s="135">
        <v>82.323702275107195</v>
      </c>
      <c r="O1519" s="19">
        <v>0.8</v>
      </c>
      <c r="P1519" s="2">
        <v>142.104204846887</v>
      </c>
      <c r="Q1519" s="2">
        <v>308.04790201446599</v>
      </c>
      <c r="R1519" s="266">
        <f t="shared" si="72"/>
        <v>2.61419440194289</v>
      </c>
      <c r="S1519" s="266">
        <f t="shared" si="73"/>
        <v>0.6683705852062698</v>
      </c>
      <c r="T1519" s="266">
        <f t="shared" si="74"/>
        <v>1.9841191144409462</v>
      </c>
    </row>
    <row r="1520" spans="1:20">
      <c r="A1520" s="102">
        <v>1.54298484092578</v>
      </c>
      <c r="B1520" s="102">
        <v>0.578371511060087</v>
      </c>
      <c r="C1520" s="2">
        <v>893.77357036356204</v>
      </c>
      <c r="D1520" s="19">
        <v>1.50950957125525</v>
      </c>
      <c r="E1520" s="135">
        <v>0.189075284020853</v>
      </c>
      <c r="F1520" s="135">
        <v>89</v>
      </c>
      <c r="G1520" s="135">
        <v>41.799999155239099</v>
      </c>
      <c r="H1520" s="2">
        <v>6.2709479428561393E-2</v>
      </c>
      <c r="I1520" s="2">
        <v>317.16098811375201</v>
      </c>
      <c r="J1520" s="2">
        <v>-75.5996436726182</v>
      </c>
      <c r="K1520" s="19">
        <v>2.8127433673147699</v>
      </c>
      <c r="L1520" s="135">
        <v>7.1459815925353595E-2</v>
      </c>
      <c r="M1520" s="135">
        <v>89.79</v>
      </c>
      <c r="N1520" s="135">
        <v>81.639272051272897</v>
      </c>
      <c r="O1520" s="19">
        <v>0.8</v>
      </c>
      <c r="P1520" s="2">
        <v>166.70009553033901</v>
      </c>
      <c r="Q1520" s="2">
        <v>291.16262887007002</v>
      </c>
      <c r="R1520" s="266">
        <f t="shared" si="72"/>
        <v>4.3222529385700197</v>
      </c>
      <c r="S1520" s="266">
        <f t="shared" si="73"/>
        <v>0.53666807601303745</v>
      </c>
      <c r="T1520" s="266">
        <f t="shared" si="74"/>
        <v>1.9530926722767756</v>
      </c>
    </row>
    <row r="1521" spans="1:20">
      <c r="A1521" s="102">
        <v>2.24949442921206</v>
      </c>
      <c r="B1521" s="102">
        <v>0.57841614083222603</v>
      </c>
      <c r="C1521" s="2">
        <v>974.43624901790201</v>
      </c>
      <c r="D1521" s="19">
        <v>3.2446073311174</v>
      </c>
      <c r="E1521" s="135">
        <v>0.298260800063954</v>
      </c>
      <c r="F1521" s="135">
        <v>89</v>
      </c>
      <c r="G1521" s="135">
        <v>41.587038673359601</v>
      </c>
      <c r="H1521" s="2">
        <v>0.29508745165714101</v>
      </c>
      <c r="I1521" s="2">
        <v>273.18941164838702</v>
      </c>
      <c r="J1521" s="2">
        <v>7.0997034145353899</v>
      </c>
      <c r="K1521" s="19">
        <v>3.1952335269601901</v>
      </c>
      <c r="L1521" s="135">
        <v>9.9999631945943204E-2</v>
      </c>
      <c r="M1521" s="135">
        <v>89.79</v>
      </c>
      <c r="N1521" s="135">
        <v>81.078460555891297</v>
      </c>
      <c r="O1521" s="19">
        <v>0.8</v>
      </c>
      <c r="P1521" s="2">
        <v>339.11015936441999</v>
      </c>
      <c r="Q1521" s="2">
        <v>85.483355367872406</v>
      </c>
      <c r="R1521" s="266">
        <f t="shared" si="72"/>
        <v>6.4398408580775897</v>
      </c>
      <c r="S1521" s="266">
        <f t="shared" si="73"/>
        <v>1.0154523303979544</v>
      </c>
      <c r="T1521" s="266">
        <f t="shared" si="74"/>
        <v>1.9496088960003217</v>
      </c>
    </row>
    <row r="1522" spans="1:20">
      <c r="A1522" s="102">
        <v>1.38909382838755</v>
      </c>
      <c r="B1522" s="102">
        <v>0.57873560145825997</v>
      </c>
      <c r="C1522" s="2">
        <v>998.99865518106401</v>
      </c>
      <c r="D1522" s="19">
        <v>1.2000588181768801</v>
      </c>
      <c r="E1522" s="135">
        <v>0.130061784811902</v>
      </c>
      <c r="F1522" s="135">
        <v>89</v>
      </c>
      <c r="G1522" s="135">
        <v>41.655528309688897</v>
      </c>
      <c r="H1522" s="2">
        <v>5.99998076953029</v>
      </c>
      <c r="I1522" s="2">
        <v>177.050587280125</v>
      </c>
      <c r="J1522" s="2">
        <v>113.141305192619</v>
      </c>
      <c r="K1522" s="19">
        <v>3.1999519664356999</v>
      </c>
      <c r="L1522" s="135">
        <v>9.99995996721771E-2</v>
      </c>
      <c r="M1522" s="135">
        <v>89.79</v>
      </c>
      <c r="N1522" s="135">
        <v>81.395090383339095</v>
      </c>
      <c r="O1522" s="19">
        <v>0.8</v>
      </c>
      <c r="P1522" s="2">
        <v>166.28710918243601</v>
      </c>
      <c r="Q1522" s="2">
        <v>294.63064461319601</v>
      </c>
      <c r="R1522" s="266">
        <f t="shared" si="72"/>
        <v>4.4000107846125802</v>
      </c>
      <c r="S1522" s="266">
        <f t="shared" si="73"/>
        <v>0.37502400997399288</v>
      </c>
      <c r="T1522" s="266">
        <f t="shared" si="74"/>
        <v>1.9540045147958656</v>
      </c>
    </row>
    <row r="1523" spans="1:20">
      <c r="A1523" s="102">
        <v>2.0954577354714199</v>
      </c>
      <c r="B1523" s="102">
        <v>0.57889468469382999</v>
      </c>
      <c r="C1523" s="2">
        <v>887.90281733467202</v>
      </c>
      <c r="D1523" s="19">
        <v>1.52105826263384</v>
      </c>
      <c r="E1523" s="135">
        <v>0.28595924294421998</v>
      </c>
      <c r="F1523" s="135">
        <v>89</v>
      </c>
      <c r="G1523" s="135">
        <v>42.666547315277299</v>
      </c>
      <c r="H1523" s="2">
        <v>0.809231728810065</v>
      </c>
      <c r="I1523" s="2">
        <v>11.4724846332143</v>
      </c>
      <c r="J1523" s="2">
        <v>161.81303256173399</v>
      </c>
      <c r="K1523" s="19">
        <v>3.8985162076009199</v>
      </c>
      <c r="L1523" s="135">
        <v>4.5726728491233097E-2</v>
      </c>
      <c r="M1523" s="135">
        <v>89.79</v>
      </c>
      <c r="N1523" s="135">
        <v>81.131299703121599</v>
      </c>
      <c r="O1523" s="19">
        <v>0.8</v>
      </c>
      <c r="P1523" s="2">
        <v>280.95309053344602</v>
      </c>
      <c r="Q1523" s="2">
        <v>156.177183690346</v>
      </c>
      <c r="R1523" s="266">
        <f t="shared" si="72"/>
        <v>5.4195744702347604</v>
      </c>
      <c r="S1523" s="266">
        <f t="shared" si="73"/>
        <v>0.39016338053648192</v>
      </c>
      <c r="T1523" s="266">
        <f t="shared" si="74"/>
        <v>1.9015201559107997</v>
      </c>
    </row>
    <row r="1524" spans="1:20">
      <c r="A1524" s="102">
        <v>1.2171553592197499</v>
      </c>
      <c r="B1524" s="102">
        <v>0.57891477282871195</v>
      </c>
      <c r="C1524" s="2">
        <v>946.89701283655597</v>
      </c>
      <c r="D1524" s="19">
        <v>1.26254029390963</v>
      </c>
      <c r="E1524" s="135">
        <v>0.13006553307489899</v>
      </c>
      <c r="F1524" s="135">
        <v>89</v>
      </c>
      <c r="G1524" s="135">
        <v>41.799987249560999</v>
      </c>
      <c r="H1524" s="2">
        <v>0.41366578207904597</v>
      </c>
      <c r="I1524" s="2">
        <v>129.399757608209</v>
      </c>
      <c r="J1524" s="2">
        <v>-141.14503030119801</v>
      </c>
      <c r="K1524" s="19">
        <v>3.0273450793625298</v>
      </c>
      <c r="L1524" s="135">
        <v>9.6369543237629002E-2</v>
      </c>
      <c r="M1524" s="135">
        <v>89.79</v>
      </c>
      <c r="N1524" s="135">
        <v>81.507077954932498</v>
      </c>
      <c r="O1524" s="19">
        <v>0.8</v>
      </c>
      <c r="P1524" s="2">
        <v>90.786687919882795</v>
      </c>
      <c r="Q1524" s="2">
        <v>356.21160155296502</v>
      </c>
      <c r="R1524" s="266">
        <f t="shared" si="72"/>
        <v>4.2898853732721598</v>
      </c>
      <c r="S1524" s="266">
        <f t="shared" si="73"/>
        <v>0.41704538492040161</v>
      </c>
      <c r="T1524" s="266">
        <f t="shared" si="74"/>
        <v>1.9499306894115984</v>
      </c>
    </row>
    <row r="1525" spans="1:20">
      <c r="A1525" s="102">
        <v>1.2815377092920199</v>
      </c>
      <c r="B1525" s="102">
        <v>0.57957351136514301</v>
      </c>
      <c r="C1525" s="2">
        <v>958.716660953521</v>
      </c>
      <c r="D1525" s="19">
        <v>0.50021338113696401</v>
      </c>
      <c r="E1525" s="135">
        <v>5.3582105638768598E-2</v>
      </c>
      <c r="F1525" s="135">
        <v>89</v>
      </c>
      <c r="G1525" s="135">
        <v>41.336400069330303</v>
      </c>
      <c r="H1525" s="2">
        <v>5.9999817403864997</v>
      </c>
      <c r="I1525" s="2">
        <v>359.983737626466</v>
      </c>
      <c r="J1525" s="2">
        <v>97.258899107142497</v>
      </c>
      <c r="K1525" s="19">
        <v>1.3586403330830901</v>
      </c>
      <c r="L1525" s="135">
        <v>2.4449742056687301E-2</v>
      </c>
      <c r="M1525" s="135">
        <v>89.79</v>
      </c>
      <c r="N1525" s="135">
        <v>82.831671920228004</v>
      </c>
      <c r="O1525" s="19">
        <v>0.8</v>
      </c>
      <c r="P1525" s="2">
        <v>215.87505268472299</v>
      </c>
      <c r="Q1525" s="2">
        <v>234.26795026123699</v>
      </c>
      <c r="R1525" s="266">
        <f t="shared" si="72"/>
        <v>1.8588537142200541</v>
      </c>
      <c r="S1525" s="266">
        <f t="shared" si="73"/>
        <v>0.3681720385864421</v>
      </c>
      <c r="T1525" s="266">
        <f t="shared" si="74"/>
        <v>2.0038433869737311</v>
      </c>
    </row>
    <row r="1526" spans="1:20">
      <c r="A1526" s="102">
        <v>1.2305505387485001</v>
      </c>
      <c r="B1526" s="102">
        <v>0.57960453971891701</v>
      </c>
      <c r="C1526" s="2">
        <v>997.30196188276295</v>
      </c>
      <c r="D1526" s="19">
        <v>1.00000001331165</v>
      </c>
      <c r="E1526" s="135">
        <v>0.13378770602714099</v>
      </c>
      <c r="F1526" s="135">
        <v>89</v>
      </c>
      <c r="G1526" s="135">
        <v>41.345511018152102</v>
      </c>
      <c r="H1526" s="2">
        <v>1.7054578205564801</v>
      </c>
      <c r="I1526" s="2">
        <v>331.58253817390198</v>
      </c>
      <c r="J1526" s="2">
        <v>176.98539203163301</v>
      </c>
      <c r="K1526" s="19">
        <v>1.50832347280687</v>
      </c>
      <c r="L1526" s="135">
        <v>6.9338792846273506E-2</v>
      </c>
      <c r="M1526" s="135">
        <v>89.79</v>
      </c>
      <c r="N1526" s="135">
        <v>82.583359602596104</v>
      </c>
      <c r="O1526" s="19">
        <v>0.8</v>
      </c>
      <c r="P1526" s="2">
        <v>103.96699060899699</v>
      </c>
      <c r="Q1526" s="2">
        <v>342.55012008325099</v>
      </c>
      <c r="R1526" s="266">
        <f t="shared" si="72"/>
        <v>2.50832348611852</v>
      </c>
      <c r="S1526" s="266">
        <f t="shared" si="73"/>
        <v>0.66298776843320584</v>
      </c>
      <c r="T1526" s="266">
        <f t="shared" si="74"/>
        <v>1.9973960308856544</v>
      </c>
    </row>
    <row r="1527" spans="1:20">
      <c r="A1527" s="102">
        <v>0.953615029342472</v>
      </c>
      <c r="B1527" s="102">
        <v>0.579750670585781</v>
      </c>
      <c r="C1527" s="2">
        <v>876.92186278728695</v>
      </c>
      <c r="D1527" s="19">
        <v>1.5428520141064499</v>
      </c>
      <c r="E1527" s="135">
        <v>0.14950711389075</v>
      </c>
      <c r="F1527" s="135">
        <v>89</v>
      </c>
      <c r="G1527" s="135">
        <v>41.789103036891802</v>
      </c>
      <c r="H1527" s="2">
        <v>5.3900989703209898</v>
      </c>
      <c r="I1527" s="2">
        <v>115.333017180846</v>
      </c>
      <c r="J1527" s="2">
        <v>-87.488187056809707</v>
      </c>
      <c r="K1527" s="19">
        <v>3.0942639622814299</v>
      </c>
      <c r="L1527" s="135">
        <v>7.0880668955122905E-2</v>
      </c>
      <c r="M1527" s="135">
        <v>89.79</v>
      </c>
      <c r="N1527" s="135">
        <v>81.699998822650599</v>
      </c>
      <c r="O1527" s="19">
        <v>0.8</v>
      </c>
      <c r="P1527" s="2">
        <v>223.755000423517</v>
      </c>
      <c r="Q1527" s="2">
        <v>229.92098406298101</v>
      </c>
      <c r="R1527" s="266">
        <f t="shared" si="72"/>
        <v>4.6371159763878795</v>
      </c>
      <c r="S1527" s="266">
        <f t="shared" si="73"/>
        <v>0.49861680610108344</v>
      </c>
      <c r="T1527" s="266">
        <f t="shared" si="74"/>
        <v>1.9550550953564401</v>
      </c>
    </row>
    <row r="1528" spans="1:20">
      <c r="A1528" s="102">
        <v>1.7574026165529999</v>
      </c>
      <c r="B1528" s="102">
        <v>0.58036280812366903</v>
      </c>
      <c r="C1528" s="2">
        <v>986.84638113924495</v>
      </c>
      <c r="D1528" s="19">
        <v>1.78752367824128</v>
      </c>
      <c r="E1528" s="135">
        <v>0.20077288880859001</v>
      </c>
      <c r="F1528" s="135">
        <v>89</v>
      </c>
      <c r="G1528" s="135">
        <v>41.705745186061897</v>
      </c>
      <c r="H1528" s="2">
        <v>-4.7657536480471899E-2</v>
      </c>
      <c r="I1528" s="2">
        <v>342.05580600083198</v>
      </c>
      <c r="J1528" s="2">
        <v>-106.268816446285</v>
      </c>
      <c r="K1528" s="19">
        <v>3.06066910020908</v>
      </c>
      <c r="L1528" s="135">
        <v>7.4527058967834903E-2</v>
      </c>
      <c r="M1528" s="135">
        <v>89.79</v>
      </c>
      <c r="N1528" s="135">
        <v>81.684009531440296</v>
      </c>
      <c r="O1528" s="19">
        <v>0.8</v>
      </c>
      <c r="P1528" s="2">
        <v>176.085091749139</v>
      </c>
      <c r="Q1528" s="2">
        <v>277.54654205635597</v>
      </c>
      <c r="R1528" s="266">
        <f t="shared" si="72"/>
        <v>4.8481927784503602</v>
      </c>
      <c r="S1528" s="266">
        <f t="shared" si="73"/>
        <v>0.58403036058983671</v>
      </c>
      <c r="T1528" s="266">
        <f t="shared" si="74"/>
        <v>1.9585793076475031</v>
      </c>
    </row>
    <row r="1529" spans="1:20">
      <c r="A1529" s="102">
        <v>1.36183062242344</v>
      </c>
      <c r="B1529" s="102">
        <v>0.58069963684743797</v>
      </c>
      <c r="C1529" s="2">
        <v>884.55231525254806</v>
      </c>
      <c r="D1529" s="19">
        <v>0.76372679330973903</v>
      </c>
      <c r="E1529" s="135">
        <v>2.4492829661024101E-2</v>
      </c>
      <c r="F1529" s="135">
        <v>89</v>
      </c>
      <c r="G1529" s="135">
        <v>41.000000143937498</v>
      </c>
      <c r="H1529" s="2">
        <v>-0.57188198150493197</v>
      </c>
      <c r="I1529" s="2">
        <v>154.097126029566</v>
      </c>
      <c r="J1529" s="2">
        <v>-179.740284192453</v>
      </c>
      <c r="K1529" s="19">
        <v>1.029196441027</v>
      </c>
      <c r="L1529" s="135">
        <v>4.2955894198300197E-2</v>
      </c>
      <c r="M1529" s="135">
        <v>89.79</v>
      </c>
      <c r="N1529" s="135">
        <v>82.175596607903898</v>
      </c>
      <c r="O1529" s="19">
        <v>0.8</v>
      </c>
      <c r="P1529" s="2">
        <v>215.31847151317001</v>
      </c>
      <c r="Q1529" s="2">
        <v>233.58829331808599</v>
      </c>
      <c r="R1529" s="266">
        <f t="shared" ref="R1529:R1592" si="75">D1529+K1529</f>
        <v>1.7929232343367389</v>
      </c>
      <c r="S1529" s="266">
        <f t="shared" ref="S1529:S1592" si="76">D1529/K1529</f>
        <v>0.74206124590524436</v>
      </c>
      <c r="T1529" s="266">
        <f t="shared" ref="T1529:T1592" si="77">N1529/G1529</f>
        <v>2.0042828370588399</v>
      </c>
    </row>
    <row r="1530" spans="1:20">
      <c r="A1530" s="102">
        <v>1.39589317282661</v>
      </c>
      <c r="B1530" s="102">
        <v>0.58137134101022603</v>
      </c>
      <c r="C1530" s="2">
        <v>998.88928952882804</v>
      </c>
      <c r="D1530" s="19">
        <v>1.41860056276805</v>
      </c>
      <c r="E1530" s="135">
        <v>0.29355986927102001</v>
      </c>
      <c r="F1530" s="135">
        <v>89</v>
      </c>
      <c r="G1530" s="135">
        <v>41.772997038235701</v>
      </c>
      <c r="H1530" s="2">
        <v>0.48802245650886</v>
      </c>
      <c r="I1530" s="2">
        <v>275.70018208769199</v>
      </c>
      <c r="J1530" s="2">
        <v>9.8267419236670097</v>
      </c>
      <c r="K1530" s="19">
        <v>2.1398433169198099</v>
      </c>
      <c r="L1530" s="135">
        <v>7.4797881028823607E-2</v>
      </c>
      <c r="M1530" s="135">
        <v>89.79</v>
      </c>
      <c r="N1530" s="135">
        <v>81.4506457442901</v>
      </c>
      <c r="O1530" s="19">
        <v>0.8</v>
      </c>
      <c r="P1530" s="2">
        <v>152.50886187993001</v>
      </c>
      <c r="Q1530" s="2">
        <v>304.893895614521</v>
      </c>
      <c r="R1530" s="266">
        <f t="shared" si="75"/>
        <v>3.5584438796878599</v>
      </c>
      <c r="S1530" s="266">
        <f t="shared" si="76"/>
        <v>0.66294599775185858</v>
      </c>
      <c r="T1530" s="266">
        <f t="shared" si="77"/>
        <v>1.9498396456863416</v>
      </c>
    </row>
    <row r="1531" spans="1:20">
      <c r="A1531" s="102">
        <v>2.1468279799446401</v>
      </c>
      <c r="B1531" s="102">
        <v>0.58161433961461495</v>
      </c>
      <c r="C1531" s="2">
        <v>983.92459067459902</v>
      </c>
      <c r="D1531" s="19">
        <v>2.2270061523429501</v>
      </c>
      <c r="E1531" s="135">
        <v>0.18073243204912201</v>
      </c>
      <c r="F1531" s="135">
        <v>89</v>
      </c>
      <c r="G1531" s="135">
        <v>41.777612618579703</v>
      </c>
      <c r="H1531" s="2">
        <v>-0.393860211634736</v>
      </c>
      <c r="I1531" s="2">
        <v>98.181374971003095</v>
      </c>
      <c r="J1531" s="2">
        <v>-32.461986835869197</v>
      </c>
      <c r="K1531" s="19">
        <v>2.2578140365619999</v>
      </c>
      <c r="L1531" s="135">
        <v>9.8263904826802501E-2</v>
      </c>
      <c r="M1531" s="135">
        <v>89.79</v>
      </c>
      <c r="N1531" s="135">
        <v>81.464281129079595</v>
      </c>
      <c r="O1531" s="19">
        <v>0.8</v>
      </c>
      <c r="P1531" s="2">
        <v>214.13023324583199</v>
      </c>
      <c r="Q1531" s="2">
        <v>238.21952860919799</v>
      </c>
      <c r="R1531" s="266">
        <f t="shared" si="75"/>
        <v>4.4848201889049495</v>
      </c>
      <c r="S1531" s="266">
        <f t="shared" si="76"/>
        <v>0.98635499482235423</v>
      </c>
      <c r="T1531" s="266">
        <f t="shared" si="77"/>
        <v>1.9499506080644275</v>
      </c>
    </row>
    <row r="1532" spans="1:20">
      <c r="A1532" s="102">
        <v>1.45854934304952</v>
      </c>
      <c r="B1532" s="102">
        <v>0.58245350294472498</v>
      </c>
      <c r="C1532" s="2">
        <v>981.38090632048295</v>
      </c>
      <c r="D1532" s="19">
        <v>0.51570903659653899</v>
      </c>
      <c r="E1532" s="135">
        <v>0.115963844269001</v>
      </c>
      <c r="F1532" s="135">
        <v>89</v>
      </c>
      <c r="G1532" s="135">
        <v>42.365344688257501</v>
      </c>
      <c r="H1532" s="2">
        <v>5.98882389289858</v>
      </c>
      <c r="I1532" s="2">
        <v>247.225361746061</v>
      </c>
      <c r="J1532" s="2">
        <v>-4.2986117933707302</v>
      </c>
      <c r="K1532" s="19">
        <v>2.5621806784578198</v>
      </c>
      <c r="L1532" s="135">
        <v>6.50643276832749E-2</v>
      </c>
      <c r="M1532" s="135">
        <v>89.79</v>
      </c>
      <c r="N1532" s="135">
        <v>81.986122380430601</v>
      </c>
      <c r="O1532" s="19">
        <v>0.8</v>
      </c>
      <c r="P1532" s="2">
        <v>15.2852026152264</v>
      </c>
      <c r="Q1532" s="2">
        <v>61.065786459163199</v>
      </c>
      <c r="R1532" s="266">
        <f t="shared" si="75"/>
        <v>3.0778897150543587</v>
      </c>
      <c r="S1532" s="266">
        <f t="shared" si="76"/>
        <v>0.20127738880106807</v>
      </c>
      <c r="T1532" s="266">
        <f t="shared" si="77"/>
        <v>1.9352166961869397</v>
      </c>
    </row>
    <row r="1533" spans="1:20">
      <c r="A1533" s="102">
        <v>1.6659037801437</v>
      </c>
      <c r="B1533" s="102">
        <v>0.58269826750106601</v>
      </c>
      <c r="C1533" s="2">
        <v>879.98292149460997</v>
      </c>
      <c r="D1533" s="19">
        <v>0.50000026107675299</v>
      </c>
      <c r="E1533" s="135">
        <v>6.6049351876106194E-2</v>
      </c>
      <c r="F1533" s="135">
        <v>89</v>
      </c>
      <c r="G1533" s="135">
        <v>41.169698139299101</v>
      </c>
      <c r="H1533" s="2">
        <v>3.53212928230659</v>
      </c>
      <c r="I1533" s="2">
        <v>359.98996792362999</v>
      </c>
      <c r="J1533" s="2">
        <v>119.675849823408</v>
      </c>
      <c r="K1533" s="19">
        <v>1.3246506920785299</v>
      </c>
      <c r="L1533" s="135">
        <v>2.5740187855764599E-2</v>
      </c>
      <c r="M1533" s="135">
        <v>89.79</v>
      </c>
      <c r="N1533" s="135">
        <v>82.965991459628796</v>
      </c>
      <c r="O1533" s="19">
        <v>0.8</v>
      </c>
      <c r="P1533" s="2">
        <v>175.97773324444901</v>
      </c>
      <c r="Q1533" s="2">
        <v>273.55966186823298</v>
      </c>
      <c r="R1533" s="266">
        <f t="shared" si="75"/>
        <v>1.8246509531552828</v>
      </c>
      <c r="S1533" s="266">
        <f t="shared" si="76"/>
        <v>0.37745819638850969</v>
      </c>
      <c r="T1533" s="266">
        <f t="shared" si="77"/>
        <v>2.0152198147994791</v>
      </c>
    </row>
    <row r="1534" spans="1:20">
      <c r="A1534" s="102">
        <v>1.6834407909773199</v>
      </c>
      <c r="B1534" s="102">
        <v>0.58287755840951005</v>
      </c>
      <c r="C1534" s="2">
        <v>860.01455095602898</v>
      </c>
      <c r="D1534" s="19">
        <v>1.1447807082532899</v>
      </c>
      <c r="E1534" s="135">
        <v>0.13002523491958801</v>
      </c>
      <c r="F1534" s="135">
        <v>89</v>
      </c>
      <c r="G1534" s="135">
        <v>41.724196458213399</v>
      </c>
      <c r="H1534" s="2">
        <v>1.33096361791304</v>
      </c>
      <c r="I1534" s="2">
        <v>127.992918197851</v>
      </c>
      <c r="J1534" s="2">
        <v>-115.006602809849</v>
      </c>
      <c r="K1534" s="19">
        <v>3.4999998675632402</v>
      </c>
      <c r="L1534" s="135">
        <v>8.3827314554327598E-2</v>
      </c>
      <c r="M1534" s="135">
        <v>89.79</v>
      </c>
      <c r="N1534" s="135">
        <v>82.102227008076198</v>
      </c>
      <c r="O1534" s="19">
        <v>0.8</v>
      </c>
      <c r="P1534" s="2">
        <v>134.004334673546</v>
      </c>
      <c r="Q1534" s="2">
        <v>318.88280238563198</v>
      </c>
      <c r="R1534" s="266">
        <f t="shared" si="75"/>
        <v>4.6447805758165304</v>
      </c>
      <c r="S1534" s="266">
        <f t="shared" si="76"/>
        <v>0.32708021473449533</v>
      </c>
      <c r="T1534" s="266">
        <f t="shared" si="77"/>
        <v>1.9677365648084133</v>
      </c>
    </row>
    <row r="1535" spans="1:20">
      <c r="A1535" s="102">
        <v>1.53932432411238</v>
      </c>
      <c r="B1535" s="102">
        <v>0.58378389305161205</v>
      </c>
      <c r="C1535" s="2">
        <v>899.88839183602704</v>
      </c>
      <c r="D1535" s="19">
        <v>2.24578259309102</v>
      </c>
      <c r="E1535" s="135">
        <v>0.23327587871702199</v>
      </c>
      <c r="F1535" s="135">
        <v>89</v>
      </c>
      <c r="G1535" s="135">
        <v>41.614585038919202</v>
      </c>
      <c r="H1535" s="2">
        <v>0.16111062644718899</v>
      </c>
      <c r="I1535" s="2">
        <v>23.341604086450499</v>
      </c>
      <c r="J1535" s="2">
        <v>-161.01776357664801</v>
      </c>
      <c r="K1535" s="19">
        <v>3.17498477382704</v>
      </c>
      <c r="L1535" s="135">
        <v>9.5417314468164094E-2</v>
      </c>
      <c r="M1535" s="135">
        <v>89.79</v>
      </c>
      <c r="N1535" s="135">
        <v>81.670468548991593</v>
      </c>
      <c r="O1535" s="19">
        <v>0.8</v>
      </c>
      <c r="P1535" s="2">
        <v>217.25840487675299</v>
      </c>
      <c r="Q1535" s="2">
        <v>236.721677974556</v>
      </c>
      <c r="R1535" s="266">
        <f t="shared" si="75"/>
        <v>5.42076736691806</v>
      </c>
      <c r="S1535" s="266">
        <f t="shared" si="76"/>
        <v>0.7073364923208797</v>
      </c>
      <c r="T1535" s="266">
        <f t="shared" si="77"/>
        <v>1.9625443452724791</v>
      </c>
    </row>
    <row r="1536" spans="1:20">
      <c r="A1536" s="102">
        <v>1.64052544673904</v>
      </c>
      <c r="B1536" s="102">
        <v>0.584135012125925</v>
      </c>
      <c r="C1536" s="2">
        <v>984.50029920046995</v>
      </c>
      <c r="D1536" s="19">
        <v>0.50009328150249699</v>
      </c>
      <c r="E1536" s="135">
        <v>5.9719220752786302E-2</v>
      </c>
      <c r="F1536" s="135">
        <v>89</v>
      </c>
      <c r="G1536" s="135">
        <v>41.2921898973377</v>
      </c>
      <c r="H1536" s="2">
        <v>2.0444323491430798</v>
      </c>
      <c r="I1536" s="2">
        <v>7.38149011696646</v>
      </c>
      <c r="J1536" s="2">
        <v>97.415445155003397</v>
      </c>
      <c r="K1536" s="19">
        <v>1.4758512031221001</v>
      </c>
      <c r="L1536" s="135">
        <v>2.18085123105277E-4</v>
      </c>
      <c r="M1536" s="135">
        <v>89.79</v>
      </c>
      <c r="N1536" s="135">
        <v>82.859288545914097</v>
      </c>
      <c r="O1536" s="19">
        <v>0.8</v>
      </c>
      <c r="P1536" s="2">
        <v>251.38470959319699</v>
      </c>
      <c r="Q1536" s="2">
        <v>194.93606791068299</v>
      </c>
      <c r="R1536" s="266">
        <f t="shared" si="75"/>
        <v>1.975944484624597</v>
      </c>
      <c r="S1536" s="266">
        <f t="shared" si="76"/>
        <v>0.33885074623008815</v>
      </c>
      <c r="T1536" s="266">
        <f t="shared" si="77"/>
        <v>2.0066576452332074</v>
      </c>
    </row>
    <row r="1537" spans="1:20">
      <c r="A1537" s="102">
        <v>1.8072065245360101</v>
      </c>
      <c r="B1537" s="102">
        <v>0.58415600117843802</v>
      </c>
      <c r="C1537" s="2">
        <v>917.55594364481999</v>
      </c>
      <c r="D1537" s="19">
        <v>0.50107512283642197</v>
      </c>
      <c r="E1537" s="135">
        <v>6.0924026793968397E-2</v>
      </c>
      <c r="F1537" s="135">
        <v>89</v>
      </c>
      <c r="G1537" s="135">
        <v>41.126975997540697</v>
      </c>
      <c r="H1537" s="2">
        <v>2.5024895163790499</v>
      </c>
      <c r="I1537" s="2">
        <v>23.993990684501899</v>
      </c>
      <c r="J1537" s="2">
        <v>75.7043707186441</v>
      </c>
      <c r="K1537" s="19">
        <v>1.28721909295749</v>
      </c>
      <c r="L1537" s="135">
        <v>4.5993986553832501E-2</v>
      </c>
      <c r="M1537" s="135">
        <v>89.79</v>
      </c>
      <c r="N1537" s="135">
        <v>83.078100729044806</v>
      </c>
      <c r="O1537" s="19">
        <v>0.8</v>
      </c>
      <c r="P1537" s="2">
        <v>187.01756665626701</v>
      </c>
      <c r="Q1537" s="2">
        <v>265.98822250016502</v>
      </c>
      <c r="R1537" s="266">
        <f t="shared" si="75"/>
        <v>1.7882942157939121</v>
      </c>
      <c r="S1537" s="266">
        <f t="shared" si="76"/>
        <v>0.38926949233262331</v>
      </c>
      <c r="T1537" s="266">
        <f t="shared" si="77"/>
        <v>2.0200391279439729</v>
      </c>
    </row>
    <row r="1538" spans="1:20">
      <c r="A1538" s="102">
        <v>2.0795511845499202</v>
      </c>
      <c r="B1538" s="102">
        <v>0.58461711005143302</v>
      </c>
      <c r="C1538" s="2">
        <v>893.05103077549495</v>
      </c>
      <c r="D1538" s="19">
        <v>0.52121980424643599</v>
      </c>
      <c r="E1538" s="135">
        <v>0.17683393554250401</v>
      </c>
      <c r="F1538" s="135">
        <v>89</v>
      </c>
      <c r="G1538" s="135">
        <v>41.2393706342191</v>
      </c>
      <c r="H1538" s="2">
        <v>1.9349864196343001</v>
      </c>
      <c r="I1538" s="2">
        <v>338.95859154101601</v>
      </c>
      <c r="J1538" s="2">
        <v>143.80454857046001</v>
      </c>
      <c r="K1538" s="19">
        <v>1.8919825352113799</v>
      </c>
      <c r="L1538" s="135">
        <v>0.12275842487828</v>
      </c>
      <c r="M1538" s="135">
        <v>89.79</v>
      </c>
      <c r="N1538" s="135">
        <v>82.955059887640701</v>
      </c>
      <c r="O1538" s="19">
        <v>0.8</v>
      </c>
      <c r="P1538" s="2">
        <v>140.35334292412099</v>
      </c>
      <c r="Q1538" s="2">
        <v>316.72018861009599</v>
      </c>
      <c r="R1538" s="266">
        <f t="shared" si="75"/>
        <v>2.4132023394578157</v>
      </c>
      <c r="S1538" s="266">
        <f t="shared" si="76"/>
        <v>0.27548869746210591</v>
      </c>
      <c r="T1538" s="266">
        <f t="shared" si="77"/>
        <v>2.0115500942879878</v>
      </c>
    </row>
    <row r="1539" spans="1:20">
      <c r="A1539" s="102">
        <v>1.5704127238132</v>
      </c>
      <c r="B1539" s="102">
        <v>0.58505531573010705</v>
      </c>
      <c r="C1539" s="2">
        <v>980.99474346361103</v>
      </c>
      <c r="D1539" s="19">
        <v>0.66125454100284498</v>
      </c>
      <c r="E1539" s="135">
        <v>1.90023650210259E-2</v>
      </c>
      <c r="F1539" s="135">
        <v>89</v>
      </c>
      <c r="G1539" s="135">
        <v>39.827647566284298</v>
      </c>
      <c r="H1539" s="2">
        <v>2.8350594763351999</v>
      </c>
      <c r="I1539" s="2">
        <v>34.471484574937399</v>
      </c>
      <c r="J1539" s="2">
        <v>-2.72826082761783</v>
      </c>
      <c r="K1539" s="19">
        <v>2.4629448364080502</v>
      </c>
      <c r="L1539" s="135">
        <v>0.17578396230302301</v>
      </c>
      <c r="M1539" s="135">
        <v>89.79</v>
      </c>
      <c r="N1539" s="135">
        <v>83.489605198752002</v>
      </c>
      <c r="O1539" s="19">
        <v>0.8</v>
      </c>
      <c r="P1539" s="2">
        <v>73.605927806348802</v>
      </c>
      <c r="Q1539" s="2">
        <v>4.7592830124131602</v>
      </c>
      <c r="R1539" s="266">
        <f t="shared" si="75"/>
        <v>3.1241993774108954</v>
      </c>
      <c r="S1539" s="266">
        <f t="shared" si="76"/>
        <v>0.2684812632536327</v>
      </c>
      <c r="T1539" s="266">
        <f t="shared" si="77"/>
        <v>2.0962725719565043</v>
      </c>
    </row>
    <row r="1540" spans="1:20">
      <c r="A1540" s="102">
        <v>1.82018617587164</v>
      </c>
      <c r="B1540" s="102">
        <v>0.58533722934696597</v>
      </c>
      <c r="C1540" s="2">
        <v>860.45431682107505</v>
      </c>
      <c r="D1540" s="19">
        <v>1.51940294406122</v>
      </c>
      <c r="E1540" s="135">
        <v>0.191754200120656</v>
      </c>
      <c r="F1540" s="135">
        <v>89</v>
      </c>
      <c r="G1540" s="135">
        <v>41.672539232328397</v>
      </c>
      <c r="H1540" s="2">
        <v>-0.53071349827109904</v>
      </c>
      <c r="I1540" s="2">
        <v>334.07854515507302</v>
      </c>
      <c r="J1540" s="2">
        <v>-90.127722434978594</v>
      </c>
      <c r="K1540" s="19">
        <v>2.33145210674778</v>
      </c>
      <c r="L1540" s="135">
        <v>8.7879240350735605E-2</v>
      </c>
      <c r="M1540" s="135">
        <v>89.79</v>
      </c>
      <c r="N1540" s="135">
        <v>81.699998966344694</v>
      </c>
      <c r="O1540" s="19">
        <v>0.8</v>
      </c>
      <c r="P1540" s="2">
        <v>168.95616852615601</v>
      </c>
      <c r="Q1540" s="2">
        <v>290.78930588793202</v>
      </c>
      <c r="R1540" s="266">
        <f t="shared" si="75"/>
        <v>3.8508550508089998</v>
      </c>
      <c r="S1540" s="266">
        <f t="shared" si="76"/>
        <v>0.65169811537783873</v>
      </c>
      <c r="T1540" s="266">
        <f t="shared" si="77"/>
        <v>1.9605236558986572</v>
      </c>
    </row>
    <row r="1541" spans="1:20">
      <c r="A1541" s="102">
        <v>1.7421977254562</v>
      </c>
      <c r="B1541" s="102">
        <v>0.58556471041896696</v>
      </c>
      <c r="C1541" s="2">
        <v>918.11149097280997</v>
      </c>
      <c r="D1541" s="19">
        <v>0.50001236894235102</v>
      </c>
      <c r="E1541" s="135">
        <v>5.3733237110861302E-2</v>
      </c>
      <c r="F1541" s="135">
        <v>89</v>
      </c>
      <c r="G1541" s="135">
        <v>41.292535510606797</v>
      </c>
      <c r="H1541" s="2">
        <v>4.30474222679271</v>
      </c>
      <c r="I1541" s="2">
        <v>32.763903610925901</v>
      </c>
      <c r="J1541" s="2">
        <v>49.729759370564899</v>
      </c>
      <c r="K1541" s="19">
        <v>1.26072875381976</v>
      </c>
      <c r="L1541" s="135">
        <v>1.0364687734007E-2</v>
      </c>
      <c r="M1541" s="135">
        <v>89.79</v>
      </c>
      <c r="N1541" s="135">
        <v>82.867651045611694</v>
      </c>
      <c r="O1541" s="19">
        <v>0.8</v>
      </c>
      <c r="P1541" s="2">
        <v>214.960532729151</v>
      </c>
      <c r="Q1541" s="2">
        <v>232.36574942291401</v>
      </c>
      <c r="R1541" s="266">
        <f t="shared" si="75"/>
        <v>1.760741122762111</v>
      </c>
      <c r="S1541" s="266">
        <f t="shared" si="76"/>
        <v>0.39660582613620254</v>
      </c>
      <c r="T1541" s="266">
        <f t="shared" si="77"/>
        <v>2.006843368199696</v>
      </c>
    </row>
    <row r="1542" spans="1:20">
      <c r="A1542" s="102">
        <v>1.40859116986393</v>
      </c>
      <c r="B1542" s="102">
        <v>0.58566269001868698</v>
      </c>
      <c r="C1542" s="2">
        <v>988.21284657819695</v>
      </c>
      <c r="D1542" s="19">
        <v>1.22364290135369</v>
      </c>
      <c r="E1542" s="135">
        <v>0.13000431101985399</v>
      </c>
      <c r="F1542" s="135">
        <v>89</v>
      </c>
      <c r="G1542" s="135">
        <v>41.512447864456298</v>
      </c>
      <c r="H1542" s="2">
        <v>4.5492234230125996</v>
      </c>
      <c r="I1542" s="2">
        <v>126.897897305751</v>
      </c>
      <c r="J1542" s="2">
        <v>179.999967523659</v>
      </c>
      <c r="K1542" s="19">
        <v>3.1999836476585699</v>
      </c>
      <c r="L1542" s="135">
        <v>9.7724664731144897E-2</v>
      </c>
      <c r="M1542" s="135">
        <v>89.79</v>
      </c>
      <c r="N1542" s="135">
        <v>81.608873056290307</v>
      </c>
      <c r="O1542" s="19">
        <v>0.8</v>
      </c>
      <c r="P1542" s="2">
        <v>60.718278977304898</v>
      </c>
      <c r="Q1542" s="2">
        <v>24.061421891037501</v>
      </c>
      <c r="R1542" s="266">
        <f t="shared" si="75"/>
        <v>4.4236265490122602</v>
      </c>
      <c r="S1542" s="266">
        <f t="shared" si="76"/>
        <v>0.3823903607285713</v>
      </c>
      <c r="T1542" s="266">
        <f t="shared" si="77"/>
        <v>1.9658892032277693</v>
      </c>
    </row>
    <row r="1543" spans="1:20">
      <c r="A1543" s="102">
        <v>1.3596590268425599</v>
      </c>
      <c r="B1543" s="102">
        <v>0.58612824480651904</v>
      </c>
      <c r="C1543" s="2">
        <v>882.69364868360401</v>
      </c>
      <c r="D1543" s="19">
        <v>0.90241212195746701</v>
      </c>
      <c r="E1543" s="135">
        <v>2.8689140076054099E-2</v>
      </c>
      <c r="F1543" s="135">
        <v>89</v>
      </c>
      <c r="G1543" s="135">
        <v>41.127413535317501</v>
      </c>
      <c r="H1543" s="2">
        <v>5.9999346345001001</v>
      </c>
      <c r="I1543" s="2">
        <v>359.61394274065202</v>
      </c>
      <c r="J1543" s="2">
        <v>85.786029992602593</v>
      </c>
      <c r="K1543" s="19">
        <v>2.3728864663195202</v>
      </c>
      <c r="L1543" s="135">
        <v>4.082629644533E-2</v>
      </c>
      <c r="M1543" s="135">
        <v>89.79</v>
      </c>
      <c r="N1543" s="135">
        <v>82.750761283589398</v>
      </c>
      <c r="O1543" s="19">
        <v>0.8</v>
      </c>
      <c r="P1543" s="2">
        <v>151.96483835256399</v>
      </c>
      <c r="Q1543" s="2">
        <v>301.50190304253999</v>
      </c>
      <c r="R1543" s="266">
        <f t="shared" si="75"/>
        <v>3.2752985882769874</v>
      </c>
      <c r="S1543" s="266">
        <f t="shared" si="76"/>
        <v>0.38030143235515129</v>
      </c>
      <c r="T1543" s="266">
        <f t="shared" si="77"/>
        <v>2.0120584829028578</v>
      </c>
    </row>
    <row r="1544" spans="1:20">
      <c r="A1544" s="102">
        <v>1.39432137645781</v>
      </c>
      <c r="B1544" s="102">
        <v>0.58622816347462203</v>
      </c>
      <c r="C1544" s="2">
        <v>921.56859051293804</v>
      </c>
      <c r="D1544" s="19">
        <v>1.00000389038357</v>
      </c>
      <c r="E1544" s="135">
        <v>0.13000039220929999</v>
      </c>
      <c r="F1544" s="135">
        <v>89</v>
      </c>
      <c r="G1544" s="135">
        <v>41.576184314221898</v>
      </c>
      <c r="H1544" s="2">
        <v>0.94373922950185396</v>
      </c>
      <c r="I1544" s="2">
        <v>119.858427453282</v>
      </c>
      <c r="J1544" s="2">
        <v>-114.48598792468999</v>
      </c>
      <c r="K1544" s="19">
        <v>3.4913932291174499</v>
      </c>
      <c r="L1544" s="135">
        <v>9.9999791094319904E-2</v>
      </c>
      <c r="M1544" s="135">
        <v>89.79</v>
      </c>
      <c r="N1544" s="135">
        <v>82.238100777086601</v>
      </c>
      <c r="O1544" s="19">
        <v>0.8</v>
      </c>
      <c r="P1544" s="2">
        <v>132.32371283689801</v>
      </c>
      <c r="Q1544" s="2">
        <v>324.975877465633</v>
      </c>
      <c r="R1544" s="266">
        <f t="shared" si="75"/>
        <v>4.4913971195010198</v>
      </c>
      <c r="S1544" s="266">
        <f t="shared" si="76"/>
        <v>0.28641972552497325</v>
      </c>
      <c r="T1544" s="266">
        <f t="shared" si="77"/>
        <v>1.9780098182063222</v>
      </c>
    </row>
    <row r="1545" spans="1:20">
      <c r="A1545" s="102">
        <v>1.40532395243644</v>
      </c>
      <c r="B1545" s="102">
        <v>0.58634799650377201</v>
      </c>
      <c r="C1545" s="2">
        <v>863.78359903510704</v>
      </c>
      <c r="D1545" s="19">
        <v>1.88981432585358</v>
      </c>
      <c r="E1545" s="135">
        <v>0.28442963991533798</v>
      </c>
      <c r="F1545" s="135">
        <v>89</v>
      </c>
      <c r="G1545" s="135">
        <v>41.794633292206697</v>
      </c>
      <c r="H1545" s="2">
        <v>2.38661808558374</v>
      </c>
      <c r="I1545" s="2">
        <v>260.64422352560899</v>
      </c>
      <c r="J1545" s="2">
        <v>24.812953274784402</v>
      </c>
      <c r="K1545" s="19">
        <v>2.3119239540014198</v>
      </c>
      <c r="L1545" s="135">
        <v>6.1355573354421298E-5</v>
      </c>
      <c r="M1545" s="135">
        <v>89.79</v>
      </c>
      <c r="N1545" s="135">
        <v>81.012978557128406</v>
      </c>
      <c r="O1545" s="19">
        <v>0.8</v>
      </c>
      <c r="P1545" s="2">
        <v>126.150261010478</v>
      </c>
      <c r="Q1545" s="2">
        <v>323.850474435097</v>
      </c>
      <c r="R1545" s="266">
        <f t="shared" si="75"/>
        <v>4.2017382798550003</v>
      </c>
      <c r="S1545" s="266">
        <f t="shared" si="76"/>
        <v>0.81742062604729582</v>
      </c>
      <c r="T1545" s="266">
        <f t="shared" si="77"/>
        <v>1.9383584009632793</v>
      </c>
    </row>
    <row r="1546" spans="1:20">
      <c r="A1546" s="102">
        <v>1.37829099735245</v>
      </c>
      <c r="B1546" s="102">
        <v>0.58659751907757895</v>
      </c>
      <c r="C1546" s="2">
        <v>896.74961426638004</v>
      </c>
      <c r="D1546" s="19">
        <v>0.76424223372390399</v>
      </c>
      <c r="E1546" s="135">
        <v>0.27296488082208997</v>
      </c>
      <c r="F1546" s="135">
        <v>89</v>
      </c>
      <c r="G1546" s="135">
        <v>41.547359262799297</v>
      </c>
      <c r="H1546" s="2">
        <v>1.5735139504848901</v>
      </c>
      <c r="I1546" s="2">
        <v>242.45511340416499</v>
      </c>
      <c r="J1546" s="2">
        <v>-43.208254496355103</v>
      </c>
      <c r="K1546" s="19">
        <v>1.0230314766847799</v>
      </c>
      <c r="L1546" s="135">
        <v>0.10925613239880599</v>
      </c>
      <c r="M1546" s="135">
        <v>89.79</v>
      </c>
      <c r="N1546" s="135">
        <v>81.879742643177906</v>
      </c>
      <c r="O1546" s="19">
        <v>0.8</v>
      </c>
      <c r="P1546" s="2">
        <v>32.123017826403199</v>
      </c>
      <c r="Q1546" s="2">
        <v>41.066711088548097</v>
      </c>
      <c r="R1546" s="266">
        <f t="shared" si="75"/>
        <v>1.7872737104086838</v>
      </c>
      <c r="S1546" s="266">
        <f t="shared" si="76"/>
        <v>0.7470368714367378</v>
      </c>
      <c r="T1546" s="266">
        <f t="shared" si="77"/>
        <v>1.9707568446231298</v>
      </c>
    </row>
    <row r="1547" spans="1:20">
      <c r="A1547" s="102">
        <v>1.8734339075163</v>
      </c>
      <c r="B1547" s="102">
        <v>0.586603769292945</v>
      </c>
      <c r="C1547" s="2">
        <v>923.84349136391404</v>
      </c>
      <c r="D1547" s="19">
        <v>0.58566422338746305</v>
      </c>
      <c r="E1547" s="135">
        <v>6.8562348372819396E-2</v>
      </c>
      <c r="F1547" s="135">
        <v>89</v>
      </c>
      <c r="G1547" s="135">
        <v>41.126417905746699</v>
      </c>
      <c r="H1547" s="2">
        <v>2.3548136845111101</v>
      </c>
      <c r="I1547" s="2">
        <v>162.83615042407101</v>
      </c>
      <c r="J1547" s="2">
        <v>-129.689145790438</v>
      </c>
      <c r="K1547" s="19">
        <v>1.5875804717839701</v>
      </c>
      <c r="L1547" s="135">
        <v>0.13512993957339101</v>
      </c>
      <c r="M1547" s="135">
        <v>89.79</v>
      </c>
      <c r="N1547" s="135">
        <v>82.711781320109907</v>
      </c>
      <c r="O1547" s="19">
        <v>0.8</v>
      </c>
      <c r="P1547" s="2">
        <v>201.782832866577</v>
      </c>
      <c r="Q1547" s="2">
        <v>263.08647408292501</v>
      </c>
      <c r="R1547" s="266">
        <f t="shared" si="75"/>
        <v>2.1732446951714333</v>
      </c>
      <c r="S1547" s="266">
        <f t="shared" si="76"/>
        <v>0.36890364538772008</v>
      </c>
      <c r="T1547" s="266">
        <f t="shared" si="77"/>
        <v>2.0111593844537667</v>
      </c>
    </row>
    <row r="1548" spans="1:20">
      <c r="A1548" s="102">
        <v>2.4065278540365398</v>
      </c>
      <c r="B1548" s="102">
        <v>0.58667939537040403</v>
      </c>
      <c r="C1548" s="2">
        <v>981.38402671779397</v>
      </c>
      <c r="D1548" s="19">
        <v>0.67958047423797696</v>
      </c>
      <c r="E1548" s="135">
        <v>7.3445410798079402E-3</v>
      </c>
      <c r="F1548" s="135">
        <v>89</v>
      </c>
      <c r="G1548" s="135">
        <v>41.9777648320106</v>
      </c>
      <c r="H1548" s="2">
        <v>-0.38017786812881199</v>
      </c>
      <c r="I1548" s="2">
        <v>358.850757491217</v>
      </c>
      <c r="J1548" s="2">
        <v>164.003396235021</v>
      </c>
      <c r="K1548" s="19">
        <v>1.6551702464089899</v>
      </c>
      <c r="L1548" s="135">
        <v>0.22329969447393799</v>
      </c>
      <c r="M1548" s="135">
        <v>89.79</v>
      </c>
      <c r="N1548" s="135">
        <v>81.838543694103095</v>
      </c>
      <c r="O1548" s="19">
        <v>0.8</v>
      </c>
      <c r="P1548" s="2">
        <v>126.002955282608</v>
      </c>
      <c r="Q1548" s="2">
        <v>329.39455801991699</v>
      </c>
      <c r="R1548" s="266">
        <f t="shared" si="75"/>
        <v>2.3347507206469666</v>
      </c>
      <c r="S1548" s="266">
        <f t="shared" si="76"/>
        <v>0.41058040749123864</v>
      </c>
      <c r="T1548" s="266">
        <f t="shared" si="77"/>
        <v>1.9495688734645591</v>
      </c>
    </row>
    <row r="1549" spans="1:20">
      <c r="A1549" s="102">
        <v>2.7288797693326998</v>
      </c>
      <c r="B1549" s="102">
        <v>0.58698378736153201</v>
      </c>
      <c r="C1549" s="2">
        <v>919.41069518149698</v>
      </c>
      <c r="D1549" s="19">
        <v>1.09509332299331</v>
      </c>
      <c r="E1549" s="135">
        <v>0.129803655031548</v>
      </c>
      <c r="F1549" s="135">
        <v>89</v>
      </c>
      <c r="G1549" s="135">
        <v>40.981210110274297</v>
      </c>
      <c r="H1549" s="2">
        <v>1.1470318809742801</v>
      </c>
      <c r="I1549" s="2">
        <v>6.2491297918420701</v>
      </c>
      <c r="J1549" s="2">
        <v>117.360987735178</v>
      </c>
      <c r="K1549" s="19">
        <v>2.2230124041291601</v>
      </c>
      <c r="L1549" s="135">
        <v>8.2479853589967594E-2</v>
      </c>
      <c r="M1549" s="135">
        <v>89.79</v>
      </c>
      <c r="N1549" s="135">
        <v>83.404586867897706</v>
      </c>
      <c r="O1549" s="19">
        <v>0.8</v>
      </c>
      <c r="P1549" s="2">
        <v>309.29804257764101</v>
      </c>
      <c r="Q1549" s="2">
        <v>132.38186532561801</v>
      </c>
      <c r="R1549" s="266">
        <f t="shared" si="75"/>
        <v>3.3181057271224699</v>
      </c>
      <c r="S1549" s="266">
        <f t="shared" si="76"/>
        <v>0.49261682973932858</v>
      </c>
      <c r="T1549" s="266">
        <f t="shared" si="77"/>
        <v>2.0351909239250978</v>
      </c>
    </row>
    <row r="1550" spans="1:20">
      <c r="A1550" s="102">
        <v>1.7059042034670699</v>
      </c>
      <c r="B1550" s="102">
        <v>0.58705669556579998</v>
      </c>
      <c r="C1550" s="2">
        <v>985.49887725715098</v>
      </c>
      <c r="D1550" s="19">
        <v>1.0209053911922801</v>
      </c>
      <c r="E1550" s="135">
        <v>0.26992146422481</v>
      </c>
      <c r="F1550" s="135">
        <v>89</v>
      </c>
      <c r="G1550" s="135">
        <v>41.899452684319499</v>
      </c>
      <c r="H1550" s="2">
        <v>5.9999402388991001</v>
      </c>
      <c r="I1550" s="2">
        <v>176.343165369784</v>
      </c>
      <c r="J1550" s="2">
        <v>-173.51675845855101</v>
      </c>
      <c r="K1550" s="19">
        <v>3.0986031415289199</v>
      </c>
      <c r="L1550" s="135">
        <v>9.98481639211517E-2</v>
      </c>
      <c r="M1550" s="135">
        <v>89.79</v>
      </c>
      <c r="N1550" s="135">
        <v>82.538733032024098</v>
      </c>
      <c r="O1550" s="19">
        <v>0.8</v>
      </c>
      <c r="P1550" s="2">
        <v>294.42096930746402</v>
      </c>
      <c r="Q1550" s="2">
        <v>142.33096290441799</v>
      </c>
      <c r="R1550" s="266">
        <f t="shared" si="75"/>
        <v>4.1195085327212002</v>
      </c>
      <c r="S1550" s="266">
        <f t="shared" si="76"/>
        <v>0.32947278001162245</v>
      </c>
      <c r="T1550" s="266">
        <f t="shared" si="77"/>
        <v>1.9699238950420346</v>
      </c>
    </row>
    <row r="1551" spans="1:20">
      <c r="A1551" s="102">
        <v>2.0075134523212901</v>
      </c>
      <c r="B1551" s="102">
        <v>0.58720807260011898</v>
      </c>
      <c r="C1551" s="2">
        <v>930.426724149645</v>
      </c>
      <c r="D1551" s="19">
        <v>2.1434424700981598</v>
      </c>
      <c r="E1551" s="135">
        <v>0.180008615367032</v>
      </c>
      <c r="F1551" s="135">
        <v>89</v>
      </c>
      <c r="G1551" s="135">
        <v>41.500106446893298</v>
      </c>
      <c r="H1551" s="2">
        <v>1.3185032755925501</v>
      </c>
      <c r="I1551" s="2">
        <v>99.650865202693296</v>
      </c>
      <c r="J1551" s="2">
        <v>-77.447348751641997</v>
      </c>
      <c r="K1551" s="19">
        <v>3.0105305404400999</v>
      </c>
      <c r="L1551" s="135">
        <v>9.9995661470118194E-2</v>
      </c>
      <c r="M1551" s="135">
        <v>89.79</v>
      </c>
      <c r="N1551" s="135">
        <v>81.646155509229402</v>
      </c>
      <c r="O1551" s="19">
        <v>0.8</v>
      </c>
      <c r="P1551" s="2">
        <v>241.04700090061601</v>
      </c>
      <c r="Q1551" s="2">
        <v>214.88119219894199</v>
      </c>
      <c r="R1551" s="266">
        <f t="shared" si="75"/>
        <v>5.1539730105382597</v>
      </c>
      <c r="S1551" s="266">
        <f t="shared" si="76"/>
        <v>0.71198163955008964</v>
      </c>
      <c r="T1551" s="266">
        <f t="shared" si="77"/>
        <v>1.9673721949053324</v>
      </c>
    </row>
    <row r="1552" spans="1:20">
      <c r="A1552" s="102">
        <v>1.61763726314529</v>
      </c>
      <c r="B1552" s="102">
        <v>0.58724327322424297</v>
      </c>
      <c r="C1552" s="2">
        <v>883.61608933919604</v>
      </c>
      <c r="D1552" s="19">
        <v>0.50001013364578795</v>
      </c>
      <c r="E1552" s="135">
        <v>5.8824235114716697E-2</v>
      </c>
      <c r="F1552" s="135">
        <v>89</v>
      </c>
      <c r="G1552" s="135">
        <v>41.346095414245497</v>
      </c>
      <c r="H1552" s="2">
        <v>5.9999719286556301</v>
      </c>
      <c r="I1552" s="2">
        <v>3.3491902245109899</v>
      </c>
      <c r="J1552" s="2">
        <v>107.954641073997</v>
      </c>
      <c r="K1552" s="19">
        <v>1.42766713640639</v>
      </c>
      <c r="L1552" s="135">
        <v>3.5347653137840401E-10</v>
      </c>
      <c r="M1552" s="135">
        <v>89.79</v>
      </c>
      <c r="N1552" s="135">
        <v>82.782680196806794</v>
      </c>
      <c r="O1552" s="19">
        <v>0.8</v>
      </c>
      <c r="P1552" s="2">
        <v>224.36970700796101</v>
      </c>
      <c r="Q1552" s="2">
        <v>220.58872410462899</v>
      </c>
      <c r="R1552" s="266">
        <f t="shared" si="75"/>
        <v>1.927677270052178</v>
      </c>
      <c r="S1552" s="266">
        <f t="shared" si="76"/>
        <v>0.35022878995756224</v>
      </c>
      <c r="T1552" s="266">
        <f t="shared" si="77"/>
        <v>2.0021885831638802</v>
      </c>
    </row>
    <row r="1553" spans="1:20">
      <c r="A1553" s="102">
        <v>1.72836944786831</v>
      </c>
      <c r="B1553" s="102">
        <v>0.58731182185275499</v>
      </c>
      <c r="C1553" s="2">
        <v>984.72472411273304</v>
      </c>
      <c r="D1553" s="19">
        <v>0.99393732745103103</v>
      </c>
      <c r="E1553" s="135">
        <v>4.0903362346961798E-2</v>
      </c>
      <c r="F1553" s="135">
        <v>89</v>
      </c>
      <c r="G1553" s="135">
        <v>41.0030210953189</v>
      </c>
      <c r="H1553" s="2">
        <v>-1.2002103257997501</v>
      </c>
      <c r="I1553" s="2">
        <v>85.692836280751195</v>
      </c>
      <c r="J1553" s="2">
        <v>-32.479221737760902</v>
      </c>
      <c r="K1553" s="19">
        <v>1.1669847231933601</v>
      </c>
      <c r="L1553" s="135">
        <v>1.6598447848431499E-5</v>
      </c>
      <c r="M1553" s="135">
        <v>89.79</v>
      </c>
      <c r="N1553" s="135">
        <v>83.129473586470098</v>
      </c>
      <c r="O1553" s="19">
        <v>0.8</v>
      </c>
      <c r="P1553" s="2">
        <v>316.889792367962</v>
      </c>
      <c r="Q1553" s="2">
        <v>129.052489012688</v>
      </c>
      <c r="R1553" s="266">
        <f t="shared" si="75"/>
        <v>2.1609220506443911</v>
      </c>
      <c r="S1553" s="266">
        <f t="shared" si="76"/>
        <v>0.85171408648024216</v>
      </c>
      <c r="T1553" s="266">
        <f t="shared" si="77"/>
        <v>2.0273987468684487</v>
      </c>
    </row>
    <row r="1554" spans="1:20">
      <c r="A1554" s="102">
        <v>1.90435768058523</v>
      </c>
      <c r="B1554" s="102">
        <v>0.58876758164671394</v>
      </c>
      <c r="C1554" s="2">
        <v>960.91887756552103</v>
      </c>
      <c r="D1554" s="19">
        <v>0.60167427400020601</v>
      </c>
      <c r="E1554" s="135">
        <v>0.13112352629162499</v>
      </c>
      <c r="F1554" s="135">
        <v>89</v>
      </c>
      <c r="G1554" s="135">
        <v>41.158238823245398</v>
      </c>
      <c r="H1554" s="2">
        <v>0.103419436311198</v>
      </c>
      <c r="I1554" s="2">
        <v>356.804746383696</v>
      </c>
      <c r="J1554" s="2">
        <v>118.73328052555701</v>
      </c>
      <c r="K1554" s="19">
        <v>1.9030365348629801</v>
      </c>
      <c r="L1554" s="135">
        <v>0.110609097593836</v>
      </c>
      <c r="M1554" s="135">
        <v>89.79</v>
      </c>
      <c r="N1554" s="135">
        <v>83.080732301727707</v>
      </c>
      <c r="O1554" s="19">
        <v>0.8</v>
      </c>
      <c r="P1554" s="2">
        <v>148.10439010694199</v>
      </c>
      <c r="Q1554" s="2">
        <v>310.76059503454098</v>
      </c>
      <c r="R1554" s="266">
        <f t="shared" si="75"/>
        <v>2.504710808863186</v>
      </c>
      <c r="S1554" s="266">
        <f t="shared" si="76"/>
        <v>0.31616538252300391</v>
      </c>
      <c r="T1554" s="266">
        <f t="shared" si="77"/>
        <v>2.0185686918849712</v>
      </c>
    </row>
    <row r="1555" spans="1:20">
      <c r="A1555" s="102">
        <v>1.7926894822157899</v>
      </c>
      <c r="B1555" s="102">
        <v>0.58923441004555799</v>
      </c>
      <c r="C1555" s="2">
        <v>860.00020735650196</v>
      </c>
      <c r="D1555" s="19">
        <v>1.2004254588744401</v>
      </c>
      <c r="E1555" s="135">
        <v>0.130359647345588</v>
      </c>
      <c r="F1555" s="135">
        <v>89</v>
      </c>
      <c r="G1555" s="135">
        <v>41.300000523552001</v>
      </c>
      <c r="H1555" s="2">
        <v>5.9974509319637903</v>
      </c>
      <c r="I1555" s="2">
        <v>123.087904131735</v>
      </c>
      <c r="J1555" s="2">
        <v>-131.59759409700001</v>
      </c>
      <c r="K1555" s="19">
        <v>3.1999740110088202</v>
      </c>
      <c r="L1555" s="135">
        <v>5.48539764537515E-2</v>
      </c>
      <c r="M1555" s="135">
        <v>89.79</v>
      </c>
      <c r="N1555" s="135">
        <v>82.256354186326206</v>
      </c>
      <c r="O1555" s="19">
        <v>0.8</v>
      </c>
      <c r="P1555" s="2">
        <v>90.695778357607296</v>
      </c>
      <c r="Q1555" s="2">
        <v>357.20608815142498</v>
      </c>
      <c r="R1555" s="266">
        <f t="shared" si="75"/>
        <v>4.4003994698832605</v>
      </c>
      <c r="S1555" s="266">
        <f t="shared" si="76"/>
        <v>0.37513600258771956</v>
      </c>
      <c r="T1555" s="266">
        <f t="shared" si="77"/>
        <v>1.9916792528711513</v>
      </c>
    </row>
    <row r="1556" spans="1:20">
      <c r="A1556" s="102">
        <v>1.7986578610725701</v>
      </c>
      <c r="B1556" s="102">
        <v>0.58929128544952902</v>
      </c>
      <c r="C1556" s="2">
        <v>998.36638841923195</v>
      </c>
      <c r="D1556" s="19">
        <v>1.20000719627954</v>
      </c>
      <c r="E1556" s="135">
        <v>0.227433307488521</v>
      </c>
      <c r="F1556" s="135">
        <v>89</v>
      </c>
      <c r="G1556" s="135">
        <v>41.799969738868903</v>
      </c>
      <c r="H1556" s="2">
        <v>5.9986934270196901</v>
      </c>
      <c r="I1556" s="2">
        <v>283.26057292757503</v>
      </c>
      <c r="J1556" s="2">
        <v>-83.506515721224602</v>
      </c>
      <c r="K1556" s="19">
        <v>2.0535176784493099</v>
      </c>
      <c r="L1556" s="135">
        <v>9.1903436477631301E-2</v>
      </c>
      <c r="M1556" s="135">
        <v>89.79</v>
      </c>
      <c r="N1556" s="135">
        <v>81.6743976171242</v>
      </c>
      <c r="O1556" s="19">
        <v>0.8</v>
      </c>
      <c r="P1556" s="2">
        <v>78.944375502332406</v>
      </c>
      <c r="Q1556" s="2">
        <v>9.7154178004407593E-2</v>
      </c>
      <c r="R1556" s="266">
        <f t="shared" si="75"/>
        <v>3.2535248747288499</v>
      </c>
      <c r="S1556" s="266">
        <f t="shared" si="76"/>
        <v>0.58436662555820384</v>
      </c>
      <c r="T1556" s="266">
        <f t="shared" si="77"/>
        <v>1.9539343718992437</v>
      </c>
    </row>
    <row r="1557" spans="1:20">
      <c r="A1557" s="102">
        <v>1.4095764006488001</v>
      </c>
      <c r="B1557" s="102">
        <v>0.58962475982330298</v>
      </c>
      <c r="C1557" s="2">
        <v>991.63063879541096</v>
      </c>
      <c r="D1557" s="19">
        <v>1.0000005490424999</v>
      </c>
      <c r="E1557" s="135">
        <v>0.215785255457206</v>
      </c>
      <c r="F1557" s="135">
        <v>89</v>
      </c>
      <c r="G1557" s="135">
        <v>41.698083486875802</v>
      </c>
      <c r="H1557" s="2">
        <v>0.81738841572363996</v>
      </c>
      <c r="I1557" s="2">
        <v>278.63685417057502</v>
      </c>
      <c r="J1557" s="2">
        <v>-83.109569420682504</v>
      </c>
      <c r="K1557" s="19">
        <v>1.9483185820486499</v>
      </c>
      <c r="L1557" s="135">
        <v>8.0030236369615398E-2</v>
      </c>
      <c r="M1557" s="135">
        <v>89.79</v>
      </c>
      <c r="N1557" s="135">
        <v>81.987015296441399</v>
      </c>
      <c r="O1557" s="19">
        <v>0.8</v>
      </c>
      <c r="P1557" s="2">
        <v>64.0780001197448</v>
      </c>
      <c r="Q1557" s="2">
        <v>14.9082409156849</v>
      </c>
      <c r="R1557" s="266">
        <f t="shared" si="75"/>
        <v>2.9483191310911501</v>
      </c>
      <c r="S1557" s="266">
        <f t="shared" si="76"/>
        <v>0.51326336373130665</v>
      </c>
      <c r="T1557" s="266">
        <f t="shared" si="77"/>
        <v>1.9662058406652256</v>
      </c>
    </row>
    <row r="1558" spans="1:20">
      <c r="A1558" s="102">
        <v>1.38057855283841</v>
      </c>
      <c r="B1558" s="102">
        <v>0.58990484563743295</v>
      </c>
      <c r="C1558" s="2">
        <v>983.49875834818704</v>
      </c>
      <c r="D1558" s="19">
        <v>0.50000001824868201</v>
      </c>
      <c r="E1558" s="135">
        <v>9.1062785465661503E-2</v>
      </c>
      <c r="F1558" s="135">
        <v>89</v>
      </c>
      <c r="G1558" s="135">
        <v>41.273166541635199</v>
      </c>
      <c r="H1558" s="2">
        <v>5.7689922172239401</v>
      </c>
      <c r="I1558" s="2">
        <v>319.600505725029</v>
      </c>
      <c r="J1558" s="2">
        <v>179.99344433819101</v>
      </c>
      <c r="K1558" s="19">
        <v>1.0000098027359301</v>
      </c>
      <c r="L1558" s="135">
        <v>9.3158196017372102E-2</v>
      </c>
      <c r="M1558" s="135">
        <v>89.79</v>
      </c>
      <c r="N1558" s="135">
        <v>82.690369513527102</v>
      </c>
      <c r="O1558" s="19">
        <v>0.8</v>
      </c>
      <c r="P1558" s="2">
        <v>292.03639117371802</v>
      </c>
      <c r="Q1558" s="2">
        <v>150.40299612409001</v>
      </c>
      <c r="R1558" s="266">
        <f t="shared" si="75"/>
        <v>1.5000098209846122</v>
      </c>
      <c r="S1558" s="266">
        <f t="shared" si="76"/>
        <v>0.49999511692858439</v>
      </c>
      <c r="T1558" s="266">
        <f t="shared" si="77"/>
        <v>2.0034898323129968</v>
      </c>
    </row>
    <row r="1559" spans="1:20">
      <c r="A1559" s="102">
        <v>1.4121901746839201</v>
      </c>
      <c r="B1559" s="102">
        <v>0.59005970716038103</v>
      </c>
      <c r="C1559" s="2">
        <v>883.73664718429598</v>
      </c>
      <c r="D1559" s="19">
        <v>0.50023468316117703</v>
      </c>
      <c r="E1559" s="135">
        <v>4.9601094657621997E-2</v>
      </c>
      <c r="F1559" s="135">
        <v>89</v>
      </c>
      <c r="G1559" s="135">
        <v>41.420048260282798</v>
      </c>
      <c r="H1559" s="2">
        <v>-1.3485755806275299</v>
      </c>
      <c r="I1559" s="2">
        <v>359.59463610585902</v>
      </c>
      <c r="J1559" s="2">
        <v>106.89368627204</v>
      </c>
      <c r="K1559" s="19">
        <v>1.4369514206924301</v>
      </c>
      <c r="L1559" s="135">
        <v>3.7396011162704698E-7</v>
      </c>
      <c r="M1559" s="135">
        <v>89.79</v>
      </c>
      <c r="N1559" s="135">
        <v>82.739982624569393</v>
      </c>
      <c r="O1559" s="19">
        <v>0.8</v>
      </c>
      <c r="P1559" s="2">
        <v>257.37073260623799</v>
      </c>
      <c r="Q1559" s="2">
        <v>188.479357484503</v>
      </c>
      <c r="R1559" s="266">
        <f t="shared" si="75"/>
        <v>1.9371861038536071</v>
      </c>
      <c r="S1559" s="266">
        <f t="shared" si="76"/>
        <v>0.34812219533498684</v>
      </c>
      <c r="T1559" s="266">
        <f t="shared" si="77"/>
        <v>1.9975829604213136</v>
      </c>
    </row>
    <row r="1560" spans="1:20">
      <c r="A1560" s="102">
        <v>1.38957066554576</v>
      </c>
      <c r="B1560" s="102">
        <v>0.59047005824087295</v>
      </c>
      <c r="C1560" s="2">
        <v>998.99877956451598</v>
      </c>
      <c r="D1560" s="19">
        <v>1.20061999473366</v>
      </c>
      <c r="E1560" s="135">
        <v>0.13008408555154599</v>
      </c>
      <c r="F1560" s="135">
        <v>89</v>
      </c>
      <c r="G1560" s="135">
        <v>41.504464579479603</v>
      </c>
      <c r="H1560" s="2">
        <v>2.1190345996962998</v>
      </c>
      <c r="I1560" s="2">
        <v>186.895409777205</v>
      </c>
      <c r="J1560" s="2">
        <v>94.159655242348293</v>
      </c>
      <c r="K1560" s="19">
        <v>3.1999612336615701</v>
      </c>
      <c r="L1560" s="135">
        <v>9.2336108306019904E-2</v>
      </c>
      <c r="M1560" s="135">
        <v>89.79</v>
      </c>
      <c r="N1560" s="135">
        <v>81.518346412189999</v>
      </c>
      <c r="O1560" s="19">
        <v>0.8</v>
      </c>
      <c r="P1560" s="2">
        <v>171.33374416091601</v>
      </c>
      <c r="Q1560" s="2">
        <v>289.001100727785</v>
      </c>
      <c r="R1560" s="266">
        <f t="shared" si="75"/>
        <v>4.4005812283952306</v>
      </c>
      <c r="S1560" s="266">
        <f t="shared" si="76"/>
        <v>0.37519829368677854</v>
      </c>
      <c r="T1560" s="266">
        <f t="shared" si="77"/>
        <v>1.9640862070653919</v>
      </c>
    </row>
    <row r="1561" spans="1:20">
      <c r="A1561" s="102">
        <v>1.3636066825129001</v>
      </c>
      <c r="B1561" s="102">
        <v>0.59050946260857196</v>
      </c>
      <c r="C1561" s="2">
        <v>980.32969675502898</v>
      </c>
      <c r="D1561" s="19">
        <v>0.537551977267822</v>
      </c>
      <c r="E1561" s="135">
        <v>9.95090517604071E-2</v>
      </c>
      <c r="F1561" s="135">
        <v>89</v>
      </c>
      <c r="G1561" s="135">
        <v>41.398001025800802</v>
      </c>
      <c r="H1561" s="2">
        <v>5.1560272273974999</v>
      </c>
      <c r="I1561" s="2">
        <v>319.15988712644099</v>
      </c>
      <c r="J1561" s="2">
        <v>-160.938122162865</v>
      </c>
      <c r="K1561" s="19">
        <v>1.9234983714784799</v>
      </c>
      <c r="L1561" s="135">
        <v>4.1975067702217199E-2</v>
      </c>
      <c r="M1561" s="135">
        <v>89.79</v>
      </c>
      <c r="N1561" s="135">
        <v>82.712224630983698</v>
      </c>
      <c r="O1561" s="19">
        <v>0.8</v>
      </c>
      <c r="P1561" s="2">
        <v>85.9651231732703</v>
      </c>
      <c r="Q1561" s="2">
        <v>0.159273504936952</v>
      </c>
      <c r="R1561" s="266">
        <f t="shared" si="75"/>
        <v>2.4610503487463018</v>
      </c>
      <c r="S1561" s="266">
        <f t="shared" si="76"/>
        <v>0.27946578236748776</v>
      </c>
      <c r="T1561" s="266">
        <f t="shared" si="77"/>
        <v>1.9979762930928551</v>
      </c>
    </row>
    <row r="1562" spans="1:20">
      <c r="A1562" s="102">
        <v>1.9577987631782801</v>
      </c>
      <c r="B1562" s="102">
        <v>0.59077450989142899</v>
      </c>
      <c r="C1562" s="2">
        <v>930.04230871313598</v>
      </c>
      <c r="D1562" s="19">
        <v>0.847197839633404</v>
      </c>
      <c r="E1562" s="135">
        <v>6.7025742852280398E-2</v>
      </c>
      <c r="F1562" s="135">
        <v>89</v>
      </c>
      <c r="G1562" s="135">
        <v>40.731337106562499</v>
      </c>
      <c r="H1562" s="2">
        <v>5.6948501897664796</v>
      </c>
      <c r="I1562" s="2">
        <v>197.65412476633199</v>
      </c>
      <c r="J1562" s="2">
        <v>78.248434745541701</v>
      </c>
      <c r="K1562" s="19">
        <v>4.2298105359153304</v>
      </c>
      <c r="L1562" s="135">
        <v>8.2323872547852395E-2</v>
      </c>
      <c r="M1562" s="135">
        <v>89.79</v>
      </c>
      <c r="N1562" s="135">
        <v>82.518832074760894</v>
      </c>
      <c r="O1562" s="19">
        <v>0.8</v>
      </c>
      <c r="P1562" s="2">
        <v>357.409340134258</v>
      </c>
      <c r="Q1562" s="2">
        <v>80.233722137504898</v>
      </c>
      <c r="R1562" s="266">
        <f t="shared" si="75"/>
        <v>5.0770083755487345</v>
      </c>
      <c r="S1562" s="266">
        <f t="shared" si="76"/>
        <v>0.20029214841654144</v>
      </c>
      <c r="T1562" s="266">
        <f t="shared" si="77"/>
        <v>2.0259298598244575</v>
      </c>
    </row>
    <row r="1563" spans="1:20">
      <c r="A1563" s="102">
        <v>1.97856675460934</v>
      </c>
      <c r="B1563" s="102">
        <v>0.59084213752409098</v>
      </c>
      <c r="C1563" s="2">
        <v>990.58773396519405</v>
      </c>
      <c r="D1563" s="19">
        <v>1.20000190068726</v>
      </c>
      <c r="E1563" s="135">
        <v>0.15958839426438401</v>
      </c>
      <c r="F1563" s="135">
        <v>89</v>
      </c>
      <c r="G1563" s="135">
        <v>41.7672722282961</v>
      </c>
      <c r="H1563" s="2">
        <v>-0.24198928473544301</v>
      </c>
      <c r="I1563" s="2">
        <v>281.90078440950703</v>
      </c>
      <c r="J1563" s="2">
        <v>-79.705063140975398</v>
      </c>
      <c r="K1563" s="19">
        <v>2.0598057200171001</v>
      </c>
      <c r="L1563" s="135">
        <v>9.2159720369452303E-2</v>
      </c>
      <c r="M1563" s="135">
        <v>89.79</v>
      </c>
      <c r="N1563" s="135">
        <v>81.698690735620701</v>
      </c>
      <c r="O1563" s="19">
        <v>0.8</v>
      </c>
      <c r="P1563" s="2">
        <v>80.993373244012801</v>
      </c>
      <c r="Q1563" s="2">
        <v>358.90381547117897</v>
      </c>
      <c r="R1563" s="266">
        <f t="shared" si="75"/>
        <v>3.2598076207043603</v>
      </c>
      <c r="S1563" s="266">
        <f t="shared" si="76"/>
        <v>0.5825801380322887</v>
      </c>
      <c r="T1563" s="266">
        <f t="shared" si="77"/>
        <v>1.9560456399705279</v>
      </c>
    </row>
    <row r="1564" spans="1:20">
      <c r="A1564" s="102">
        <v>1.8798977001570101</v>
      </c>
      <c r="B1564" s="102">
        <v>0.59101162519415495</v>
      </c>
      <c r="C1564" s="2">
        <v>978.73639494450299</v>
      </c>
      <c r="D1564" s="19">
        <v>0.64549085685303798</v>
      </c>
      <c r="E1564" s="135">
        <v>0.29290913141844399</v>
      </c>
      <c r="F1564" s="135">
        <v>89</v>
      </c>
      <c r="G1564" s="135">
        <v>41.6775594600267</v>
      </c>
      <c r="H1564" s="2">
        <v>-1.22280837117084</v>
      </c>
      <c r="I1564" s="2">
        <v>234.54761442057199</v>
      </c>
      <c r="J1564" s="2">
        <v>-27.897055377638299</v>
      </c>
      <c r="K1564" s="19">
        <v>2.5746313621611301</v>
      </c>
      <c r="L1564" s="135">
        <v>0.11343561773461699</v>
      </c>
      <c r="M1564" s="135">
        <v>89.79</v>
      </c>
      <c r="N1564" s="135">
        <v>82.357419039860602</v>
      </c>
      <c r="O1564" s="19">
        <v>0.8</v>
      </c>
      <c r="P1564" s="2">
        <v>48.183132610235504</v>
      </c>
      <c r="Q1564" s="2">
        <v>27.489078151350899</v>
      </c>
      <c r="R1564" s="266">
        <f t="shared" si="75"/>
        <v>3.2201222190141681</v>
      </c>
      <c r="S1564" s="266">
        <f t="shared" si="76"/>
        <v>0.25071195291865661</v>
      </c>
      <c r="T1564" s="266">
        <f t="shared" si="77"/>
        <v>1.9760614610567659</v>
      </c>
    </row>
    <row r="1565" spans="1:20">
      <c r="A1565" s="102">
        <v>1.3941065999679201</v>
      </c>
      <c r="B1565" s="102">
        <v>0.59110731245292403</v>
      </c>
      <c r="C1565" s="2">
        <v>893.27355913622102</v>
      </c>
      <c r="D1565" s="19">
        <v>0.56771740352737898</v>
      </c>
      <c r="E1565" s="135">
        <v>0.29987469253370402</v>
      </c>
      <c r="F1565" s="135">
        <v>89</v>
      </c>
      <c r="G1565" s="135">
        <v>42.121690224851399</v>
      </c>
      <c r="H1565" s="2">
        <v>1.12370897954463</v>
      </c>
      <c r="I1565" s="2">
        <v>162.010276293423</v>
      </c>
      <c r="J1565" s="2">
        <v>-169.733104170156</v>
      </c>
      <c r="K1565" s="19">
        <v>3.0283810217168301</v>
      </c>
      <c r="L1565" s="135">
        <v>0.12267230637408</v>
      </c>
      <c r="M1565" s="135">
        <v>89.79</v>
      </c>
      <c r="N1565" s="135">
        <v>82.477663155386693</v>
      </c>
      <c r="O1565" s="19">
        <v>0.8</v>
      </c>
      <c r="P1565" s="2">
        <v>289.640641964981</v>
      </c>
      <c r="Q1565" s="2">
        <v>147.11848237875401</v>
      </c>
      <c r="R1565" s="266">
        <f t="shared" si="75"/>
        <v>3.5960984252442092</v>
      </c>
      <c r="S1565" s="266">
        <f t="shared" si="76"/>
        <v>0.1874656456556224</v>
      </c>
      <c r="T1565" s="266">
        <f t="shared" si="77"/>
        <v>1.9580805688259313</v>
      </c>
    </row>
    <row r="1566" spans="1:20">
      <c r="A1566" s="102">
        <v>1.5663630105555</v>
      </c>
      <c r="B1566" s="102">
        <v>0.59159725022447396</v>
      </c>
      <c r="C1566" s="2">
        <v>865.16226135269005</v>
      </c>
      <c r="D1566" s="19">
        <v>2.5451540051768098</v>
      </c>
      <c r="E1566" s="135">
        <v>0.29850033214438099</v>
      </c>
      <c r="F1566" s="135">
        <v>89</v>
      </c>
      <c r="G1566" s="135">
        <v>41.5086925907355</v>
      </c>
      <c r="H1566" s="2">
        <v>-0.14420613151176201</v>
      </c>
      <c r="I1566" s="2">
        <v>3.0723385901593102E-6</v>
      </c>
      <c r="J1566" s="2">
        <v>-179.99999982774301</v>
      </c>
      <c r="K1566" s="19">
        <v>2.0033168348616601</v>
      </c>
      <c r="L1566" s="135">
        <v>1.8270848863854901E-6</v>
      </c>
      <c r="M1566" s="135">
        <v>89.79</v>
      </c>
      <c r="N1566" s="135">
        <v>81.6717971597119</v>
      </c>
      <c r="O1566" s="19">
        <v>0.8</v>
      </c>
      <c r="P1566" s="2">
        <v>107.75628182246599</v>
      </c>
      <c r="Q1566" s="2">
        <v>330.98754577401002</v>
      </c>
      <c r="R1566" s="266">
        <f t="shared" si="75"/>
        <v>4.5484708400384699</v>
      </c>
      <c r="S1566" s="266">
        <f t="shared" si="76"/>
        <v>1.2704700329404293</v>
      </c>
      <c r="T1566" s="266">
        <f t="shared" si="77"/>
        <v>1.9675829823158673</v>
      </c>
    </row>
    <row r="1567" spans="1:20">
      <c r="A1567" s="102">
        <v>1.6486316784285</v>
      </c>
      <c r="B1567" s="102">
        <v>0.59186684025232394</v>
      </c>
      <c r="C1567" s="2">
        <v>930.50554310005202</v>
      </c>
      <c r="D1567" s="19">
        <v>2.26325810538984</v>
      </c>
      <c r="E1567" s="135">
        <v>0.22102866055343501</v>
      </c>
      <c r="F1567" s="135">
        <v>89</v>
      </c>
      <c r="G1567" s="135">
        <v>41.537597801227101</v>
      </c>
      <c r="H1567" s="2">
        <v>-1.7183980313719101</v>
      </c>
      <c r="I1567" s="2">
        <v>272.40970071630898</v>
      </c>
      <c r="J1567" s="2">
        <v>-70.397442688566301</v>
      </c>
      <c r="K1567" s="19">
        <v>2.88838294244229</v>
      </c>
      <c r="L1567" s="135">
        <v>9.9997367967935694E-2</v>
      </c>
      <c r="M1567" s="135">
        <v>89.79</v>
      </c>
      <c r="N1567" s="135">
        <v>81.605968794081093</v>
      </c>
      <c r="O1567" s="19">
        <v>0.8</v>
      </c>
      <c r="P1567" s="2">
        <v>12.3686040479275</v>
      </c>
      <c r="Q1567" s="2">
        <v>53.890452296811603</v>
      </c>
      <c r="R1567" s="266">
        <f t="shared" si="75"/>
        <v>5.1516410478321299</v>
      </c>
      <c r="S1567" s="266">
        <f t="shared" si="76"/>
        <v>0.7835727292711846</v>
      </c>
      <c r="T1567" s="266">
        <f t="shared" si="77"/>
        <v>1.964628989490343</v>
      </c>
    </row>
    <row r="1568" spans="1:20">
      <c r="A1568" s="102">
        <v>2.0018393378704702</v>
      </c>
      <c r="B1568" s="102">
        <v>0.59295569973833395</v>
      </c>
      <c r="C1568" s="2">
        <v>868.59730523200801</v>
      </c>
      <c r="D1568" s="19">
        <v>2.6717818080356701</v>
      </c>
      <c r="E1568" s="135">
        <v>0.15849149867387599</v>
      </c>
      <c r="F1568" s="135">
        <v>89</v>
      </c>
      <c r="G1568" s="135">
        <v>41.4806654437484</v>
      </c>
      <c r="H1568" s="2">
        <v>-0.23883513131790199</v>
      </c>
      <c r="I1568" s="2">
        <v>342.49192492715201</v>
      </c>
      <c r="J1568" s="2">
        <v>-166.18691073322501</v>
      </c>
      <c r="K1568" s="19">
        <v>2.3044622872100402</v>
      </c>
      <c r="L1568" s="135">
        <v>9.9999999975882894E-2</v>
      </c>
      <c r="M1568" s="135">
        <v>89.79</v>
      </c>
      <c r="N1568" s="135">
        <v>81.757894443209196</v>
      </c>
      <c r="O1568" s="19">
        <v>0.8</v>
      </c>
      <c r="P1568" s="2">
        <v>104.656174510654</v>
      </c>
      <c r="Q1568" s="2">
        <v>337.97643420313398</v>
      </c>
      <c r="R1568" s="266">
        <f t="shared" si="75"/>
        <v>4.9762440952457103</v>
      </c>
      <c r="S1568" s="266">
        <f t="shared" si="76"/>
        <v>1.1593948934917635</v>
      </c>
      <c r="T1568" s="266">
        <f t="shared" si="77"/>
        <v>1.9709880149844854</v>
      </c>
    </row>
    <row r="1569" spans="1:20">
      <c r="A1569" s="102">
        <v>2.0473735067062</v>
      </c>
      <c r="B1569" s="102">
        <v>0.59311652136966497</v>
      </c>
      <c r="C1569" s="2">
        <v>972.38863157111098</v>
      </c>
      <c r="D1569" s="19">
        <v>0.57509447764212196</v>
      </c>
      <c r="E1569" s="135">
        <v>0.10202092611020799</v>
      </c>
      <c r="F1569" s="135">
        <v>89</v>
      </c>
      <c r="G1569" s="135">
        <v>42.017236343965997</v>
      </c>
      <c r="H1569" s="2">
        <v>5.8709239235423496</v>
      </c>
      <c r="I1569" s="2">
        <v>99.846843363012496</v>
      </c>
      <c r="J1569" s="2">
        <v>-43.996529437061099</v>
      </c>
      <c r="K1569" s="19">
        <v>5.4050942523734804</v>
      </c>
      <c r="L1569" s="135">
        <v>3.7990079249094999E-8</v>
      </c>
      <c r="M1569" s="135">
        <v>89.79</v>
      </c>
      <c r="N1569" s="135">
        <v>82.778106602307503</v>
      </c>
      <c r="O1569" s="19">
        <v>0.8</v>
      </c>
      <c r="P1569" s="2">
        <v>185.872126729299</v>
      </c>
      <c r="Q1569" s="2">
        <v>257.47922033637298</v>
      </c>
      <c r="R1569" s="266">
        <f t="shared" si="75"/>
        <v>5.9801887300156027</v>
      </c>
      <c r="S1569" s="266">
        <f t="shared" si="76"/>
        <v>0.10639860301965816</v>
      </c>
      <c r="T1569" s="266">
        <f t="shared" si="77"/>
        <v>1.9700987929015727</v>
      </c>
    </row>
    <row r="1570" spans="1:20">
      <c r="A1570" s="102">
        <v>1.84767470462247</v>
      </c>
      <c r="B1570" s="102">
        <v>0.59328592921990597</v>
      </c>
      <c r="C1570" s="2">
        <v>998.45465713949295</v>
      </c>
      <c r="D1570" s="19">
        <v>1.2000421000791399</v>
      </c>
      <c r="E1570" s="135">
        <v>0.29999656276647702</v>
      </c>
      <c r="F1570" s="135">
        <v>89</v>
      </c>
      <c r="G1570" s="135">
        <v>41.660548843899001</v>
      </c>
      <c r="H1570" s="2">
        <v>5.9990652015599704</v>
      </c>
      <c r="I1570" s="2">
        <v>218.997632696246</v>
      </c>
      <c r="J1570" s="2">
        <v>23.7066031251982</v>
      </c>
      <c r="K1570" s="19">
        <v>2.0065029305238902</v>
      </c>
      <c r="L1570" s="135">
        <v>9.9912091537338099E-2</v>
      </c>
      <c r="M1570" s="135">
        <v>89.79</v>
      </c>
      <c r="N1570" s="135">
        <v>81.579471517527693</v>
      </c>
      <c r="O1570" s="19">
        <v>0.8</v>
      </c>
      <c r="P1570" s="2">
        <v>34.710237861328601</v>
      </c>
      <c r="Q1570" s="2">
        <v>41.329931318235701</v>
      </c>
      <c r="R1570" s="266">
        <f t="shared" si="75"/>
        <v>3.2065450306030301</v>
      </c>
      <c r="S1570" s="266">
        <f t="shared" si="76"/>
        <v>0.59807642531865801</v>
      </c>
      <c r="T1570" s="266">
        <f t="shared" si="77"/>
        <v>1.958194833755164</v>
      </c>
    </row>
    <row r="1571" spans="1:20">
      <c r="A1571" s="102">
        <v>1.2477696584537601</v>
      </c>
      <c r="B1571" s="102">
        <v>0.59402537460931903</v>
      </c>
      <c r="C1571" s="2">
        <v>987.20837757209404</v>
      </c>
      <c r="D1571" s="19">
        <v>1.00000074488215</v>
      </c>
      <c r="E1571" s="135">
        <v>0.19839998292869099</v>
      </c>
      <c r="F1571" s="135">
        <v>89</v>
      </c>
      <c r="G1571" s="135">
        <v>41.413991459507699</v>
      </c>
      <c r="H1571" s="2">
        <v>5.9821499883335996</v>
      </c>
      <c r="I1571" s="2">
        <v>328.49304440454398</v>
      </c>
      <c r="J1571" s="2">
        <v>179.98536116681001</v>
      </c>
      <c r="K1571" s="19">
        <v>1.9214576592263299</v>
      </c>
      <c r="L1571" s="135">
        <v>8.5789466646003995E-2</v>
      </c>
      <c r="M1571" s="135">
        <v>89.79</v>
      </c>
      <c r="N1571" s="135">
        <v>82.568984800759793</v>
      </c>
      <c r="O1571" s="19">
        <v>0.8</v>
      </c>
      <c r="P1571" s="2">
        <v>128.286190354616</v>
      </c>
      <c r="Q1571" s="2">
        <v>320.41681940144503</v>
      </c>
      <c r="R1571" s="266">
        <f t="shared" si="75"/>
        <v>2.9214584041084799</v>
      </c>
      <c r="S1571" s="266">
        <f t="shared" si="76"/>
        <v>0.52043860559737642</v>
      </c>
      <c r="T1571" s="266">
        <f t="shared" si="77"/>
        <v>1.993746120353822</v>
      </c>
    </row>
    <row r="1572" spans="1:20">
      <c r="A1572" s="102">
        <v>1.8356392318382799</v>
      </c>
      <c r="B1572" s="102">
        <v>0.59410121146699002</v>
      </c>
      <c r="C1572" s="2">
        <v>922.01760863532195</v>
      </c>
      <c r="D1572" s="19">
        <v>1.0001548878364299</v>
      </c>
      <c r="E1572" s="135">
        <v>0.26998640554074299</v>
      </c>
      <c r="F1572" s="135">
        <v>89</v>
      </c>
      <c r="G1572" s="135">
        <v>41.8853887191027</v>
      </c>
      <c r="H1572" s="2">
        <v>5.9969419382591402</v>
      </c>
      <c r="I1572" s="2">
        <v>172.245999773759</v>
      </c>
      <c r="J1572" s="2">
        <v>-176.793799271393</v>
      </c>
      <c r="K1572" s="19">
        <v>2.3374670291050399</v>
      </c>
      <c r="L1572" s="135">
        <v>9.8830950180341104E-2</v>
      </c>
      <c r="M1572" s="135">
        <v>89.79</v>
      </c>
      <c r="N1572" s="135">
        <v>82.367061755981894</v>
      </c>
      <c r="O1572" s="19">
        <v>0.8</v>
      </c>
      <c r="P1572" s="2">
        <v>294.642336530943</v>
      </c>
      <c r="Q1572" s="2">
        <v>142.36625870352501</v>
      </c>
      <c r="R1572" s="266">
        <f t="shared" si="75"/>
        <v>3.3376219169414698</v>
      </c>
      <c r="S1572" s="266">
        <f t="shared" si="76"/>
        <v>0.42787978413512223</v>
      </c>
      <c r="T1572" s="266">
        <f t="shared" si="77"/>
        <v>1.966486745732807</v>
      </c>
    </row>
    <row r="1573" spans="1:20">
      <c r="A1573" s="102">
        <v>2.3246580939739898</v>
      </c>
      <c r="B1573" s="102">
        <v>0.59423528129563596</v>
      </c>
      <c r="C1573" s="2">
        <v>865.136957134981</v>
      </c>
      <c r="D1573" s="19">
        <v>2.42177105087318</v>
      </c>
      <c r="E1573" s="135">
        <v>0.17109555491893899</v>
      </c>
      <c r="F1573" s="135">
        <v>89</v>
      </c>
      <c r="G1573" s="135">
        <v>41.676724196578903</v>
      </c>
      <c r="H1573" s="2">
        <v>5.9524290296594504</v>
      </c>
      <c r="I1573" s="2">
        <v>3.6290703837145402</v>
      </c>
      <c r="J1573" s="2">
        <v>169.57556372552199</v>
      </c>
      <c r="K1573" s="19">
        <v>3.1209379378592002</v>
      </c>
      <c r="L1573" s="135">
        <v>8.28414027686281E-2</v>
      </c>
      <c r="M1573" s="135">
        <v>89.79</v>
      </c>
      <c r="N1573" s="135">
        <v>81.687640505433194</v>
      </c>
      <c r="O1573" s="19">
        <v>0.8</v>
      </c>
      <c r="P1573" s="2">
        <v>112.98229046054701</v>
      </c>
      <c r="Q1573" s="2">
        <v>332.27776671549498</v>
      </c>
      <c r="R1573" s="266">
        <f t="shared" si="75"/>
        <v>5.5427089887323806</v>
      </c>
      <c r="S1573" s="266">
        <f t="shared" si="76"/>
        <v>0.77597539556790673</v>
      </c>
      <c r="T1573" s="266">
        <f t="shared" si="77"/>
        <v>1.9600302586194778</v>
      </c>
    </row>
    <row r="1574" spans="1:20">
      <c r="A1574" s="102">
        <v>1.40189778897911</v>
      </c>
      <c r="B1574" s="102">
        <v>0.59461539287996601</v>
      </c>
      <c r="C1574" s="2">
        <v>870.35460800172098</v>
      </c>
      <c r="D1574" s="19">
        <v>1.86388634288046</v>
      </c>
      <c r="E1574" s="135">
        <v>0.26999983285419399</v>
      </c>
      <c r="F1574" s="135">
        <v>89</v>
      </c>
      <c r="G1574" s="135">
        <v>41.898303761577601</v>
      </c>
      <c r="H1574" s="2">
        <v>1.31593144319551</v>
      </c>
      <c r="I1574" s="2">
        <v>259.207847968495</v>
      </c>
      <c r="J1574" s="2">
        <v>29.1793169809884</v>
      </c>
      <c r="K1574" s="19">
        <v>2.5894143531990101</v>
      </c>
      <c r="L1574" s="135">
        <v>1.42315928486347E-9</v>
      </c>
      <c r="M1574" s="135">
        <v>89.79</v>
      </c>
      <c r="N1574" s="135">
        <v>81.000100851613496</v>
      </c>
      <c r="O1574" s="19">
        <v>0.8</v>
      </c>
      <c r="P1574" s="2">
        <v>13.633470720246301</v>
      </c>
      <c r="Q1574" s="2">
        <v>76.363568201343298</v>
      </c>
      <c r="R1574" s="266">
        <f t="shared" si="75"/>
        <v>4.4533006960794701</v>
      </c>
      <c r="S1574" s="266">
        <f t="shared" si="76"/>
        <v>0.71980999895894626</v>
      </c>
      <c r="T1574" s="266">
        <f t="shared" si="77"/>
        <v>1.9332548952946822</v>
      </c>
    </row>
    <row r="1575" spans="1:20">
      <c r="A1575" s="102">
        <v>1.5629775961861001</v>
      </c>
      <c r="B1575" s="102">
        <v>0.59467945039710501</v>
      </c>
      <c r="C1575" s="2">
        <v>881.81286403941294</v>
      </c>
      <c r="D1575" s="19">
        <v>0.50199140960696798</v>
      </c>
      <c r="E1575" s="135">
        <v>7.4563937963718699E-2</v>
      </c>
      <c r="F1575" s="135">
        <v>89</v>
      </c>
      <c r="G1575" s="135">
        <v>41.2702302990755</v>
      </c>
      <c r="H1575" s="2">
        <v>5.9971715524703404</v>
      </c>
      <c r="I1575" s="2">
        <v>337.20540098315303</v>
      </c>
      <c r="J1575" s="2">
        <v>167.722190846525</v>
      </c>
      <c r="K1575" s="19">
        <v>1.41681763264859</v>
      </c>
      <c r="L1575" s="135">
        <v>2.2720777472041699E-4</v>
      </c>
      <c r="M1575" s="135">
        <v>89.79</v>
      </c>
      <c r="N1575" s="135">
        <v>82.789876651739206</v>
      </c>
      <c r="O1575" s="19">
        <v>0.8</v>
      </c>
      <c r="P1575" s="2">
        <v>198.216429217485</v>
      </c>
      <c r="Q1575" s="2">
        <v>247.53554156789801</v>
      </c>
      <c r="R1575" s="266">
        <f t="shared" si="75"/>
        <v>1.9188090422555579</v>
      </c>
      <c r="S1575" s="266">
        <f t="shared" si="76"/>
        <v>0.35430912069364101</v>
      </c>
      <c r="T1575" s="266">
        <f t="shared" si="77"/>
        <v>2.0060434858681608</v>
      </c>
    </row>
    <row r="1576" spans="1:20">
      <c r="A1576" s="102">
        <v>1.79181477706879</v>
      </c>
      <c r="B1576" s="102">
        <v>0.59484060571583697</v>
      </c>
      <c r="C1576" s="2">
        <v>881.20407077557297</v>
      </c>
      <c r="D1576" s="19">
        <v>0.83754886320446698</v>
      </c>
      <c r="E1576" s="135">
        <v>3.2199510126988802E-2</v>
      </c>
      <c r="F1576" s="135">
        <v>89</v>
      </c>
      <c r="G1576" s="135">
        <v>41.991925237774403</v>
      </c>
      <c r="H1576" s="2">
        <v>3.9703851637483099</v>
      </c>
      <c r="I1576" s="2">
        <v>156.51596633018301</v>
      </c>
      <c r="J1576" s="2">
        <v>131.36881433598299</v>
      </c>
      <c r="K1576" s="19">
        <v>5.4891349966375804</v>
      </c>
      <c r="L1576" s="135">
        <v>0.10102928408152</v>
      </c>
      <c r="M1576" s="135">
        <v>89.79</v>
      </c>
      <c r="N1576" s="135">
        <v>82.001634165037203</v>
      </c>
      <c r="O1576" s="19">
        <v>0.8</v>
      </c>
      <c r="P1576" s="2">
        <v>1.5001228340578201</v>
      </c>
      <c r="Q1576" s="2">
        <v>71.545247535506704</v>
      </c>
      <c r="R1576" s="266">
        <f t="shared" si="75"/>
        <v>6.3266838598420474</v>
      </c>
      <c r="S1576" s="266">
        <f t="shared" si="76"/>
        <v>0.15258303242997578</v>
      </c>
      <c r="T1576" s="266">
        <f t="shared" si="77"/>
        <v>1.9527952981605978</v>
      </c>
    </row>
    <row r="1577" spans="1:20">
      <c r="A1577" s="102">
        <v>1.7564149140380301</v>
      </c>
      <c r="B1577" s="102">
        <v>0.59484818854424004</v>
      </c>
      <c r="C1577" s="2">
        <v>860.00000147256503</v>
      </c>
      <c r="D1577" s="19">
        <v>2.4578071551053799</v>
      </c>
      <c r="E1577" s="135">
        <v>0.130231712871475</v>
      </c>
      <c r="F1577" s="135">
        <v>89</v>
      </c>
      <c r="G1577" s="135">
        <v>41.8999697487519</v>
      </c>
      <c r="H1577" s="2">
        <v>0.82737261125081896</v>
      </c>
      <c r="I1577" s="2">
        <v>114.704612299467</v>
      </c>
      <c r="J1577" s="2">
        <v>-47.7809065254106</v>
      </c>
      <c r="K1577" s="19">
        <v>3.1999987190072399</v>
      </c>
      <c r="L1577" s="135">
        <v>5.5015968509635603E-2</v>
      </c>
      <c r="M1577" s="135">
        <v>89.79</v>
      </c>
      <c r="N1577" s="135">
        <v>82.438761461038993</v>
      </c>
      <c r="O1577" s="19">
        <v>0.8</v>
      </c>
      <c r="P1577" s="2">
        <v>120.09946995901301</v>
      </c>
      <c r="Q1577" s="2">
        <v>327.46520489896</v>
      </c>
      <c r="R1577" s="266">
        <f t="shared" si="75"/>
        <v>5.6578058741126203</v>
      </c>
      <c r="S1577" s="266">
        <f t="shared" si="76"/>
        <v>0.76806504343473125</v>
      </c>
      <c r="T1577" s="266">
        <f t="shared" si="77"/>
        <v>1.9675136272262976</v>
      </c>
    </row>
    <row r="1578" spans="1:20">
      <c r="A1578" s="102">
        <v>2.5036183637566798</v>
      </c>
      <c r="B1578" s="102">
        <v>0.59504394739975797</v>
      </c>
      <c r="C1578" s="2">
        <v>967.062149305454</v>
      </c>
      <c r="D1578" s="19">
        <v>0.98173776716621097</v>
      </c>
      <c r="E1578" s="135">
        <v>9.98425617070028E-2</v>
      </c>
      <c r="F1578" s="135">
        <v>89</v>
      </c>
      <c r="G1578" s="135">
        <v>40.667294620559701</v>
      </c>
      <c r="H1578" s="2">
        <v>-0.20630839867675699</v>
      </c>
      <c r="I1578" s="2">
        <v>178.062296430858</v>
      </c>
      <c r="J1578" s="2">
        <v>152.14576102579801</v>
      </c>
      <c r="K1578" s="19">
        <v>3.70939268216225</v>
      </c>
      <c r="L1578" s="135">
        <v>6.0646767259096603E-2</v>
      </c>
      <c r="M1578" s="135">
        <v>89.79</v>
      </c>
      <c r="N1578" s="135">
        <v>82.859323607236703</v>
      </c>
      <c r="O1578" s="19">
        <v>0.8</v>
      </c>
      <c r="P1578" s="2">
        <v>182.79255798995499</v>
      </c>
      <c r="Q1578" s="2">
        <v>273.48815426786399</v>
      </c>
      <c r="R1578" s="266">
        <f t="shared" si="75"/>
        <v>4.6911304493284609</v>
      </c>
      <c r="S1578" s="266">
        <f t="shared" si="76"/>
        <v>0.264662668874934</v>
      </c>
      <c r="T1578" s="266">
        <f t="shared" si="77"/>
        <v>2.0374928890732371</v>
      </c>
    </row>
    <row r="1579" spans="1:20">
      <c r="A1579" s="102">
        <v>1.0115495780482799</v>
      </c>
      <c r="B1579" s="102">
        <v>0.59556661809191902</v>
      </c>
      <c r="C1579" s="2">
        <v>962.67337310904497</v>
      </c>
      <c r="D1579" s="19">
        <v>0.91567352626071796</v>
      </c>
      <c r="E1579" s="135">
        <v>0.29588369354969402</v>
      </c>
      <c r="F1579" s="135">
        <v>89</v>
      </c>
      <c r="G1579" s="135">
        <v>40.1975509417464</v>
      </c>
      <c r="H1579" s="2">
        <v>-0.203695963653346</v>
      </c>
      <c r="I1579" s="2">
        <v>294.71361472510102</v>
      </c>
      <c r="J1579" s="2">
        <v>10.171133705769</v>
      </c>
      <c r="K1579" s="19">
        <v>4.8413650684893303</v>
      </c>
      <c r="L1579" s="135">
        <v>0.15849770712495101</v>
      </c>
      <c r="M1579" s="135">
        <v>89.79</v>
      </c>
      <c r="N1579" s="135">
        <v>83.433746096486104</v>
      </c>
      <c r="O1579" s="19">
        <v>0.8</v>
      </c>
      <c r="P1579" s="2">
        <v>263.50657081865302</v>
      </c>
      <c r="Q1579" s="2">
        <v>184.52197638165001</v>
      </c>
      <c r="R1579" s="266">
        <f t="shared" si="75"/>
        <v>5.757038594750048</v>
      </c>
      <c r="S1579" s="266">
        <f t="shared" si="76"/>
        <v>0.18913540154625008</v>
      </c>
      <c r="T1579" s="266">
        <f t="shared" si="77"/>
        <v>2.0755927697534822</v>
      </c>
    </row>
    <row r="1580" spans="1:20">
      <c r="A1580" s="102">
        <v>1.8219961407594301</v>
      </c>
      <c r="B1580" s="102">
        <v>0.595810613896259</v>
      </c>
      <c r="C1580" s="2">
        <v>998.99624316271604</v>
      </c>
      <c r="D1580" s="19">
        <v>1.21245855178271</v>
      </c>
      <c r="E1580" s="135">
        <v>0.29955777576044301</v>
      </c>
      <c r="F1580" s="135">
        <v>89</v>
      </c>
      <c r="G1580" s="135">
        <v>41.686149653618202</v>
      </c>
      <c r="H1580" s="2">
        <v>5.9981816109628703</v>
      </c>
      <c r="I1580" s="2">
        <v>216.235655415644</v>
      </c>
      <c r="J1580" s="2">
        <v>31.442451024329799</v>
      </c>
      <c r="K1580" s="19">
        <v>2.0015108348089399</v>
      </c>
      <c r="L1580" s="135">
        <v>9.7452387625452302E-2</v>
      </c>
      <c r="M1580" s="135">
        <v>89.79</v>
      </c>
      <c r="N1580" s="135">
        <v>81.549520813648897</v>
      </c>
      <c r="O1580" s="19">
        <v>0.8</v>
      </c>
      <c r="P1580" s="2">
        <v>30.626262287966</v>
      </c>
      <c r="Q1580" s="2">
        <v>45.089785511428602</v>
      </c>
      <c r="R1580" s="266">
        <f t="shared" si="75"/>
        <v>3.2139693865916499</v>
      </c>
      <c r="S1580" s="266">
        <f t="shared" si="76"/>
        <v>0.60577166543215277</v>
      </c>
      <c r="T1580" s="266">
        <f t="shared" si="77"/>
        <v>1.9562737621792015</v>
      </c>
    </row>
    <row r="1581" spans="1:20">
      <c r="A1581" s="102">
        <v>1.5747572402469801</v>
      </c>
      <c r="B1581" s="102">
        <v>0.59610061207786202</v>
      </c>
      <c r="C1581" s="2">
        <v>979.76142500797005</v>
      </c>
      <c r="D1581" s="19">
        <v>0.50003204624563402</v>
      </c>
      <c r="E1581" s="135">
        <v>7.5814697922059096E-2</v>
      </c>
      <c r="F1581" s="135">
        <v>89</v>
      </c>
      <c r="G1581" s="135">
        <v>41.253275207564997</v>
      </c>
      <c r="H1581" s="2">
        <v>5.9399350163809599</v>
      </c>
      <c r="I1581" s="2">
        <v>333.32629178776199</v>
      </c>
      <c r="J1581" s="2">
        <v>171.008306180511</v>
      </c>
      <c r="K1581" s="19">
        <v>1.5342134453776699</v>
      </c>
      <c r="L1581" s="135">
        <v>3.4130560946020998E-3</v>
      </c>
      <c r="M1581" s="135">
        <v>89.79</v>
      </c>
      <c r="N1581" s="135">
        <v>82.815612051259606</v>
      </c>
      <c r="O1581" s="19">
        <v>0.8</v>
      </c>
      <c r="P1581" s="2">
        <v>263.646830941563</v>
      </c>
      <c r="Q1581" s="2">
        <v>182.68866453598201</v>
      </c>
      <c r="R1581" s="266">
        <f t="shared" si="75"/>
        <v>2.0342454916233041</v>
      </c>
      <c r="S1581" s="266">
        <f t="shared" si="76"/>
        <v>0.32592078224327092</v>
      </c>
      <c r="T1581" s="266">
        <f t="shared" si="77"/>
        <v>2.0074918084582274</v>
      </c>
    </row>
    <row r="1582" spans="1:20">
      <c r="A1582" s="102">
        <v>2.0982310860417699</v>
      </c>
      <c r="B1582" s="102">
        <v>0.59616006831364599</v>
      </c>
      <c r="C1582" s="2">
        <v>951.84908598168295</v>
      </c>
      <c r="D1582" s="19">
        <v>2.9969077641401101</v>
      </c>
      <c r="E1582" s="135">
        <v>0.15965791564567999</v>
      </c>
      <c r="F1582" s="135">
        <v>89</v>
      </c>
      <c r="G1582" s="135">
        <v>41.514110713408598</v>
      </c>
      <c r="H1582" s="2">
        <v>6.8242057697672706E-2</v>
      </c>
      <c r="I1582" s="2">
        <v>355.30515575576999</v>
      </c>
      <c r="J1582" s="2">
        <v>179.245433643003</v>
      </c>
      <c r="K1582" s="19">
        <v>2.8625162724552502</v>
      </c>
      <c r="L1582" s="135">
        <v>9.6013091721287996E-2</v>
      </c>
      <c r="M1582" s="135">
        <v>89.79</v>
      </c>
      <c r="N1582" s="135">
        <v>81.692936492118505</v>
      </c>
      <c r="O1582" s="19">
        <v>0.8</v>
      </c>
      <c r="P1582" s="2">
        <v>107.98458727437399</v>
      </c>
      <c r="Q1582" s="2">
        <v>333.29275117220101</v>
      </c>
      <c r="R1582" s="266">
        <f t="shared" si="75"/>
        <v>5.8594240365953603</v>
      </c>
      <c r="S1582" s="266">
        <f t="shared" si="76"/>
        <v>1.046948725838889</v>
      </c>
      <c r="T1582" s="266">
        <f t="shared" si="77"/>
        <v>1.9678353959231647</v>
      </c>
    </row>
    <row r="1583" spans="1:20">
      <c r="A1583" s="102">
        <v>1.89319047750905</v>
      </c>
      <c r="B1583" s="102">
        <v>0.596174547010484</v>
      </c>
      <c r="C1583" s="2">
        <v>881.35993953857701</v>
      </c>
      <c r="D1583" s="19">
        <v>2.99133531617949</v>
      </c>
      <c r="E1583" s="135">
        <v>0.24960693312287299</v>
      </c>
      <c r="F1583" s="135">
        <v>89</v>
      </c>
      <c r="G1583" s="135">
        <v>41.510749763609603</v>
      </c>
      <c r="H1583" s="2">
        <v>0.377944866932722</v>
      </c>
      <c r="I1583" s="2">
        <v>359.983365053076</v>
      </c>
      <c r="J1583" s="2">
        <v>-149.65429142748999</v>
      </c>
      <c r="K1583" s="19">
        <v>3.1999881591355899</v>
      </c>
      <c r="L1583" s="135">
        <v>4.1060536203231697E-2</v>
      </c>
      <c r="M1583" s="135">
        <v>89.79</v>
      </c>
      <c r="N1583" s="135">
        <v>81.699999427471496</v>
      </c>
      <c r="O1583" s="19">
        <v>0.8</v>
      </c>
      <c r="P1583" s="2">
        <v>209.82594751642199</v>
      </c>
      <c r="Q1583" s="2">
        <v>238.375680654495</v>
      </c>
      <c r="R1583" s="266">
        <f t="shared" si="75"/>
        <v>6.1913234753150803</v>
      </c>
      <c r="S1583" s="266">
        <f t="shared" si="76"/>
        <v>0.93479574530286291</v>
      </c>
      <c r="T1583" s="266">
        <f t="shared" si="77"/>
        <v>1.9681648703703685</v>
      </c>
    </row>
    <row r="1584" spans="1:20">
      <c r="A1584" s="102">
        <v>1.6202863585203799</v>
      </c>
      <c r="B1584" s="102">
        <v>0.59640292061821498</v>
      </c>
      <c r="C1584" s="2">
        <v>984.72702371785101</v>
      </c>
      <c r="D1584" s="19">
        <v>0.521184703426254</v>
      </c>
      <c r="E1584" s="135">
        <v>6.5947719015729697E-2</v>
      </c>
      <c r="F1584" s="135">
        <v>89</v>
      </c>
      <c r="G1584" s="135">
        <v>41.204213948047197</v>
      </c>
      <c r="H1584" s="2">
        <v>1.20109104633465</v>
      </c>
      <c r="I1584" s="2">
        <v>359.71088495996702</v>
      </c>
      <c r="J1584" s="2">
        <v>118.468195913852</v>
      </c>
      <c r="K1584" s="19">
        <v>1.44801064700559</v>
      </c>
      <c r="L1584" s="135">
        <v>9.0920432810218099E-4</v>
      </c>
      <c r="M1584" s="135">
        <v>89.79</v>
      </c>
      <c r="N1584" s="135">
        <v>82.917122428321804</v>
      </c>
      <c r="O1584" s="19">
        <v>0.8</v>
      </c>
      <c r="P1584" s="2">
        <v>273.31367959026198</v>
      </c>
      <c r="Q1584" s="2">
        <v>173.410102833482</v>
      </c>
      <c r="R1584" s="266">
        <f t="shared" si="75"/>
        <v>1.969195350431844</v>
      </c>
      <c r="S1584" s="266">
        <f t="shared" si="76"/>
        <v>0.35993154090685492</v>
      </c>
      <c r="T1584" s="266">
        <f t="shared" si="77"/>
        <v>2.0123456919447316</v>
      </c>
    </row>
    <row r="1585" spans="1:20">
      <c r="A1585" s="102">
        <v>1.7187788067385501</v>
      </c>
      <c r="B1585" s="102">
        <v>0.59647564085967397</v>
      </c>
      <c r="C1585" s="2">
        <v>998.99971058848905</v>
      </c>
      <c r="D1585" s="19">
        <v>1.0021633432636301</v>
      </c>
      <c r="E1585" s="135">
        <v>0.17368210727891101</v>
      </c>
      <c r="F1585" s="135">
        <v>89</v>
      </c>
      <c r="G1585" s="135">
        <v>41.735900015340398</v>
      </c>
      <c r="H1585" s="2">
        <v>5.9939565948161402</v>
      </c>
      <c r="I1585" s="2">
        <v>191.33963591617899</v>
      </c>
      <c r="J1585" s="2">
        <v>101.09919210215701</v>
      </c>
      <c r="K1585" s="19">
        <v>1.3738476503231201</v>
      </c>
      <c r="L1585" s="135">
        <v>9.9939854696240601E-2</v>
      </c>
      <c r="M1585" s="135">
        <v>89.79</v>
      </c>
      <c r="N1585" s="135">
        <v>81.757462094022898</v>
      </c>
      <c r="O1585" s="19">
        <v>0.8</v>
      </c>
      <c r="P1585" s="2">
        <v>317.07647819907999</v>
      </c>
      <c r="Q1585" s="2">
        <v>118.99586598686599</v>
      </c>
      <c r="R1585" s="266">
        <f t="shared" si="75"/>
        <v>2.3760109935867502</v>
      </c>
      <c r="S1585" s="266">
        <f t="shared" si="76"/>
        <v>0.72945740601436249</v>
      </c>
      <c r="T1585" s="266">
        <f t="shared" si="77"/>
        <v>1.9589241411823448</v>
      </c>
    </row>
    <row r="1586" spans="1:20">
      <c r="A1586" s="102">
        <v>1.44728185748681</v>
      </c>
      <c r="B1586" s="102">
        <v>0.59656642834820295</v>
      </c>
      <c r="C1586" s="2">
        <v>984.73963360674702</v>
      </c>
      <c r="D1586" s="19">
        <v>0.65461055636963605</v>
      </c>
      <c r="E1586" s="135">
        <v>0.12083908338850501</v>
      </c>
      <c r="F1586" s="135">
        <v>89</v>
      </c>
      <c r="G1586" s="135">
        <v>42.1457190622532</v>
      </c>
      <c r="H1586" s="2">
        <v>3.54960053967321</v>
      </c>
      <c r="I1586" s="2">
        <v>270.93398882307599</v>
      </c>
      <c r="J1586" s="2">
        <v>-25.476145718960499</v>
      </c>
      <c r="K1586" s="19">
        <v>2.4683064103057601</v>
      </c>
      <c r="L1586" s="135">
        <v>5.78882018972431E-2</v>
      </c>
      <c r="M1586" s="135">
        <v>89.79</v>
      </c>
      <c r="N1586" s="135">
        <v>81.912541356970493</v>
      </c>
      <c r="O1586" s="19">
        <v>0.8</v>
      </c>
      <c r="P1586" s="2">
        <v>337.29838218725001</v>
      </c>
      <c r="Q1586" s="2">
        <v>99.1375249800262</v>
      </c>
      <c r="R1586" s="266">
        <f t="shared" si="75"/>
        <v>3.1229169666753962</v>
      </c>
      <c r="S1586" s="266">
        <f t="shared" si="76"/>
        <v>0.26520635916046847</v>
      </c>
      <c r="T1586" s="266">
        <f t="shared" si="77"/>
        <v>1.9435554352739348</v>
      </c>
    </row>
    <row r="1587" spans="1:20">
      <c r="A1587" s="102">
        <v>1.6824341346509699</v>
      </c>
      <c r="B1587" s="102">
        <v>0.59668445189976504</v>
      </c>
      <c r="C1587" s="2">
        <v>982.39295122717795</v>
      </c>
      <c r="D1587" s="19">
        <v>0.52120302520234496</v>
      </c>
      <c r="E1587" s="135">
        <v>7.2100587912939898E-2</v>
      </c>
      <c r="F1587" s="135">
        <v>89</v>
      </c>
      <c r="G1587" s="135">
        <v>41.206108280983401</v>
      </c>
      <c r="H1587" s="2">
        <v>1.3592106295148301</v>
      </c>
      <c r="I1587" s="2">
        <v>358.50369993381099</v>
      </c>
      <c r="J1587" s="2">
        <v>123.349734029693</v>
      </c>
      <c r="K1587" s="19">
        <v>1.58819947679596</v>
      </c>
      <c r="L1587" s="135">
        <v>2.25164514439475E-2</v>
      </c>
      <c r="M1587" s="135">
        <v>89.79</v>
      </c>
      <c r="N1587" s="135">
        <v>82.923286569347098</v>
      </c>
      <c r="O1587" s="19">
        <v>0.8</v>
      </c>
      <c r="P1587" s="2">
        <v>135.49457724556001</v>
      </c>
      <c r="Q1587" s="2">
        <v>312.78391055083898</v>
      </c>
      <c r="R1587" s="266">
        <f t="shared" si="75"/>
        <v>2.1094025019983049</v>
      </c>
      <c r="S1587" s="266">
        <f t="shared" si="76"/>
        <v>0.32817226854514653</v>
      </c>
      <c r="T1587" s="266">
        <f t="shared" si="77"/>
        <v>2.0124027730038305</v>
      </c>
    </row>
    <row r="1588" spans="1:20">
      <c r="A1588" s="102">
        <v>1.7556727901101099</v>
      </c>
      <c r="B1588" s="102">
        <v>0.59681037654552305</v>
      </c>
      <c r="C1588" s="2">
        <v>885.21666075764801</v>
      </c>
      <c r="D1588" s="19">
        <v>0.64568154586419302</v>
      </c>
      <c r="E1588" s="135">
        <v>5.02572143262476E-2</v>
      </c>
      <c r="F1588" s="135">
        <v>89</v>
      </c>
      <c r="G1588" s="135">
        <v>41.198599659961801</v>
      </c>
      <c r="H1588" s="2">
        <v>1.35950752902373</v>
      </c>
      <c r="I1588" s="2">
        <v>53.803229624513897</v>
      </c>
      <c r="J1588" s="2">
        <v>22.750917076473499</v>
      </c>
      <c r="K1588" s="19">
        <v>1.1097842015900099</v>
      </c>
      <c r="L1588" s="135">
        <v>6.3635259148764304E-7</v>
      </c>
      <c r="M1588" s="135">
        <v>89.79</v>
      </c>
      <c r="N1588" s="135">
        <v>82.964732839687599</v>
      </c>
      <c r="O1588" s="19">
        <v>0.8</v>
      </c>
      <c r="P1588" s="2">
        <v>294.06890016143899</v>
      </c>
      <c r="Q1588" s="2">
        <v>152.20878258759001</v>
      </c>
      <c r="R1588" s="266">
        <f t="shared" si="75"/>
        <v>1.755465747454203</v>
      </c>
      <c r="S1588" s="266">
        <f t="shared" si="76"/>
        <v>0.58180819743073675</v>
      </c>
      <c r="T1588" s="266">
        <f t="shared" si="77"/>
        <v>2.0137755536461972</v>
      </c>
    </row>
    <row r="1589" spans="1:20">
      <c r="A1589" s="102">
        <v>1.6113853980787001</v>
      </c>
      <c r="B1589" s="102">
        <v>0.59730880732155001</v>
      </c>
      <c r="C1589" s="2">
        <v>963.10341734079998</v>
      </c>
      <c r="D1589" s="19">
        <v>0.50242857408703401</v>
      </c>
      <c r="E1589" s="135">
        <v>5.5190149482492103E-2</v>
      </c>
      <c r="F1589" s="135">
        <v>89</v>
      </c>
      <c r="G1589" s="135">
        <v>41.294813599914001</v>
      </c>
      <c r="H1589" s="2">
        <v>1.70299560305691</v>
      </c>
      <c r="I1589" s="2">
        <v>357.32793065511601</v>
      </c>
      <c r="J1589" s="2">
        <v>96.060243838973307</v>
      </c>
      <c r="K1589" s="19">
        <v>1.3089210215293099</v>
      </c>
      <c r="L1589" s="135">
        <v>7.4170976112118106E-2</v>
      </c>
      <c r="M1589" s="135">
        <v>89.79</v>
      </c>
      <c r="N1589" s="135">
        <v>82.842884972798004</v>
      </c>
      <c r="O1589" s="19">
        <v>0.8</v>
      </c>
      <c r="P1589" s="2">
        <v>328.08071579540899</v>
      </c>
      <c r="Q1589" s="2">
        <v>111.13867663805</v>
      </c>
      <c r="R1589" s="266">
        <f t="shared" si="75"/>
        <v>1.8113495956163439</v>
      </c>
      <c r="S1589" s="266">
        <f t="shared" si="76"/>
        <v>0.38384941934847167</v>
      </c>
      <c r="T1589" s="266">
        <f t="shared" si="77"/>
        <v>2.0061329196306272</v>
      </c>
    </row>
    <row r="1590" spans="1:20">
      <c r="A1590" s="102">
        <v>1.3849927959963599</v>
      </c>
      <c r="B1590" s="102">
        <v>0.59787019881803305</v>
      </c>
      <c r="C1590" s="2">
        <v>998.99999758623096</v>
      </c>
      <c r="D1590" s="19">
        <v>1.0092340710554299</v>
      </c>
      <c r="E1590" s="135">
        <v>0.148157989611927</v>
      </c>
      <c r="F1590" s="135">
        <v>89</v>
      </c>
      <c r="G1590" s="135">
        <v>41.587821582338897</v>
      </c>
      <c r="H1590" s="2">
        <v>5.9985847365009697</v>
      </c>
      <c r="I1590" s="2">
        <v>295.29032849293901</v>
      </c>
      <c r="J1590" s="2">
        <v>-108.89052284421901</v>
      </c>
      <c r="K1590" s="19">
        <v>1.8754931054089199</v>
      </c>
      <c r="L1590" s="135">
        <v>6.5172257013897006E-2</v>
      </c>
      <c r="M1590" s="135">
        <v>89.79</v>
      </c>
      <c r="N1590" s="135">
        <v>82.134278162133299</v>
      </c>
      <c r="O1590" s="19">
        <v>0.8</v>
      </c>
      <c r="P1590" s="2">
        <v>63.786991162145497</v>
      </c>
      <c r="Q1590" s="2">
        <v>16.0491403592317</v>
      </c>
      <c r="R1590" s="266">
        <f t="shared" si="75"/>
        <v>2.8847271764643496</v>
      </c>
      <c r="S1590" s="266">
        <f t="shared" si="76"/>
        <v>0.53811665217259397</v>
      </c>
      <c r="T1590" s="266">
        <f t="shared" si="77"/>
        <v>1.9749598569263187</v>
      </c>
    </row>
    <row r="1591" spans="1:20">
      <c r="A1591" s="102">
        <v>2.28149265190586</v>
      </c>
      <c r="B1591" s="102">
        <v>0.59809579157873105</v>
      </c>
      <c r="C1591" s="2">
        <v>872.95173586168698</v>
      </c>
      <c r="D1591" s="19">
        <v>2.11524436242903</v>
      </c>
      <c r="E1591" s="135">
        <v>0.183253837450367</v>
      </c>
      <c r="F1591" s="135">
        <v>89</v>
      </c>
      <c r="G1591" s="135">
        <v>41.652272414517597</v>
      </c>
      <c r="H1591" s="2">
        <v>2.8452324049336299</v>
      </c>
      <c r="I1591" s="2">
        <v>329.43997354410999</v>
      </c>
      <c r="J1591" s="2">
        <v>-119.163305476094</v>
      </c>
      <c r="K1591" s="19">
        <v>2.7985752638874999</v>
      </c>
      <c r="L1591" s="135">
        <v>9.9995543004547202E-2</v>
      </c>
      <c r="M1591" s="135">
        <v>89.79</v>
      </c>
      <c r="N1591" s="135">
        <v>81.376059495928203</v>
      </c>
      <c r="O1591" s="19">
        <v>0.8</v>
      </c>
      <c r="P1591" s="2">
        <v>359.92456538203697</v>
      </c>
      <c r="Q1591" s="2">
        <v>62.559374044363501</v>
      </c>
      <c r="R1591" s="266">
        <f t="shared" si="75"/>
        <v>4.9138196263165295</v>
      </c>
      <c r="S1591" s="266">
        <f t="shared" si="76"/>
        <v>0.7558290068964395</v>
      </c>
      <c r="T1591" s="266">
        <f t="shared" si="77"/>
        <v>1.9537003572358556</v>
      </c>
    </row>
    <row r="1592" spans="1:20">
      <c r="A1592" s="102">
        <v>2.6480470406822798</v>
      </c>
      <c r="B1592" s="102">
        <v>0.59855008673141896</v>
      </c>
      <c r="C1592" s="2">
        <v>887.37087344561201</v>
      </c>
      <c r="D1592" s="19">
        <v>1.50325166748256</v>
      </c>
      <c r="E1592" s="135">
        <v>0.10838742088454099</v>
      </c>
      <c r="F1592" s="135">
        <v>89</v>
      </c>
      <c r="G1592" s="135">
        <v>40.682750077439103</v>
      </c>
      <c r="H1592" s="2">
        <v>0.39645139700846099</v>
      </c>
      <c r="I1592" s="2">
        <v>165.86364060650999</v>
      </c>
      <c r="J1592" s="2">
        <v>165.607123972724</v>
      </c>
      <c r="K1592" s="19">
        <v>2.97409140315732</v>
      </c>
      <c r="L1592" s="135">
        <v>1.09654378767867E-2</v>
      </c>
      <c r="M1592" s="135">
        <v>89.79</v>
      </c>
      <c r="N1592" s="135">
        <v>82.865264520341896</v>
      </c>
      <c r="O1592" s="19">
        <v>0.8</v>
      </c>
      <c r="P1592" s="2">
        <v>261.66415273758599</v>
      </c>
      <c r="Q1592" s="2">
        <v>188.51497243884401</v>
      </c>
      <c r="R1592" s="266">
        <f t="shared" si="75"/>
        <v>4.47734307063988</v>
      </c>
      <c r="S1592" s="266">
        <f t="shared" si="76"/>
        <v>0.50544904769459864</v>
      </c>
      <c r="T1592" s="266">
        <f t="shared" si="77"/>
        <v>2.0368648717849434</v>
      </c>
    </row>
    <row r="1593" spans="1:20">
      <c r="A1593" s="102">
        <v>2.09015522990375</v>
      </c>
      <c r="B1593" s="102">
        <v>0.598570121863089</v>
      </c>
      <c r="C1593" s="2">
        <v>972.79809006398796</v>
      </c>
      <c r="D1593" s="19">
        <v>0.50287043877989301</v>
      </c>
      <c r="E1593" s="135">
        <v>0.19558766193187499</v>
      </c>
      <c r="F1593" s="135">
        <v>89</v>
      </c>
      <c r="G1593" s="135">
        <v>41.421899092396302</v>
      </c>
      <c r="H1593" s="2">
        <v>5.5252619038811996</v>
      </c>
      <c r="I1593" s="2">
        <v>93.524443777551795</v>
      </c>
      <c r="J1593" s="2">
        <v>66.742103220517706</v>
      </c>
      <c r="K1593" s="19">
        <v>1.76169527532431</v>
      </c>
      <c r="L1593" s="135">
        <v>0.184442977624689</v>
      </c>
      <c r="M1593" s="135">
        <v>89.79</v>
      </c>
      <c r="N1593" s="135">
        <v>82.608856425136693</v>
      </c>
      <c r="O1593" s="19">
        <v>0.8</v>
      </c>
      <c r="P1593" s="2">
        <v>61.578698566193502</v>
      </c>
      <c r="Q1593" s="2">
        <v>16.529891506081501</v>
      </c>
      <c r="R1593" s="266">
        <f t="shared" ref="R1593:R1656" si="78">D1593+K1593</f>
        <v>2.264565714104203</v>
      </c>
      <c r="S1593" s="266">
        <f t="shared" ref="S1593:S1656" si="79">D1593/K1593</f>
        <v>0.28544689074409857</v>
      </c>
      <c r="T1593" s="266">
        <f t="shared" ref="T1593:T1656" si="80">N1593/G1593</f>
        <v>1.9943280785091035</v>
      </c>
    </row>
    <row r="1594" spans="1:20">
      <c r="A1594" s="102">
        <v>1.33806006982922</v>
      </c>
      <c r="B1594" s="102">
        <v>0.59877016923992898</v>
      </c>
      <c r="C1594" s="2">
        <v>998.95950002948803</v>
      </c>
      <c r="D1594" s="19">
        <v>1.2182643020272901</v>
      </c>
      <c r="E1594" s="135">
        <v>0.13841474244004501</v>
      </c>
      <c r="F1594" s="135">
        <v>89</v>
      </c>
      <c r="G1594" s="135">
        <v>41.730372901138303</v>
      </c>
      <c r="H1594" s="2">
        <v>-6.0501855573586998E-2</v>
      </c>
      <c r="I1594" s="2">
        <v>148.55166611814801</v>
      </c>
      <c r="J1594" s="2">
        <v>170.49186658996999</v>
      </c>
      <c r="K1594" s="19">
        <v>3.1014607006124701</v>
      </c>
      <c r="L1594" s="135">
        <v>9.2264116440358895E-2</v>
      </c>
      <c r="M1594" s="135">
        <v>89.79</v>
      </c>
      <c r="N1594" s="135">
        <v>81.424878472329496</v>
      </c>
      <c r="O1594" s="19">
        <v>0.8</v>
      </c>
      <c r="P1594" s="2">
        <v>107.24003342589801</v>
      </c>
      <c r="Q1594" s="2">
        <v>342.89348745062301</v>
      </c>
      <c r="R1594" s="266">
        <f t="shared" si="78"/>
        <v>4.3197250026397604</v>
      </c>
      <c r="S1594" s="266">
        <f t="shared" si="79"/>
        <v>0.39280339802039399</v>
      </c>
      <c r="T1594" s="266">
        <f t="shared" si="80"/>
        <v>1.9512137757606385</v>
      </c>
    </row>
    <row r="1595" spans="1:20">
      <c r="A1595" s="102">
        <v>2.2704979754052999</v>
      </c>
      <c r="B1595" s="102">
        <v>0.59880231550949403</v>
      </c>
      <c r="C1595" s="2">
        <v>977.21465482242297</v>
      </c>
      <c r="D1595" s="19">
        <v>0.50017144203352404</v>
      </c>
      <c r="E1595" s="135">
        <v>0.12800106525718699</v>
      </c>
      <c r="F1595" s="135">
        <v>89</v>
      </c>
      <c r="G1595" s="135">
        <v>40.026654486327899</v>
      </c>
      <c r="H1595" s="2">
        <v>5.8490434176070103</v>
      </c>
      <c r="I1595" s="2">
        <v>345.970965627015</v>
      </c>
      <c r="J1595" s="2">
        <v>-49.820087995746299</v>
      </c>
      <c r="K1595" s="19">
        <v>3.0812113754625301</v>
      </c>
      <c r="L1595" s="135">
        <v>0.228506649761862</v>
      </c>
      <c r="M1595" s="135">
        <v>89.79</v>
      </c>
      <c r="N1595" s="135">
        <v>82.674282674781793</v>
      </c>
      <c r="O1595" s="19">
        <v>0.8</v>
      </c>
      <c r="P1595" s="2">
        <v>50.5096924546325</v>
      </c>
      <c r="Q1595" s="2">
        <v>20.959233617613201</v>
      </c>
      <c r="R1595" s="266">
        <f t="shared" si="78"/>
        <v>3.581382817496054</v>
      </c>
      <c r="S1595" s="266">
        <f t="shared" si="79"/>
        <v>0.16232948054673521</v>
      </c>
      <c r="T1595" s="266">
        <f t="shared" si="80"/>
        <v>2.0654807086867892</v>
      </c>
    </row>
    <row r="1596" spans="1:20">
      <c r="A1596" s="102">
        <v>1.40076750842854</v>
      </c>
      <c r="B1596" s="102">
        <v>0.59898166654302798</v>
      </c>
      <c r="C1596" s="2">
        <v>998.99945996445399</v>
      </c>
      <c r="D1596" s="19">
        <v>2.2428019338155698</v>
      </c>
      <c r="E1596" s="135">
        <v>0.29999986565483899</v>
      </c>
      <c r="F1596" s="135">
        <v>89</v>
      </c>
      <c r="G1596" s="135">
        <v>41.777843026686099</v>
      </c>
      <c r="H1596" s="2">
        <v>0.56581242784949803</v>
      </c>
      <c r="I1596" s="2">
        <v>258.40186654103002</v>
      </c>
      <c r="J1596" s="2">
        <v>30.2496989251113</v>
      </c>
      <c r="K1596" s="19">
        <v>2.5154008393021798</v>
      </c>
      <c r="L1596" s="135">
        <v>1.2773790451503499E-7</v>
      </c>
      <c r="M1596" s="135">
        <v>89.79</v>
      </c>
      <c r="N1596" s="135">
        <v>81.000016208867805</v>
      </c>
      <c r="O1596" s="19">
        <v>0.8</v>
      </c>
      <c r="P1596" s="2">
        <v>3.8471956038720299</v>
      </c>
      <c r="Q1596" s="2">
        <v>86.149836878287701</v>
      </c>
      <c r="R1596" s="266">
        <f t="shared" si="78"/>
        <v>4.7582027731177501</v>
      </c>
      <c r="S1596" s="266">
        <f t="shared" si="79"/>
        <v>0.89162804542824503</v>
      </c>
      <c r="T1596" s="266">
        <f t="shared" si="80"/>
        <v>1.9388271471346203</v>
      </c>
    </row>
    <row r="1597" spans="1:20">
      <c r="A1597" s="102">
        <v>1.3869710667058801</v>
      </c>
      <c r="B1597" s="102">
        <v>0.59906792013412802</v>
      </c>
      <c r="C1597" s="2">
        <v>881.614487266163</v>
      </c>
      <c r="D1597" s="19">
        <v>0.80234096677690003</v>
      </c>
      <c r="E1597" s="135">
        <v>0.180372625866143</v>
      </c>
      <c r="F1597" s="135">
        <v>89</v>
      </c>
      <c r="G1597" s="135">
        <v>42.845859542901501</v>
      </c>
      <c r="H1597" s="2">
        <v>-0.48497686093939202</v>
      </c>
      <c r="I1597" s="2">
        <v>265.66031277159698</v>
      </c>
      <c r="J1597" s="2">
        <v>15.024628668525301</v>
      </c>
      <c r="K1597" s="19">
        <v>3.0281691956462802</v>
      </c>
      <c r="L1597" s="135">
        <v>0.104704327804145</v>
      </c>
      <c r="M1597" s="135">
        <v>89.79</v>
      </c>
      <c r="N1597" s="135">
        <v>81.381379932256095</v>
      </c>
      <c r="O1597" s="19">
        <v>0.8</v>
      </c>
      <c r="P1597" s="2">
        <v>246.661190495722</v>
      </c>
      <c r="Q1597" s="2">
        <v>207.88615295422599</v>
      </c>
      <c r="R1597" s="266">
        <f t="shared" si="78"/>
        <v>3.8305101624231801</v>
      </c>
      <c r="S1597" s="266">
        <f t="shared" si="79"/>
        <v>0.26495909407256957</v>
      </c>
      <c r="T1597" s="266">
        <f t="shared" si="80"/>
        <v>1.8993989337702288</v>
      </c>
    </row>
    <row r="1598" spans="1:20">
      <c r="A1598" s="102">
        <v>1.95221800263971</v>
      </c>
      <c r="B1598" s="102">
        <v>0.59909039045519596</v>
      </c>
      <c r="C1598" s="2">
        <v>984.73993010889103</v>
      </c>
      <c r="D1598" s="19">
        <v>1.3075805743503399</v>
      </c>
      <c r="E1598" s="135">
        <v>0.165299992872041</v>
      </c>
      <c r="F1598" s="135">
        <v>89</v>
      </c>
      <c r="G1598" s="135">
        <v>41.218609930327901</v>
      </c>
      <c r="H1598" s="2">
        <v>-0.80737382820369197</v>
      </c>
      <c r="I1598" s="2">
        <v>33.055290440553698</v>
      </c>
      <c r="J1598" s="2">
        <v>55.483838709697999</v>
      </c>
      <c r="K1598" s="19">
        <v>1.4863734967631099</v>
      </c>
      <c r="L1598" s="135">
        <v>9.8133608127754804E-2</v>
      </c>
      <c r="M1598" s="135">
        <v>89.79</v>
      </c>
      <c r="N1598" s="135">
        <v>83.176122984603595</v>
      </c>
      <c r="O1598" s="19">
        <v>0.8</v>
      </c>
      <c r="P1598" s="2">
        <v>188.78194104295</v>
      </c>
      <c r="Q1598" s="2">
        <v>269.30859538044803</v>
      </c>
      <c r="R1598" s="266">
        <f t="shared" si="78"/>
        <v>2.7939540711134496</v>
      </c>
      <c r="S1598" s="266">
        <f t="shared" si="79"/>
        <v>0.87971198167746589</v>
      </c>
      <c r="T1598" s="266">
        <f t="shared" si="80"/>
        <v>2.0179264445161245</v>
      </c>
    </row>
    <row r="1599" spans="1:20">
      <c r="A1599" s="102">
        <v>1.6197035578079499</v>
      </c>
      <c r="B1599" s="102">
        <v>0.59966964370516296</v>
      </c>
      <c r="C1599" s="2">
        <v>975.46681150595703</v>
      </c>
      <c r="D1599" s="19">
        <v>0.70638749410902901</v>
      </c>
      <c r="E1599" s="135">
        <v>5.9032498860855897E-7</v>
      </c>
      <c r="F1599" s="135">
        <v>89</v>
      </c>
      <c r="G1599" s="135">
        <v>41.1916865798187</v>
      </c>
      <c r="H1599" s="2">
        <v>0.58845249129476895</v>
      </c>
      <c r="I1599" s="2">
        <v>267.04370741301699</v>
      </c>
      <c r="J1599" s="2">
        <v>63.583605242565902</v>
      </c>
      <c r="K1599" s="19">
        <v>3.1201892519712602</v>
      </c>
      <c r="L1599" s="135">
        <v>0.15988117232792101</v>
      </c>
      <c r="M1599" s="135">
        <v>89.79</v>
      </c>
      <c r="N1599" s="135">
        <v>82.468121449585894</v>
      </c>
      <c r="O1599" s="19">
        <v>0.8</v>
      </c>
      <c r="P1599" s="2">
        <v>2.5947052984310899</v>
      </c>
      <c r="Q1599" s="2">
        <v>62.766621097850397</v>
      </c>
      <c r="R1599" s="266">
        <f t="shared" si="78"/>
        <v>3.8265767460802893</v>
      </c>
      <c r="S1599" s="266">
        <f t="shared" si="79"/>
        <v>0.22639251566639762</v>
      </c>
      <c r="T1599" s="266">
        <f t="shared" si="80"/>
        <v>2.0020574124777406</v>
      </c>
    </row>
    <row r="1600" spans="1:20">
      <c r="A1600" s="102">
        <v>1.55117937596514</v>
      </c>
      <c r="B1600" s="102">
        <v>0.59984803854433</v>
      </c>
      <c r="C1600" s="2">
        <v>948.53174818597995</v>
      </c>
      <c r="D1600" s="19">
        <v>1.5416084736834701</v>
      </c>
      <c r="E1600" s="135">
        <v>0.23826737230563799</v>
      </c>
      <c r="F1600" s="135">
        <v>89</v>
      </c>
      <c r="G1600" s="135">
        <v>41.727331508252398</v>
      </c>
      <c r="H1600" s="2">
        <v>-0.11257509670475099</v>
      </c>
      <c r="I1600" s="2">
        <v>314.24734262875597</v>
      </c>
      <c r="J1600" s="2">
        <v>-57.286221259626103</v>
      </c>
      <c r="K1600" s="19">
        <v>2.62853542913476</v>
      </c>
      <c r="L1600" s="135">
        <v>7.1318931246342601E-2</v>
      </c>
      <c r="M1600" s="135">
        <v>89.79</v>
      </c>
      <c r="N1600" s="135">
        <v>81.656724367135396</v>
      </c>
      <c r="O1600" s="19">
        <v>0.8</v>
      </c>
      <c r="P1600" s="2">
        <v>156.000531961999</v>
      </c>
      <c r="Q1600" s="2">
        <v>301.29825243681501</v>
      </c>
      <c r="R1600" s="266">
        <f t="shared" si="78"/>
        <v>4.1701439028182303</v>
      </c>
      <c r="S1600" s="266">
        <f t="shared" si="79"/>
        <v>0.58648951678422845</v>
      </c>
      <c r="T1600" s="266">
        <f t="shared" si="80"/>
        <v>1.9569122063553519</v>
      </c>
    </row>
    <row r="1601" spans="1:20">
      <c r="A1601" s="102">
        <v>2.0008024107664801</v>
      </c>
      <c r="B1601" s="102">
        <v>0.60080335396067996</v>
      </c>
      <c r="C1601" s="2">
        <v>945.64810605335299</v>
      </c>
      <c r="D1601" s="19">
        <v>1.21188193841541</v>
      </c>
      <c r="E1601" s="135">
        <v>0.139542564858644</v>
      </c>
      <c r="F1601" s="135">
        <v>89</v>
      </c>
      <c r="G1601" s="135">
        <v>41.737347635595498</v>
      </c>
      <c r="H1601" s="2">
        <v>0.48634032150821999</v>
      </c>
      <c r="I1601" s="2">
        <v>124.053661535758</v>
      </c>
      <c r="J1601" s="2">
        <v>-112.452215146041</v>
      </c>
      <c r="K1601" s="19">
        <v>2.8184535508492501</v>
      </c>
      <c r="L1601" s="135">
        <v>9.9545757489593295E-2</v>
      </c>
      <c r="M1601" s="135">
        <v>89.79</v>
      </c>
      <c r="N1601" s="135">
        <v>81.699374856431604</v>
      </c>
      <c r="O1601" s="19">
        <v>0.8</v>
      </c>
      <c r="P1601" s="2">
        <v>224.235704860997</v>
      </c>
      <c r="Q1601" s="2">
        <v>232.55526197223</v>
      </c>
      <c r="R1601" s="266">
        <f t="shared" si="78"/>
        <v>4.0303354892646599</v>
      </c>
      <c r="S1601" s="266">
        <f t="shared" si="79"/>
        <v>0.42998116397917874</v>
      </c>
      <c r="T1601" s="266">
        <f t="shared" si="80"/>
        <v>1.9574644649137858</v>
      </c>
    </row>
    <row r="1602" spans="1:20">
      <c r="A1602" s="102">
        <v>1.43359486479312</v>
      </c>
      <c r="B1602" s="102">
        <v>0.60089102198424504</v>
      </c>
      <c r="C1602" s="2">
        <v>957.14731475839801</v>
      </c>
      <c r="D1602" s="19">
        <v>0.52981818217045196</v>
      </c>
      <c r="E1602" s="135">
        <v>0.116373135554204</v>
      </c>
      <c r="F1602" s="135">
        <v>89</v>
      </c>
      <c r="G1602" s="135">
        <v>41.587099495691298</v>
      </c>
      <c r="H1602" s="2">
        <v>-2.05680352517123</v>
      </c>
      <c r="I1602" s="2">
        <v>243.39605074936</v>
      </c>
      <c r="J1602" s="2">
        <v>17.577676438330101</v>
      </c>
      <c r="K1602" s="19">
        <v>1.0593246877404501</v>
      </c>
      <c r="L1602" s="135">
        <v>6.8739104739676898E-2</v>
      </c>
      <c r="M1602" s="135">
        <v>89.79</v>
      </c>
      <c r="N1602" s="135">
        <v>82.212544731215303</v>
      </c>
      <c r="O1602" s="19">
        <v>0.8</v>
      </c>
      <c r="P1602" s="2">
        <v>288.35551020628299</v>
      </c>
      <c r="Q1602" s="2">
        <v>155.585620959029</v>
      </c>
      <c r="R1602" s="266">
        <f t="shared" si="78"/>
        <v>1.589142869910902</v>
      </c>
      <c r="S1602" s="266">
        <f t="shared" si="79"/>
        <v>0.50014711098686782</v>
      </c>
      <c r="T1602" s="266">
        <f t="shared" si="80"/>
        <v>1.9768761401533443</v>
      </c>
    </row>
    <row r="1603" spans="1:20">
      <c r="A1603" s="102">
        <v>1.9341335119679499</v>
      </c>
      <c r="B1603" s="102">
        <v>0.60141275606720701</v>
      </c>
      <c r="C1603" s="2">
        <v>981.93652506328499</v>
      </c>
      <c r="D1603" s="19">
        <v>0.50002851517675795</v>
      </c>
      <c r="E1603" s="135">
        <v>7.0733871790632605E-2</v>
      </c>
      <c r="F1603" s="135">
        <v>89</v>
      </c>
      <c r="G1603" s="135">
        <v>40.9851721269332</v>
      </c>
      <c r="H1603" s="2">
        <v>5.9997497794466899</v>
      </c>
      <c r="I1603" s="2">
        <v>326.51854937969301</v>
      </c>
      <c r="J1603" s="2">
        <v>-179.99610724472601</v>
      </c>
      <c r="K1603" s="19">
        <v>1.27422395203617</v>
      </c>
      <c r="L1603" s="135">
        <v>0.118021642475961</v>
      </c>
      <c r="M1603" s="135">
        <v>89.79</v>
      </c>
      <c r="N1603" s="135">
        <v>83.110846352276397</v>
      </c>
      <c r="O1603" s="19">
        <v>0.8</v>
      </c>
      <c r="P1603" s="2">
        <v>304.18624591122898</v>
      </c>
      <c r="Q1603" s="2">
        <v>136.11103034425901</v>
      </c>
      <c r="R1603" s="266">
        <f t="shared" si="78"/>
        <v>1.7742524672129281</v>
      </c>
      <c r="S1603" s="266">
        <f t="shared" si="79"/>
        <v>0.39241807876686668</v>
      </c>
      <c r="T1603" s="266">
        <f t="shared" si="80"/>
        <v>2.0278271882054759</v>
      </c>
    </row>
    <row r="1604" spans="1:20">
      <c r="A1604" s="102">
        <v>1.4282790138386099</v>
      </c>
      <c r="B1604" s="102">
        <v>0.60177604670581497</v>
      </c>
      <c r="C1604" s="2">
        <v>983.78293948359101</v>
      </c>
      <c r="D1604" s="19">
        <v>0.500631981333443</v>
      </c>
      <c r="E1604" s="135">
        <v>5.2403273493926497E-2</v>
      </c>
      <c r="F1604" s="135">
        <v>89</v>
      </c>
      <c r="G1604" s="135">
        <v>41.423544403707098</v>
      </c>
      <c r="H1604" s="2">
        <v>-1.1985544160811601</v>
      </c>
      <c r="I1604" s="2">
        <v>350.25729630492998</v>
      </c>
      <c r="J1604" s="2">
        <v>101.79982195211799</v>
      </c>
      <c r="K1604" s="19">
        <v>1.37803672297767</v>
      </c>
      <c r="L1604" s="135">
        <v>1.60426273651516E-2</v>
      </c>
      <c r="M1604" s="135">
        <v>89.79</v>
      </c>
      <c r="N1604" s="135">
        <v>82.747131036172902</v>
      </c>
      <c r="O1604" s="19">
        <v>0.8</v>
      </c>
      <c r="P1604" s="2">
        <v>272.02726235437302</v>
      </c>
      <c r="Q1604" s="2">
        <v>176.369439314711</v>
      </c>
      <c r="R1604" s="266">
        <f t="shared" si="78"/>
        <v>1.878668704311113</v>
      </c>
      <c r="S1604" s="266">
        <f t="shared" si="79"/>
        <v>0.36329364303998696</v>
      </c>
      <c r="T1604" s="266">
        <f t="shared" si="80"/>
        <v>1.9975869334051399</v>
      </c>
    </row>
    <row r="1605" spans="1:20">
      <c r="A1605" s="102">
        <v>1.85160536225885</v>
      </c>
      <c r="B1605" s="102">
        <v>0.60207116825725204</v>
      </c>
      <c r="C1605" s="2">
        <v>981.86859981985401</v>
      </c>
      <c r="D1605" s="19">
        <v>1.0355412483300199</v>
      </c>
      <c r="E1605" s="135">
        <v>4.5787332613197999E-2</v>
      </c>
      <c r="F1605" s="135">
        <v>89</v>
      </c>
      <c r="G1605" s="135">
        <v>41.063680159233897</v>
      </c>
      <c r="H1605" s="2">
        <v>-1.3541566243729199</v>
      </c>
      <c r="I1605" s="2">
        <v>69.437843899858393</v>
      </c>
      <c r="J1605" s="2">
        <v>4.7776992260520599</v>
      </c>
      <c r="K1605" s="19">
        <v>1.01921374651078</v>
      </c>
      <c r="L1605" s="135">
        <v>1.9199045519439999E-2</v>
      </c>
      <c r="M1605" s="135">
        <v>89.79</v>
      </c>
      <c r="N1605" s="135">
        <v>83.263588021423203</v>
      </c>
      <c r="O1605" s="19">
        <v>0.8</v>
      </c>
      <c r="P1605" s="2">
        <v>224.70332098274099</v>
      </c>
      <c r="Q1605" s="2">
        <v>223.89891816751401</v>
      </c>
      <c r="R1605" s="266">
        <f t="shared" si="78"/>
        <v>2.0547549948407999</v>
      </c>
      <c r="S1605" s="266">
        <f t="shared" si="79"/>
        <v>1.0160197033008396</v>
      </c>
      <c r="T1605" s="266">
        <f t="shared" si="80"/>
        <v>2.0276698946258453</v>
      </c>
    </row>
    <row r="1606" spans="1:20">
      <c r="A1606" s="102">
        <v>2.7013644995167798</v>
      </c>
      <c r="B1606" s="102">
        <v>0.60224095751147899</v>
      </c>
      <c r="C1606" s="2">
        <v>942.53497393535099</v>
      </c>
      <c r="D1606" s="19">
        <v>1.3828964317453001</v>
      </c>
      <c r="E1606" s="135">
        <v>0.100815004683521</v>
      </c>
      <c r="F1606" s="135">
        <v>89</v>
      </c>
      <c r="G1606" s="135">
        <v>40.682510838395302</v>
      </c>
      <c r="H1606" s="2">
        <v>5.99332219373699</v>
      </c>
      <c r="I1606" s="2">
        <v>164.29797398015299</v>
      </c>
      <c r="J1606" s="2">
        <v>-141.658422129352</v>
      </c>
      <c r="K1606" s="19">
        <v>3.3095468214911201</v>
      </c>
      <c r="L1606" s="135">
        <v>6.9754621183562807E-2</v>
      </c>
      <c r="M1606" s="135">
        <v>89.79</v>
      </c>
      <c r="N1606" s="135">
        <v>83.414223827160299</v>
      </c>
      <c r="O1606" s="19">
        <v>0.8</v>
      </c>
      <c r="P1606" s="2">
        <v>173.56955088952299</v>
      </c>
      <c r="Q1606" s="2">
        <v>281.06745032645199</v>
      </c>
      <c r="R1606" s="266">
        <f t="shared" si="78"/>
        <v>4.6924432532364202</v>
      </c>
      <c r="S1606" s="266">
        <f t="shared" si="79"/>
        <v>0.41785069265834845</v>
      </c>
      <c r="T1606" s="266">
        <f t="shared" si="80"/>
        <v>2.050370591886765</v>
      </c>
    </row>
    <row r="1607" spans="1:20">
      <c r="A1607" s="102">
        <v>1.6749097881838599</v>
      </c>
      <c r="B1607" s="102">
        <v>0.60230182344093897</v>
      </c>
      <c r="C1607" s="2">
        <v>998.99944613516698</v>
      </c>
      <c r="D1607" s="19">
        <v>1.2000041235030701</v>
      </c>
      <c r="E1607" s="135">
        <v>0.29999809234841102</v>
      </c>
      <c r="F1607" s="135">
        <v>89</v>
      </c>
      <c r="G1607" s="135">
        <v>41.773720396160201</v>
      </c>
      <c r="H1607" s="2">
        <v>5.6866023083013104</v>
      </c>
      <c r="I1607" s="2">
        <v>220.114628617124</v>
      </c>
      <c r="J1607" s="2">
        <v>28.848062679754399</v>
      </c>
      <c r="K1607" s="19">
        <v>2.08621054200602</v>
      </c>
      <c r="L1607" s="135">
        <v>9.1470888468390799E-2</v>
      </c>
      <c r="M1607" s="135">
        <v>89.79</v>
      </c>
      <c r="N1607" s="135">
        <v>81.440913620066894</v>
      </c>
      <c r="O1607" s="19">
        <v>0.8</v>
      </c>
      <c r="P1607" s="2">
        <v>26.5502049458145</v>
      </c>
      <c r="Q1607" s="2">
        <v>48.007469121122</v>
      </c>
      <c r="R1607" s="266">
        <f t="shared" si="78"/>
        <v>3.2862146655090898</v>
      </c>
      <c r="S1607" s="266">
        <f t="shared" si="79"/>
        <v>0.57520758300319597</v>
      </c>
      <c r="T1607" s="266">
        <f t="shared" si="80"/>
        <v>1.9495729096600374</v>
      </c>
    </row>
    <row r="1608" spans="1:20">
      <c r="A1608" s="102">
        <v>2.6713060978800001</v>
      </c>
      <c r="B1608" s="102">
        <v>0.60293988527401399</v>
      </c>
      <c r="C1608" s="2">
        <v>911.83586929995295</v>
      </c>
      <c r="D1608" s="19">
        <v>0.57142120586633705</v>
      </c>
      <c r="E1608" s="135">
        <v>0.29070437355961098</v>
      </c>
      <c r="F1608" s="135">
        <v>89</v>
      </c>
      <c r="G1608" s="135">
        <v>41.528398180571003</v>
      </c>
      <c r="H1608" s="2">
        <v>5.9973695387600996</v>
      </c>
      <c r="I1608" s="2">
        <v>227.248099376998</v>
      </c>
      <c r="J1608" s="2">
        <v>9.1083494892671695</v>
      </c>
      <c r="K1608" s="19">
        <v>4.0861889828231703</v>
      </c>
      <c r="L1608" s="135">
        <v>3.4522388229527301E-3</v>
      </c>
      <c r="M1608" s="135">
        <v>89.79</v>
      </c>
      <c r="N1608" s="135">
        <v>82.519423273183804</v>
      </c>
      <c r="O1608" s="19">
        <v>0.8</v>
      </c>
      <c r="P1608" s="2">
        <v>349.75532083966101</v>
      </c>
      <c r="Q1608" s="2">
        <v>97.626407163513406</v>
      </c>
      <c r="R1608" s="266">
        <f t="shared" si="78"/>
        <v>4.6576101886895076</v>
      </c>
      <c r="S1608" s="266">
        <f t="shared" si="79"/>
        <v>0.13984208960192021</v>
      </c>
      <c r="T1608" s="266">
        <f t="shared" si="80"/>
        <v>1.987060105578317</v>
      </c>
    </row>
    <row r="1609" spans="1:20">
      <c r="A1609" s="102">
        <v>1.64327117241919</v>
      </c>
      <c r="B1609" s="102">
        <v>0.60301878727862901</v>
      </c>
      <c r="C1609" s="2">
        <v>984.74127160229796</v>
      </c>
      <c r="D1609" s="19">
        <v>1.1811842580596399</v>
      </c>
      <c r="E1609" s="135">
        <v>0.160570015841937</v>
      </c>
      <c r="F1609" s="135">
        <v>89</v>
      </c>
      <c r="G1609" s="135">
        <v>41.899044229468899</v>
      </c>
      <c r="H1609" s="2">
        <v>0.69331015776078797</v>
      </c>
      <c r="I1609" s="2">
        <v>78.456477724038294</v>
      </c>
      <c r="J1609" s="2">
        <v>-18.477504293289599</v>
      </c>
      <c r="K1609" s="19">
        <v>5.1653549909124203</v>
      </c>
      <c r="L1609" s="135">
        <v>9.2110629808826505E-2</v>
      </c>
      <c r="M1609" s="135">
        <v>89.79</v>
      </c>
      <c r="N1609" s="135">
        <v>82.820973367625101</v>
      </c>
      <c r="O1609" s="19">
        <v>0.8</v>
      </c>
      <c r="P1609" s="2">
        <v>292.92915175893199</v>
      </c>
      <c r="Q1609" s="2">
        <v>144.57235772955701</v>
      </c>
      <c r="R1609" s="266">
        <f t="shared" si="78"/>
        <v>6.3465392489720607</v>
      </c>
      <c r="S1609" s="266">
        <f t="shared" si="79"/>
        <v>0.22867436219538373</v>
      </c>
      <c r="T1609" s="266">
        <f t="shared" si="80"/>
        <v>1.976679298793516</v>
      </c>
    </row>
    <row r="1610" spans="1:20">
      <c r="A1610" s="102">
        <v>1.72022789483889</v>
      </c>
      <c r="B1610" s="102">
        <v>0.60331134561120503</v>
      </c>
      <c r="C1610" s="2">
        <v>971.45885027382997</v>
      </c>
      <c r="D1610" s="19">
        <v>0.52443513993812796</v>
      </c>
      <c r="E1610" s="135">
        <v>7.9016070126436799E-2</v>
      </c>
      <c r="F1610" s="135">
        <v>89</v>
      </c>
      <c r="G1610" s="135">
        <v>41.105625753364002</v>
      </c>
      <c r="H1610" s="2">
        <v>-1.0448458985328199</v>
      </c>
      <c r="I1610" s="2">
        <v>344.01862218648802</v>
      </c>
      <c r="J1610" s="2">
        <v>155.52233571548899</v>
      </c>
      <c r="K1610" s="19">
        <v>1.5301417527639301</v>
      </c>
      <c r="L1610" s="135">
        <v>3.7842033145733103E-2</v>
      </c>
      <c r="M1610" s="135">
        <v>89.79</v>
      </c>
      <c r="N1610" s="135">
        <v>83.0009212003595</v>
      </c>
      <c r="O1610" s="19">
        <v>0.8</v>
      </c>
      <c r="P1610" s="2">
        <v>153.81214085540699</v>
      </c>
      <c r="Q1610" s="2">
        <v>297.06554683633601</v>
      </c>
      <c r="R1610" s="266">
        <f t="shared" si="78"/>
        <v>2.054576892702058</v>
      </c>
      <c r="S1610" s="266">
        <f t="shared" si="79"/>
        <v>0.3427363111887044</v>
      </c>
      <c r="T1610" s="266">
        <f t="shared" si="80"/>
        <v>2.0192107449809802</v>
      </c>
    </row>
    <row r="1611" spans="1:20">
      <c r="A1611" s="102">
        <v>1.8922062474302901</v>
      </c>
      <c r="B1611" s="102">
        <v>0.60338395803838096</v>
      </c>
      <c r="C1611" s="2">
        <v>860.80368543730003</v>
      </c>
      <c r="D1611" s="19">
        <v>1.30091013145562</v>
      </c>
      <c r="E1611" s="135">
        <v>0.29999968027918</v>
      </c>
      <c r="F1611" s="135">
        <v>89</v>
      </c>
      <c r="G1611" s="135">
        <v>41.799449083431803</v>
      </c>
      <c r="H1611" s="2">
        <v>0.76051959488388299</v>
      </c>
      <c r="I1611" s="2">
        <v>274.90104417149797</v>
      </c>
      <c r="J1611" s="2">
        <v>-19.533955895430498</v>
      </c>
      <c r="K1611" s="19">
        <v>3.1999709968270098</v>
      </c>
      <c r="L1611" s="135">
        <v>6.63065084111229E-2</v>
      </c>
      <c r="M1611" s="135">
        <v>89.79</v>
      </c>
      <c r="N1611" s="135">
        <v>81.6949891648338</v>
      </c>
      <c r="O1611" s="19">
        <v>0.8</v>
      </c>
      <c r="P1611" s="2">
        <v>103.20065226830199</v>
      </c>
      <c r="Q1611" s="2">
        <v>348.45126138427298</v>
      </c>
      <c r="R1611" s="266">
        <f t="shared" si="78"/>
        <v>4.5008811282826295</v>
      </c>
      <c r="S1611" s="266">
        <f t="shared" si="79"/>
        <v>0.40653810073452584</v>
      </c>
      <c r="T1611" s="266">
        <f t="shared" si="80"/>
        <v>1.9544513374272088</v>
      </c>
    </row>
    <row r="1612" spans="1:20">
      <c r="A1612" s="102">
        <v>1.9302128506824301</v>
      </c>
      <c r="B1612" s="102">
        <v>0.60343869353699298</v>
      </c>
      <c r="C1612" s="2">
        <v>879.981643517419</v>
      </c>
      <c r="D1612" s="19">
        <v>0.54483158386084196</v>
      </c>
      <c r="E1612" s="135">
        <v>0.165220473883082</v>
      </c>
      <c r="F1612" s="135">
        <v>89</v>
      </c>
      <c r="G1612" s="135">
        <v>41.456035916334599</v>
      </c>
      <c r="H1612" s="2">
        <v>4.7937101727793996</v>
      </c>
      <c r="I1612" s="2">
        <v>69.303537938987802</v>
      </c>
      <c r="J1612" s="2">
        <v>-44.422738326583499</v>
      </c>
      <c r="K1612" s="19">
        <v>2.8956635840946499</v>
      </c>
      <c r="L1612" s="135">
        <v>0.14733714272818399</v>
      </c>
      <c r="M1612" s="135">
        <v>89.79</v>
      </c>
      <c r="N1612" s="135">
        <v>82.686973148113793</v>
      </c>
      <c r="O1612" s="19">
        <v>0.8</v>
      </c>
      <c r="P1612" s="2">
        <v>72.0259223267404</v>
      </c>
      <c r="Q1612" s="2">
        <v>10.202554795461699</v>
      </c>
      <c r="R1612" s="266">
        <f t="shared" si="78"/>
        <v>3.4404951679554916</v>
      </c>
      <c r="S1612" s="266">
        <f t="shared" si="79"/>
        <v>0.18815431007023817</v>
      </c>
      <c r="T1612" s="266">
        <f t="shared" si="80"/>
        <v>1.994570183096867</v>
      </c>
    </row>
    <row r="1613" spans="1:20">
      <c r="A1613" s="102">
        <v>2.1693960120901399</v>
      </c>
      <c r="B1613" s="102">
        <v>0.60363512064385005</v>
      </c>
      <c r="C1613" s="2">
        <v>957.22066715118797</v>
      </c>
      <c r="D1613" s="19">
        <v>3.7110881258622599</v>
      </c>
      <c r="E1613" s="135">
        <v>0.14016689946601699</v>
      </c>
      <c r="F1613" s="135">
        <v>89</v>
      </c>
      <c r="G1613" s="135">
        <v>40.507873201716102</v>
      </c>
      <c r="H1613" s="2">
        <v>-1.0139423742516701E-2</v>
      </c>
      <c r="I1613" s="2">
        <v>168.725603260881</v>
      </c>
      <c r="J1613" s="2">
        <v>-133.25207262339299</v>
      </c>
      <c r="K1613" s="19">
        <v>3.7788961042142799</v>
      </c>
      <c r="L1613" s="135">
        <v>5.3640735394342297E-2</v>
      </c>
      <c r="M1613" s="135">
        <v>89.79</v>
      </c>
      <c r="N1613" s="135">
        <v>85.428129940733299</v>
      </c>
      <c r="O1613" s="19">
        <v>0.8</v>
      </c>
      <c r="P1613" s="2">
        <v>138.390258540639</v>
      </c>
      <c r="Q1613" s="2">
        <v>308.87777798729201</v>
      </c>
      <c r="R1613" s="266">
        <f t="shared" si="78"/>
        <v>7.4899842300765398</v>
      </c>
      <c r="S1613" s="266">
        <f t="shared" si="79"/>
        <v>0.98205614113698458</v>
      </c>
      <c r="T1613" s="266">
        <f t="shared" si="80"/>
        <v>2.1089265663326451</v>
      </c>
    </row>
    <row r="1614" spans="1:20">
      <c r="A1614" s="102">
        <v>1.3930110041983399</v>
      </c>
      <c r="B1614" s="102">
        <v>0.60394170943318903</v>
      </c>
      <c r="C1614" s="2">
        <v>998.722546444611</v>
      </c>
      <c r="D1614" s="19">
        <v>1.2005074990951401</v>
      </c>
      <c r="E1614" s="135">
        <v>0.13000024362079901</v>
      </c>
      <c r="F1614" s="135">
        <v>89</v>
      </c>
      <c r="G1614" s="135">
        <v>41.5247551791741</v>
      </c>
      <c r="H1614" s="2">
        <v>5.1584831409143197</v>
      </c>
      <c r="I1614" s="2">
        <v>210.26456983147099</v>
      </c>
      <c r="J1614" s="2">
        <v>34.030227009829702</v>
      </c>
      <c r="K1614" s="19">
        <v>2.8688077160774599</v>
      </c>
      <c r="L1614" s="135">
        <v>9.9999993294905498E-2</v>
      </c>
      <c r="M1614" s="135">
        <v>89.79</v>
      </c>
      <c r="N1614" s="135">
        <v>81.263066707842299</v>
      </c>
      <c r="O1614" s="19">
        <v>0.8</v>
      </c>
      <c r="P1614" s="2">
        <v>171.77541278551899</v>
      </c>
      <c r="Q1614" s="2">
        <v>289.001068590611</v>
      </c>
      <c r="R1614" s="266">
        <f t="shared" si="78"/>
        <v>4.0693152151726002</v>
      </c>
      <c r="S1614" s="266">
        <f t="shared" si="79"/>
        <v>0.41846914046111189</v>
      </c>
      <c r="T1614" s="266">
        <f t="shared" si="80"/>
        <v>1.9569788276222793</v>
      </c>
    </row>
    <row r="1615" spans="1:20">
      <c r="A1615" s="102">
        <v>1.80704666301608</v>
      </c>
      <c r="B1615" s="102">
        <v>0.60403112028999295</v>
      </c>
      <c r="C1615" s="2">
        <v>998.99551011434301</v>
      </c>
      <c r="D1615" s="19">
        <v>1.2021330327974999</v>
      </c>
      <c r="E1615" s="135">
        <v>0.29994722572092097</v>
      </c>
      <c r="F1615" s="135">
        <v>89</v>
      </c>
      <c r="G1615" s="135">
        <v>41.784949947557998</v>
      </c>
      <c r="H1615" s="2">
        <v>5.9998626677111098</v>
      </c>
      <c r="I1615" s="2">
        <v>201.46026526398501</v>
      </c>
      <c r="J1615" s="2">
        <v>63.504389486527202</v>
      </c>
      <c r="K1615" s="19">
        <v>2.1808771642629501</v>
      </c>
      <c r="L1615" s="135">
        <v>9.9999484239642694E-2</v>
      </c>
      <c r="M1615" s="135">
        <v>89.79</v>
      </c>
      <c r="N1615" s="135">
        <v>81.635348712723001</v>
      </c>
      <c r="O1615" s="19">
        <v>0.8</v>
      </c>
      <c r="P1615" s="2">
        <v>16.695563701394899</v>
      </c>
      <c r="Q1615" s="2">
        <v>57.518407340324003</v>
      </c>
      <c r="R1615" s="266">
        <f t="shared" si="78"/>
        <v>3.3830101970604503</v>
      </c>
      <c r="S1615" s="266">
        <f t="shared" si="79"/>
        <v>0.55121537906687801</v>
      </c>
      <c r="T1615" s="266">
        <f t="shared" si="80"/>
        <v>1.9537022017539583</v>
      </c>
    </row>
    <row r="1616" spans="1:20">
      <c r="A1616" s="102">
        <v>1.4083591098897099</v>
      </c>
      <c r="B1616" s="102">
        <v>0.60410426417365604</v>
      </c>
      <c r="C1616" s="2">
        <v>998.98949885254694</v>
      </c>
      <c r="D1616" s="19">
        <v>1.20000108665853</v>
      </c>
      <c r="E1616" s="135">
        <v>0.130000007731151</v>
      </c>
      <c r="F1616" s="135">
        <v>89</v>
      </c>
      <c r="G1616" s="135">
        <v>41.632931622344501</v>
      </c>
      <c r="H1616" s="2">
        <v>5.94261244135547</v>
      </c>
      <c r="I1616" s="2">
        <v>170.438850040289</v>
      </c>
      <c r="J1616" s="2">
        <v>124.586151842608</v>
      </c>
      <c r="K1616" s="19">
        <v>3.1904617601643301</v>
      </c>
      <c r="L1616" s="135">
        <v>9.99972943935062E-2</v>
      </c>
      <c r="M1616" s="135">
        <v>89.79</v>
      </c>
      <c r="N1616" s="135">
        <v>81.445829010135398</v>
      </c>
      <c r="O1616" s="19">
        <v>0.8</v>
      </c>
      <c r="P1616" s="2">
        <v>163.58714740256499</v>
      </c>
      <c r="Q1616" s="2">
        <v>297.15697777534501</v>
      </c>
      <c r="R1616" s="266">
        <f t="shared" si="78"/>
        <v>4.3904628468228601</v>
      </c>
      <c r="S1616" s="266">
        <f t="shared" si="79"/>
        <v>0.37612144475184744</v>
      </c>
      <c r="T1616" s="266">
        <f t="shared" si="80"/>
        <v>1.95628378392703</v>
      </c>
    </row>
    <row r="1617" spans="1:20">
      <c r="A1617" s="102">
        <v>1.45049609290435</v>
      </c>
      <c r="B1617" s="102">
        <v>0.60488729765090798</v>
      </c>
      <c r="C1617" s="2">
        <v>974.77395568311795</v>
      </c>
      <c r="D1617" s="19">
        <v>0.50003932795836303</v>
      </c>
      <c r="E1617" s="135">
        <v>0.17263822702623199</v>
      </c>
      <c r="F1617" s="135">
        <v>89</v>
      </c>
      <c r="G1617" s="135">
        <v>41.781916052706002</v>
      </c>
      <c r="H1617" s="2">
        <v>0.34365204101165397</v>
      </c>
      <c r="I1617" s="2">
        <v>219.90372228171</v>
      </c>
      <c r="J1617" s="2">
        <v>64.709762409199797</v>
      </c>
      <c r="K1617" s="19">
        <v>1.22019952620448</v>
      </c>
      <c r="L1617" s="135">
        <v>3.00800305791851E-2</v>
      </c>
      <c r="M1617" s="135">
        <v>89.79</v>
      </c>
      <c r="N1617" s="135">
        <v>82.118735707560703</v>
      </c>
      <c r="O1617" s="19">
        <v>0.8</v>
      </c>
      <c r="P1617" s="2">
        <v>249.992671712906</v>
      </c>
      <c r="Q1617" s="2">
        <v>196.03919572758801</v>
      </c>
      <c r="R1617" s="266">
        <f t="shared" si="78"/>
        <v>1.7202388541628431</v>
      </c>
      <c r="S1617" s="266">
        <f t="shared" si="79"/>
        <v>0.40980128021666423</v>
      </c>
      <c r="T1617" s="266">
        <f t="shared" si="80"/>
        <v>1.965413352608617</v>
      </c>
    </row>
    <row r="1618" spans="1:20">
      <c r="A1618" s="102">
        <v>1.71298611816018</v>
      </c>
      <c r="B1618" s="102">
        <v>0.60490328717209796</v>
      </c>
      <c r="C1618" s="2">
        <v>998.99995961665604</v>
      </c>
      <c r="D1618" s="19">
        <v>1.21077572162909</v>
      </c>
      <c r="E1618" s="135">
        <v>0.13002338332230901</v>
      </c>
      <c r="F1618" s="135">
        <v>89</v>
      </c>
      <c r="G1618" s="135">
        <v>41.783116988130303</v>
      </c>
      <c r="H1618" s="2">
        <v>5.9995812389238496</v>
      </c>
      <c r="I1618" s="2">
        <v>278.59060577983001</v>
      </c>
      <c r="J1618" s="2">
        <v>-59.314558687947802</v>
      </c>
      <c r="K1618" s="19">
        <v>2.0002864891551</v>
      </c>
      <c r="L1618" s="135">
        <v>6.7518285021857999E-2</v>
      </c>
      <c r="M1618" s="135">
        <v>89.79</v>
      </c>
      <c r="N1618" s="135">
        <v>81.526597637858799</v>
      </c>
      <c r="O1618" s="19">
        <v>0.8</v>
      </c>
      <c r="P1618" s="2">
        <v>22.314973252604101</v>
      </c>
      <c r="Q1618" s="2">
        <v>52.289910805367398</v>
      </c>
      <c r="R1618" s="266">
        <f t="shared" si="78"/>
        <v>3.2110622107841902</v>
      </c>
      <c r="S1618" s="266">
        <f t="shared" si="79"/>
        <v>0.6053011547063486</v>
      </c>
      <c r="T1618" s="266">
        <f t="shared" si="80"/>
        <v>1.9511851559810336</v>
      </c>
    </row>
    <row r="1619" spans="1:20">
      <c r="A1619" s="102">
        <v>1.63953645108267</v>
      </c>
      <c r="B1619" s="102">
        <v>0.60501715527190003</v>
      </c>
      <c r="C1619" s="2">
        <v>948.232873374512</v>
      </c>
      <c r="D1619" s="19">
        <v>0.50077873600761602</v>
      </c>
      <c r="E1619" s="135">
        <v>8.8024145937721496E-2</v>
      </c>
      <c r="F1619" s="135">
        <v>89</v>
      </c>
      <c r="G1619" s="135">
        <v>41.386875191856802</v>
      </c>
      <c r="H1619" s="2">
        <v>5.9988078471995001</v>
      </c>
      <c r="I1619" s="2">
        <v>307.40980913291799</v>
      </c>
      <c r="J1619" s="2">
        <v>-129.54228820855599</v>
      </c>
      <c r="K1619" s="19">
        <v>1.57893929595654</v>
      </c>
      <c r="L1619" s="135">
        <v>2.2291543377254302E-3</v>
      </c>
      <c r="M1619" s="135">
        <v>89.79</v>
      </c>
      <c r="N1619" s="135">
        <v>82.630065440256701</v>
      </c>
      <c r="O1619" s="19">
        <v>0.8</v>
      </c>
      <c r="P1619" s="2">
        <v>202.50114633570399</v>
      </c>
      <c r="Q1619" s="2">
        <v>242.789397706876</v>
      </c>
      <c r="R1619" s="266">
        <f t="shared" si="78"/>
        <v>2.0797180319641559</v>
      </c>
      <c r="S1619" s="266">
        <f t="shared" si="79"/>
        <v>0.31716148764556423</v>
      </c>
      <c r="T1619" s="266">
        <f t="shared" si="80"/>
        <v>1.9965282485621147</v>
      </c>
    </row>
    <row r="1620" spans="1:20">
      <c r="A1620" s="102">
        <v>1.78483049944043</v>
      </c>
      <c r="B1620" s="102">
        <v>0.60508585789733904</v>
      </c>
      <c r="C1620" s="2">
        <v>942.61114041595397</v>
      </c>
      <c r="D1620" s="19">
        <v>0.53352327481330397</v>
      </c>
      <c r="E1620" s="135">
        <v>1.1218623444386701E-6</v>
      </c>
      <c r="F1620" s="135">
        <v>89</v>
      </c>
      <c r="G1620" s="135">
        <v>40.896510159942601</v>
      </c>
      <c r="H1620" s="2">
        <v>5.9633331393554299</v>
      </c>
      <c r="I1620" s="2">
        <v>246.49521707782301</v>
      </c>
      <c r="J1620" s="2">
        <v>155.02930203648501</v>
      </c>
      <c r="K1620" s="19">
        <v>2.2260403526097901</v>
      </c>
      <c r="L1620" s="135">
        <v>0.135275763719549</v>
      </c>
      <c r="M1620" s="135">
        <v>89.79</v>
      </c>
      <c r="N1620" s="135">
        <v>83.066645798866205</v>
      </c>
      <c r="O1620" s="19">
        <v>0.8</v>
      </c>
      <c r="P1620" s="2">
        <v>331.229612737889</v>
      </c>
      <c r="Q1620" s="2">
        <v>101.886906220303</v>
      </c>
      <c r="R1620" s="266">
        <f t="shared" si="78"/>
        <v>2.7595636274230939</v>
      </c>
      <c r="S1620" s="266">
        <f t="shared" si="79"/>
        <v>0.23967367626009384</v>
      </c>
      <c r="T1620" s="266">
        <f t="shared" si="80"/>
        <v>2.0311426445435066</v>
      </c>
    </row>
    <row r="1621" spans="1:20">
      <c r="A1621" s="102">
        <v>1.29919872200116</v>
      </c>
      <c r="B1621" s="102">
        <v>0.60514048073331195</v>
      </c>
      <c r="C1621" s="2">
        <v>926.30528826787099</v>
      </c>
      <c r="D1621" s="19">
        <v>1.0072546166746801</v>
      </c>
      <c r="E1621" s="135">
        <v>0.13088338255536</v>
      </c>
      <c r="F1621" s="135">
        <v>89</v>
      </c>
      <c r="G1621" s="135">
        <v>41.869282841948099</v>
      </c>
      <c r="H1621" s="2">
        <v>5.99984464878818</v>
      </c>
      <c r="I1621" s="2">
        <v>142.78967410221799</v>
      </c>
      <c r="J1621" s="2">
        <v>-179.579529415287</v>
      </c>
      <c r="K1621" s="19">
        <v>3.4254425319569801</v>
      </c>
      <c r="L1621" s="135">
        <v>7.5675809860677096E-2</v>
      </c>
      <c r="M1621" s="135">
        <v>89.79</v>
      </c>
      <c r="N1621" s="135">
        <v>81.652580607607007</v>
      </c>
      <c r="O1621" s="19">
        <v>0.8</v>
      </c>
      <c r="P1621" s="2">
        <v>133.71668166906699</v>
      </c>
      <c r="Q1621" s="2">
        <v>320.66812249201098</v>
      </c>
      <c r="R1621" s="266">
        <f t="shared" si="78"/>
        <v>4.43269714863166</v>
      </c>
      <c r="S1621" s="266">
        <f t="shared" si="79"/>
        <v>0.29405094590777686</v>
      </c>
      <c r="T1621" s="266">
        <f t="shared" si="80"/>
        <v>1.9501786289446716</v>
      </c>
    </row>
    <row r="1622" spans="1:20">
      <c r="A1622" s="102">
        <v>1.65159866539761</v>
      </c>
      <c r="B1622" s="102">
        <v>0.60582746674909305</v>
      </c>
      <c r="C1622" s="2">
        <v>984.37422344382401</v>
      </c>
      <c r="D1622" s="19">
        <v>0.52905889746304102</v>
      </c>
      <c r="E1622" s="135">
        <v>6.5246815579164494E-2</v>
      </c>
      <c r="F1622" s="135">
        <v>89</v>
      </c>
      <c r="G1622" s="135">
        <v>41.153416798864697</v>
      </c>
      <c r="H1622" s="2">
        <v>1.8035844727458401</v>
      </c>
      <c r="I1622" s="2">
        <v>357.48941619533701</v>
      </c>
      <c r="J1622" s="2">
        <v>122.503509954428</v>
      </c>
      <c r="K1622" s="19">
        <v>1.2644028638826901</v>
      </c>
      <c r="L1622" s="135">
        <v>1.7838208001659299E-2</v>
      </c>
      <c r="M1622" s="135">
        <v>89.79</v>
      </c>
      <c r="N1622" s="135">
        <v>82.953909030937993</v>
      </c>
      <c r="O1622" s="19">
        <v>0.8</v>
      </c>
      <c r="P1622" s="2">
        <v>256.449346999444</v>
      </c>
      <c r="Q1622" s="2">
        <v>190.94186027538899</v>
      </c>
      <c r="R1622" s="266">
        <f t="shared" si="78"/>
        <v>1.7934617613457311</v>
      </c>
      <c r="S1622" s="266">
        <f t="shared" si="79"/>
        <v>0.41842589302465116</v>
      </c>
      <c r="T1622" s="266">
        <f t="shared" si="80"/>
        <v>2.015723492325586</v>
      </c>
    </row>
    <row r="1623" spans="1:20">
      <c r="A1623" s="102">
        <v>1.63257724512368</v>
      </c>
      <c r="B1623" s="102">
        <v>0.60583292961339696</v>
      </c>
      <c r="C1623" s="2">
        <v>998.15499242001601</v>
      </c>
      <c r="D1623" s="19">
        <v>1.0008051705593899</v>
      </c>
      <c r="E1623" s="135">
        <v>0.26699742837492701</v>
      </c>
      <c r="F1623" s="135">
        <v>89</v>
      </c>
      <c r="G1623" s="135">
        <v>41.899828153223801</v>
      </c>
      <c r="H1623" s="2">
        <v>5.9753133729155303</v>
      </c>
      <c r="I1623" s="2">
        <v>180.90639510249801</v>
      </c>
      <c r="J1623" s="2">
        <v>-178.699770738475</v>
      </c>
      <c r="K1623" s="19">
        <v>3.4334022862881501</v>
      </c>
      <c r="L1623" s="135">
        <v>9.9999950885053798E-2</v>
      </c>
      <c r="M1623" s="135">
        <v>89.79</v>
      </c>
      <c r="N1623" s="135">
        <v>82.589095669984005</v>
      </c>
      <c r="O1623" s="19">
        <v>0.8</v>
      </c>
      <c r="P1623" s="2">
        <v>296.31874425928999</v>
      </c>
      <c r="Q1623" s="2">
        <v>139.764611723276</v>
      </c>
      <c r="R1623" s="266">
        <f t="shared" si="78"/>
        <v>4.43420745684754</v>
      </c>
      <c r="S1623" s="266">
        <f t="shared" si="79"/>
        <v>0.2914907974973594</v>
      </c>
      <c r="T1623" s="266">
        <f t="shared" si="80"/>
        <v>1.9711082195364455</v>
      </c>
    </row>
    <row r="1624" spans="1:20">
      <c r="A1624" s="102">
        <v>1.3990367660298899</v>
      </c>
      <c r="B1624" s="102">
        <v>0.60598390078281605</v>
      </c>
      <c r="C1624" s="2">
        <v>989.28564166510705</v>
      </c>
      <c r="D1624" s="19">
        <v>1.2286482090197901</v>
      </c>
      <c r="E1624" s="135">
        <v>0.24501386137342099</v>
      </c>
      <c r="F1624" s="135">
        <v>89</v>
      </c>
      <c r="G1624" s="135">
        <v>41.799999981568</v>
      </c>
      <c r="H1624" s="2">
        <v>-0.23181890769619801</v>
      </c>
      <c r="I1624" s="2">
        <v>288.92757975912599</v>
      </c>
      <c r="J1624" s="2">
        <v>-12.6302363555873</v>
      </c>
      <c r="K1624" s="19">
        <v>2.3418645880822102</v>
      </c>
      <c r="L1624" s="135">
        <v>9.8577824391220301E-2</v>
      </c>
      <c r="M1624" s="135">
        <v>89.79</v>
      </c>
      <c r="N1624" s="135">
        <v>81.618629463268306</v>
      </c>
      <c r="O1624" s="19">
        <v>0.8</v>
      </c>
      <c r="P1624" s="2">
        <v>151.326070436913</v>
      </c>
      <c r="Q1624" s="2">
        <v>308.229467684425</v>
      </c>
      <c r="R1624" s="266">
        <f t="shared" si="78"/>
        <v>3.5705127971020003</v>
      </c>
      <c r="S1624" s="266">
        <f t="shared" si="79"/>
        <v>0.52464528276844113</v>
      </c>
      <c r="T1624" s="266">
        <f t="shared" si="80"/>
        <v>1.9525987918482921</v>
      </c>
    </row>
    <row r="1625" spans="1:20">
      <c r="A1625" s="102">
        <v>1.8370176772586999</v>
      </c>
      <c r="B1625" s="102">
        <v>0.60604503687799804</v>
      </c>
      <c r="C1625" s="2">
        <v>982.18529409587302</v>
      </c>
      <c r="D1625" s="19">
        <v>0.50109833721654096</v>
      </c>
      <c r="E1625" s="135">
        <v>6.0716312235563098E-2</v>
      </c>
      <c r="F1625" s="135">
        <v>89</v>
      </c>
      <c r="G1625" s="135">
        <v>41.133917201614501</v>
      </c>
      <c r="H1625" s="2">
        <v>5.9985799885899302</v>
      </c>
      <c r="I1625" s="2">
        <v>359.48061117854701</v>
      </c>
      <c r="J1625" s="2">
        <v>113.177777105921</v>
      </c>
      <c r="K1625" s="19">
        <v>1.1687067853378399</v>
      </c>
      <c r="L1625" s="135">
        <v>4.25799740554774E-2</v>
      </c>
      <c r="M1625" s="135">
        <v>89.79</v>
      </c>
      <c r="N1625" s="135">
        <v>82.967107236382603</v>
      </c>
      <c r="O1625" s="19">
        <v>0.8</v>
      </c>
      <c r="P1625" s="2">
        <v>230.72371248274101</v>
      </c>
      <c r="Q1625" s="2">
        <v>218.49777885552399</v>
      </c>
      <c r="R1625" s="266">
        <f t="shared" si="78"/>
        <v>1.6698051225543808</v>
      </c>
      <c r="S1625" s="266">
        <f t="shared" si="79"/>
        <v>0.42876309396260387</v>
      </c>
      <c r="T1625" s="266">
        <f t="shared" si="80"/>
        <v>2.0169999086089021</v>
      </c>
    </row>
    <row r="1626" spans="1:20">
      <c r="A1626" s="102">
        <v>2.3151440620422301</v>
      </c>
      <c r="B1626" s="102">
        <v>0.606369566090185</v>
      </c>
      <c r="C1626" s="2">
        <v>984.675236230721</v>
      </c>
      <c r="D1626" s="19">
        <v>0.57619168105684804</v>
      </c>
      <c r="E1626" s="135">
        <v>0.21154305838391599</v>
      </c>
      <c r="F1626" s="135">
        <v>89</v>
      </c>
      <c r="G1626" s="135">
        <v>41.247081016277697</v>
      </c>
      <c r="H1626" s="2">
        <v>5.9963069721503501</v>
      </c>
      <c r="I1626" s="2">
        <v>351.69514070435298</v>
      </c>
      <c r="J1626" s="2">
        <v>120.434432702705</v>
      </c>
      <c r="K1626" s="19">
        <v>2.1540236401893198</v>
      </c>
      <c r="L1626" s="135">
        <v>0.12904441551773299</v>
      </c>
      <c r="M1626" s="135">
        <v>89.79</v>
      </c>
      <c r="N1626" s="135">
        <v>82.960954343480907</v>
      </c>
      <c r="O1626" s="19">
        <v>0.8</v>
      </c>
      <c r="P1626" s="2">
        <v>154.545347650721</v>
      </c>
      <c r="Q1626" s="2">
        <v>304.74604902875802</v>
      </c>
      <c r="R1626" s="266">
        <f t="shared" si="78"/>
        <v>2.7302153212461677</v>
      </c>
      <c r="S1626" s="266">
        <f t="shared" si="79"/>
        <v>0.26749552340391486</v>
      </c>
      <c r="T1626" s="266">
        <f t="shared" si="80"/>
        <v>2.0113169780606124</v>
      </c>
    </row>
    <row r="1627" spans="1:20">
      <c r="A1627" s="102">
        <v>1.55559545056894</v>
      </c>
      <c r="B1627" s="102">
        <v>0.60640507342074701</v>
      </c>
      <c r="C1627" s="2">
        <v>897.54386667124095</v>
      </c>
      <c r="D1627" s="19">
        <v>0.50005732464720798</v>
      </c>
      <c r="E1627" s="135">
        <v>7.9889889541474607E-2</v>
      </c>
      <c r="F1627" s="135">
        <v>89</v>
      </c>
      <c r="G1627" s="135">
        <v>41.2561393444442</v>
      </c>
      <c r="H1627" s="2">
        <v>3.34640987028232</v>
      </c>
      <c r="I1627" s="2">
        <v>327.97345364979202</v>
      </c>
      <c r="J1627" s="2">
        <v>-170.64122885235199</v>
      </c>
      <c r="K1627" s="19">
        <v>1.4018765177285</v>
      </c>
      <c r="L1627" s="135">
        <v>2.0610584605147399E-4</v>
      </c>
      <c r="M1627" s="135">
        <v>89.79</v>
      </c>
      <c r="N1627" s="135">
        <v>82.789395460661297</v>
      </c>
      <c r="O1627" s="19">
        <v>0.8</v>
      </c>
      <c r="P1627" s="2">
        <v>215.05704176587901</v>
      </c>
      <c r="Q1627" s="2">
        <v>231.21066455686</v>
      </c>
      <c r="R1627" s="266">
        <f t="shared" si="78"/>
        <v>1.901933842375708</v>
      </c>
      <c r="S1627" s="266">
        <f t="shared" si="79"/>
        <v>0.35670568578854933</v>
      </c>
      <c r="T1627" s="266">
        <f t="shared" si="80"/>
        <v>2.0067169826400688</v>
      </c>
    </row>
    <row r="1628" spans="1:20">
      <c r="A1628" s="102">
        <v>2.5634122248739</v>
      </c>
      <c r="B1628" s="102">
        <v>0.60654921744785695</v>
      </c>
      <c r="C1628" s="2">
        <v>860.61491565437996</v>
      </c>
      <c r="D1628" s="19">
        <v>2.23472864999572</v>
      </c>
      <c r="E1628" s="135">
        <v>0.15374707691366801</v>
      </c>
      <c r="F1628" s="135">
        <v>89</v>
      </c>
      <c r="G1628" s="135">
        <v>41.7214565759229</v>
      </c>
      <c r="H1628" s="2">
        <v>0.94910731677654403</v>
      </c>
      <c r="I1628" s="2">
        <v>0.70111562318074205</v>
      </c>
      <c r="J1628" s="2">
        <v>171.131617013116</v>
      </c>
      <c r="K1628" s="19">
        <v>2.7672950777082299</v>
      </c>
      <c r="L1628" s="135">
        <v>9.99771640717729E-2</v>
      </c>
      <c r="M1628" s="135">
        <v>89.79</v>
      </c>
      <c r="N1628" s="135">
        <v>81.595607711091802</v>
      </c>
      <c r="O1628" s="19">
        <v>0.8</v>
      </c>
      <c r="P1628" s="2">
        <v>106.586545127642</v>
      </c>
      <c r="Q1628" s="2">
        <v>340.50139553416801</v>
      </c>
      <c r="R1628" s="266">
        <f t="shared" si="78"/>
        <v>5.0020237277039499</v>
      </c>
      <c r="S1628" s="266">
        <f t="shared" si="79"/>
        <v>0.80754982292905264</v>
      </c>
      <c r="T1628" s="266">
        <f t="shared" si="80"/>
        <v>1.9557228919514746</v>
      </c>
    </row>
    <row r="1629" spans="1:20">
      <c r="A1629" s="102">
        <v>1.6948142400942701</v>
      </c>
      <c r="B1629" s="102">
        <v>0.60702660772949402</v>
      </c>
      <c r="C1629" s="2">
        <v>982.68896406082195</v>
      </c>
      <c r="D1629" s="19">
        <v>1.1424369304188</v>
      </c>
      <c r="E1629" s="135">
        <v>4.2876867327011098E-2</v>
      </c>
      <c r="F1629" s="135">
        <v>89</v>
      </c>
      <c r="G1629" s="135">
        <v>41.061207039244401</v>
      </c>
      <c r="H1629" s="2">
        <v>4.8441274253314299</v>
      </c>
      <c r="I1629" s="2">
        <v>204.96170916191801</v>
      </c>
      <c r="J1629" s="2">
        <v>100.56406774648801</v>
      </c>
      <c r="K1629" s="19">
        <v>4.4418379635018299</v>
      </c>
      <c r="L1629" s="135">
        <v>9.2487026682515405E-2</v>
      </c>
      <c r="M1629" s="135">
        <v>89.79</v>
      </c>
      <c r="N1629" s="135">
        <v>82.332381336949695</v>
      </c>
      <c r="O1629" s="19">
        <v>0.8</v>
      </c>
      <c r="P1629" s="2">
        <v>293.69132643054701</v>
      </c>
      <c r="Q1629" s="2">
        <v>149.95377542548499</v>
      </c>
      <c r="R1629" s="266">
        <f t="shared" si="78"/>
        <v>5.5842748939206297</v>
      </c>
      <c r="S1629" s="266">
        <f t="shared" si="79"/>
        <v>0.25719914589548248</v>
      </c>
      <c r="T1629" s="266">
        <f t="shared" si="80"/>
        <v>2.0051135189050875</v>
      </c>
    </row>
    <row r="1630" spans="1:20">
      <c r="A1630" s="102">
        <v>1.5268699238076799</v>
      </c>
      <c r="B1630" s="102">
        <v>0.60705643930636699</v>
      </c>
      <c r="C1630" s="2">
        <v>976.77311635702802</v>
      </c>
      <c r="D1630" s="19">
        <v>0.68051743802463405</v>
      </c>
      <c r="E1630" s="135">
        <v>0.29825525820614701</v>
      </c>
      <c r="F1630" s="135">
        <v>89</v>
      </c>
      <c r="G1630" s="135">
        <v>41.666180498760397</v>
      </c>
      <c r="H1630" s="2">
        <v>5.9995832917872498</v>
      </c>
      <c r="I1630" s="2">
        <v>214.74190846363501</v>
      </c>
      <c r="J1630" s="2">
        <v>7.0630894119403402</v>
      </c>
      <c r="K1630" s="19">
        <v>1.39912743667906</v>
      </c>
      <c r="L1630" s="135">
        <v>0.11183027523995</v>
      </c>
      <c r="M1630" s="135">
        <v>89.79</v>
      </c>
      <c r="N1630" s="135">
        <v>81.886512849682802</v>
      </c>
      <c r="O1630" s="19">
        <v>0.8</v>
      </c>
      <c r="P1630" s="2">
        <v>4.0219434183751401</v>
      </c>
      <c r="Q1630" s="2">
        <v>68.616927645380002</v>
      </c>
      <c r="R1630" s="266">
        <f t="shared" si="78"/>
        <v>2.079644874703694</v>
      </c>
      <c r="S1630" s="266">
        <f t="shared" si="79"/>
        <v>0.48638702964748959</v>
      </c>
      <c r="T1630" s="266">
        <f t="shared" si="80"/>
        <v>1.9652992395623829</v>
      </c>
    </row>
    <row r="1631" spans="1:20">
      <c r="A1631" s="102">
        <v>1.50784875685349</v>
      </c>
      <c r="B1631" s="102">
        <v>0.60767856095095696</v>
      </c>
      <c r="C1631" s="2">
        <v>969.89542575315704</v>
      </c>
      <c r="D1631" s="19">
        <v>1.00131699222195</v>
      </c>
      <c r="E1631" s="135">
        <v>0.26998782387356302</v>
      </c>
      <c r="F1631" s="135">
        <v>89</v>
      </c>
      <c r="G1631" s="135">
        <v>41.618285404461901</v>
      </c>
      <c r="H1631" s="2">
        <v>5.98880549953358</v>
      </c>
      <c r="I1631" s="2">
        <v>236.64620486404601</v>
      </c>
      <c r="J1631" s="2">
        <v>-6.5382932830909803</v>
      </c>
      <c r="K1631" s="19">
        <v>2.02491077501073</v>
      </c>
      <c r="L1631" s="135">
        <v>8.5725213731440694E-2</v>
      </c>
      <c r="M1631" s="135">
        <v>89.79</v>
      </c>
      <c r="N1631" s="135">
        <v>81.8861418441236</v>
      </c>
      <c r="O1631" s="19">
        <v>0.8</v>
      </c>
      <c r="P1631" s="2">
        <v>47.56288928539</v>
      </c>
      <c r="Q1631" s="2">
        <v>30.688005714434102</v>
      </c>
      <c r="R1631" s="266">
        <f t="shared" si="78"/>
        <v>3.0262277672326801</v>
      </c>
      <c r="S1631" s="266">
        <f t="shared" si="79"/>
        <v>0.49449931551509674</v>
      </c>
      <c r="T1631" s="266">
        <f t="shared" si="80"/>
        <v>1.9675520278724548</v>
      </c>
    </row>
    <row r="1632" spans="1:20">
      <c r="A1632" s="102">
        <v>1.7038157368078799</v>
      </c>
      <c r="B1632" s="102">
        <v>0.607811973676742</v>
      </c>
      <c r="C1632" s="2">
        <v>915.35530580967497</v>
      </c>
      <c r="D1632" s="19">
        <v>2.9450687260281199</v>
      </c>
      <c r="E1632" s="135">
        <v>0.28020194362832801</v>
      </c>
      <c r="F1632" s="135">
        <v>89</v>
      </c>
      <c r="G1632" s="135">
        <v>41.563803498798002</v>
      </c>
      <c r="H1632" s="2">
        <v>0.48174247197272702</v>
      </c>
      <c r="I1632" s="2">
        <v>2.78483055242277E-2</v>
      </c>
      <c r="J1632" s="2">
        <v>-173.33475865321799</v>
      </c>
      <c r="K1632" s="19">
        <v>2.1892955138448098</v>
      </c>
      <c r="L1632" s="135">
        <v>1.7529913057396801E-3</v>
      </c>
      <c r="M1632" s="135">
        <v>89.79</v>
      </c>
      <c r="N1632" s="135">
        <v>81.358388301738898</v>
      </c>
      <c r="O1632" s="19">
        <v>0.8</v>
      </c>
      <c r="P1632" s="2">
        <v>277.90532162613403</v>
      </c>
      <c r="Q1632" s="2">
        <v>161.01874437931201</v>
      </c>
      <c r="R1632" s="266">
        <f t="shared" si="78"/>
        <v>5.1343642398729301</v>
      </c>
      <c r="S1632" s="266">
        <f t="shared" si="79"/>
        <v>1.3452129725767499</v>
      </c>
      <c r="T1632" s="266">
        <f t="shared" si="80"/>
        <v>1.9574336671111374</v>
      </c>
    </row>
    <row r="1633" spans="1:20">
      <c r="A1633" s="102">
        <v>1.53828802797943</v>
      </c>
      <c r="B1633" s="102">
        <v>0.608351898790501</v>
      </c>
      <c r="C1633" s="2">
        <v>980.974245693787</v>
      </c>
      <c r="D1633" s="19">
        <v>0.60323697327561399</v>
      </c>
      <c r="E1633" s="135">
        <v>7.2158316288454497E-2</v>
      </c>
      <c r="F1633" s="135">
        <v>89</v>
      </c>
      <c r="G1633" s="135">
        <v>41.152224793650603</v>
      </c>
      <c r="H1633" s="2">
        <v>3.8296381076826198</v>
      </c>
      <c r="I1633" s="2">
        <v>353.24730459844</v>
      </c>
      <c r="J1633" s="2">
        <v>140.17031199684499</v>
      </c>
      <c r="K1633" s="19">
        <v>1.3868127453986201</v>
      </c>
      <c r="L1633" s="135">
        <v>7.3332297678085898E-5</v>
      </c>
      <c r="M1633" s="135">
        <v>89.79</v>
      </c>
      <c r="N1633" s="135">
        <v>82.959951438628707</v>
      </c>
      <c r="O1633" s="19">
        <v>0.8</v>
      </c>
      <c r="P1633" s="2">
        <v>335.63117689069702</v>
      </c>
      <c r="Q1633" s="2">
        <v>111.629954890238</v>
      </c>
      <c r="R1633" s="266">
        <f t="shared" si="78"/>
        <v>1.9900497186742341</v>
      </c>
      <c r="S1633" s="266">
        <f t="shared" si="79"/>
        <v>0.434980840259167</v>
      </c>
      <c r="T1633" s="266">
        <f t="shared" si="80"/>
        <v>2.0159287099206513</v>
      </c>
    </row>
    <row r="1634" spans="1:20">
      <c r="A1634" s="102">
        <v>1.8537952811457199</v>
      </c>
      <c r="B1634" s="102">
        <v>0.60854869166060399</v>
      </c>
      <c r="C1634" s="2">
        <v>937.85092233811997</v>
      </c>
      <c r="D1634" s="19">
        <v>0.99226340207660702</v>
      </c>
      <c r="E1634" s="135">
        <v>4.98821085214875E-2</v>
      </c>
      <c r="F1634" s="135">
        <v>89</v>
      </c>
      <c r="G1634" s="135">
        <v>41.170537894424101</v>
      </c>
      <c r="H1634" s="2">
        <v>0.53464584604454002</v>
      </c>
      <c r="I1634" s="2">
        <v>65.2750837656302</v>
      </c>
      <c r="J1634" s="2">
        <v>12.2344660312974</v>
      </c>
      <c r="K1634" s="19">
        <v>1.1361585357664199</v>
      </c>
      <c r="L1634" s="135">
        <v>5.93845327412356E-7</v>
      </c>
      <c r="M1634" s="135">
        <v>89.79</v>
      </c>
      <c r="N1634" s="135">
        <v>83.084912105208502</v>
      </c>
      <c r="O1634" s="19">
        <v>0.8</v>
      </c>
      <c r="P1634" s="2">
        <v>316.45166635820601</v>
      </c>
      <c r="Q1634" s="2">
        <v>128.79791497246799</v>
      </c>
      <c r="R1634" s="266">
        <f t="shared" si="78"/>
        <v>2.1284219378430267</v>
      </c>
      <c r="S1634" s="266">
        <f t="shared" si="79"/>
        <v>0.87334942337712984</v>
      </c>
      <c r="T1634" s="266">
        <f t="shared" si="80"/>
        <v>2.0180671993712536</v>
      </c>
    </row>
    <row r="1635" spans="1:20">
      <c r="A1635" s="102">
        <v>1.8506113160401501</v>
      </c>
      <c r="B1635" s="102">
        <v>0.608892399050733</v>
      </c>
      <c r="C1635" s="2">
        <v>873.79406193688101</v>
      </c>
      <c r="D1635" s="19">
        <v>1.91026290094895</v>
      </c>
      <c r="E1635" s="135">
        <v>0.149744670045873</v>
      </c>
      <c r="F1635" s="135">
        <v>89</v>
      </c>
      <c r="G1635" s="135">
        <v>41.757176921198997</v>
      </c>
      <c r="H1635" s="2">
        <v>-0.17388285300102299</v>
      </c>
      <c r="I1635" s="2">
        <v>359.984389722093</v>
      </c>
      <c r="J1635" s="2">
        <v>175.94136704562999</v>
      </c>
      <c r="K1635" s="19">
        <v>2.8940345425660201</v>
      </c>
      <c r="L1635" s="135">
        <v>9.6981506127154393E-2</v>
      </c>
      <c r="M1635" s="135">
        <v>89.79</v>
      </c>
      <c r="N1635" s="135">
        <v>81.699832750361693</v>
      </c>
      <c r="O1635" s="19">
        <v>0.8</v>
      </c>
      <c r="P1635" s="2">
        <v>355.56722754134398</v>
      </c>
      <c r="Q1635" s="2">
        <v>78.287705545578206</v>
      </c>
      <c r="R1635" s="266">
        <f t="shared" si="78"/>
        <v>4.8042974435149706</v>
      </c>
      <c r="S1635" s="266">
        <f t="shared" si="79"/>
        <v>0.66006914321596155</v>
      </c>
      <c r="T1635" s="266">
        <f t="shared" si="80"/>
        <v>1.9565458868193957</v>
      </c>
    </row>
    <row r="1636" spans="1:20">
      <c r="A1636" s="102">
        <v>1.4885556786321099</v>
      </c>
      <c r="B1636" s="102">
        <v>0.60894508840625705</v>
      </c>
      <c r="C1636" s="2">
        <v>984.10344866833202</v>
      </c>
      <c r="D1636" s="19">
        <v>0.54540596877889203</v>
      </c>
      <c r="E1636" s="135">
        <v>0.11104463107535099</v>
      </c>
      <c r="F1636" s="135">
        <v>89</v>
      </c>
      <c r="G1636" s="135">
        <v>41.522634379408302</v>
      </c>
      <c r="H1636" s="2">
        <v>5.9968471198062501</v>
      </c>
      <c r="I1636" s="2">
        <v>283.60464504348101</v>
      </c>
      <c r="J1636" s="2">
        <v>-84.026484152542096</v>
      </c>
      <c r="K1636" s="19">
        <v>1.8883782572904599</v>
      </c>
      <c r="L1636" s="135">
        <v>2.57575241661397E-2</v>
      </c>
      <c r="M1636" s="135">
        <v>89.79</v>
      </c>
      <c r="N1636" s="135">
        <v>82.505251333469303</v>
      </c>
      <c r="O1636" s="19">
        <v>0.8</v>
      </c>
      <c r="P1636" s="2">
        <v>68.052621868890697</v>
      </c>
      <c r="Q1636" s="2">
        <v>16.372779405533102</v>
      </c>
      <c r="R1636" s="266">
        <f t="shared" si="78"/>
        <v>2.4337842260693519</v>
      </c>
      <c r="S1636" s="266">
        <f t="shared" si="79"/>
        <v>0.28882241503959483</v>
      </c>
      <c r="T1636" s="266">
        <f t="shared" si="80"/>
        <v>1.9869946251383535</v>
      </c>
    </row>
    <row r="1637" spans="1:20">
      <c r="A1637" s="102">
        <v>1.97007290506735</v>
      </c>
      <c r="B1637" s="102">
        <v>0.609007642577018</v>
      </c>
      <c r="C1637" s="2">
        <v>979.50845751307497</v>
      </c>
      <c r="D1637" s="19">
        <v>0.65742819992789403</v>
      </c>
      <c r="E1637" s="135">
        <v>0.18174641075172701</v>
      </c>
      <c r="F1637" s="135">
        <v>89</v>
      </c>
      <c r="G1637" s="135">
        <v>41.263464101151698</v>
      </c>
      <c r="H1637" s="2">
        <v>0.13708893960184099</v>
      </c>
      <c r="I1637" s="2">
        <v>319.82325353481002</v>
      </c>
      <c r="J1637" s="2">
        <v>-174.04992280381001</v>
      </c>
      <c r="K1637" s="19">
        <v>2.2070368267087899</v>
      </c>
      <c r="L1637" s="135">
        <v>9.9906515870720497E-2</v>
      </c>
      <c r="M1637" s="135">
        <v>89.79</v>
      </c>
      <c r="N1637" s="135">
        <v>82.875224461532994</v>
      </c>
      <c r="O1637" s="19">
        <v>0.8</v>
      </c>
      <c r="P1637" s="2">
        <v>122.972427708718</v>
      </c>
      <c r="Q1637" s="2">
        <v>327.65891547051399</v>
      </c>
      <c r="R1637" s="266">
        <f t="shared" si="78"/>
        <v>2.864465026636684</v>
      </c>
      <c r="S1637" s="266">
        <f t="shared" si="79"/>
        <v>0.29787821932644137</v>
      </c>
      <c r="T1637" s="266">
        <f t="shared" si="80"/>
        <v>2.0084407905835486</v>
      </c>
    </row>
    <row r="1638" spans="1:20">
      <c r="A1638" s="102">
        <v>1.8339216383174</v>
      </c>
      <c r="B1638" s="102">
        <v>0.60959559585899104</v>
      </c>
      <c r="C1638" s="2">
        <v>975.91345338814801</v>
      </c>
      <c r="D1638" s="19">
        <v>1.5289272857793299</v>
      </c>
      <c r="E1638" s="135">
        <v>0.26441323310965797</v>
      </c>
      <c r="F1638" s="135">
        <v>89</v>
      </c>
      <c r="G1638" s="135">
        <v>41.762273474075599</v>
      </c>
      <c r="H1638" s="2">
        <v>0.28375373432731199</v>
      </c>
      <c r="I1638" s="2">
        <v>359.400584751201</v>
      </c>
      <c r="J1638" s="2">
        <v>-117.979430950832</v>
      </c>
      <c r="K1638" s="19">
        <v>2.0000000005938898</v>
      </c>
      <c r="L1638" s="135">
        <v>9.9999995772062797E-2</v>
      </c>
      <c r="M1638" s="135">
        <v>89.79</v>
      </c>
      <c r="N1638" s="135">
        <v>81.516417475956104</v>
      </c>
      <c r="O1638" s="19">
        <v>0.8</v>
      </c>
      <c r="P1638" s="2">
        <v>215.719205501895</v>
      </c>
      <c r="Q1638" s="2">
        <v>241.22523390337301</v>
      </c>
      <c r="R1638" s="266">
        <f t="shared" si="78"/>
        <v>3.5289272863732197</v>
      </c>
      <c r="S1638" s="266">
        <f t="shared" si="79"/>
        <v>0.76446364266266131</v>
      </c>
      <c r="T1638" s="266">
        <f t="shared" si="80"/>
        <v>1.9519152262282449</v>
      </c>
    </row>
    <row r="1639" spans="1:20">
      <c r="A1639" s="102">
        <v>1.60415276093408</v>
      </c>
      <c r="B1639" s="102">
        <v>0.60973283733405603</v>
      </c>
      <c r="C1639" s="2">
        <v>963.329022090119</v>
      </c>
      <c r="D1639" s="19">
        <v>3.0699251754366998</v>
      </c>
      <c r="E1639" s="135">
        <v>7.0662752941949597E-2</v>
      </c>
      <c r="F1639" s="135">
        <v>89</v>
      </c>
      <c r="G1639" s="135">
        <v>41.000000012400001</v>
      </c>
      <c r="H1639" s="2">
        <v>3.89019553978657</v>
      </c>
      <c r="I1639" s="2">
        <v>307.764418887879</v>
      </c>
      <c r="J1639" s="2">
        <v>-73.106113785010294</v>
      </c>
      <c r="K1639" s="19">
        <v>4.1584554657706398</v>
      </c>
      <c r="L1639" s="135">
        <v>2.6282128750729699E-2</v>
      </c>
      <c r="M1639" s="135">
        <v>89.79</v>
      </c>
      <c r="N1639" s="135">
        <v>81.044861373627398</v>
      </c>
      <c r="O1639" s="19">
        <v>0.8</v>
      </c>
      <c r="P1639" s="2">
        <v>108.87137416975099</v>
      </c>
      <c r="Q1639" s="2">
        <v>332.08862986287301</v>
      </c>
      <c r="R1639" s="266">
        <f t="shared" si="78"/>
        <v>7.2283806412073393</v>
      </c>
      <c r="S1639" s="266">
        <f t="shared" si="79"/>
        <v>0.73823687681786565</v>
      </c>
      <c r="T1639" s="266">
        <f t="shared" si="80"/>
        <v>1.9767039353442992</v>
      </c>
    </row>
    <row r="1640" spans="1:20">
      <c r="A1640" s="102">
        <v>1.8324865582398999</v>
      </c>
      <c r="B1640" s="102">
        <v>0.61023345197934398</v>
      </c>
      <c r="C1640" s="2">
        <v>982.72315947542995</v>
      </c>
      <c r="D1640" s="19">
        <v>0.51424538746593995</v>
      </c>
      <c r="E1640" s="135">
        <v>0.18364937788167501</v>
      </c>
      <c r="F1640" s="135">
        <v>89</v>
      </c>
      <c r="G1640" s="135">
        <v>42.146197991570197</v>
      </c>
      <c r="H1640" s="2">
        <v>-0.351638847860684</v>
      </c>
      <c r="I1640" s="2">
        <v>7.1026213123507898</v>
      </c>
      <c r="J1640" s="2">
        <v>-174.52134637960901</v>
      </c>
      <c r="K1640" s="19">
        <v>1.6936692804196201</v>
      </c>
      <c r="L1640" s="135">
        <v>0.262452963007204</v>
      </c>
      <c r="M1640" s="135">
        <v>89.79</v>
      </c>
      <c r="N1640" s="135">
        <v>81.869082571823796</v>
      </c>
      <c r="O1640" s="19">
        <v>0.8</v>
      </c>
      <c r="P1640" s="2">
        <v>117.737355461693</v>
      </c>
      <c r="Q1640" s="2">
        <v>332.91352982952498</v>
      </c>
      <c r="R1640" s="266">
        <f t="shared" si="78"/>
        <v>2.2079146678855599</v>
      </c>
      <c r="S1640" s="266">
        <f t="shared" si="79"/>
        <v>0.30362798299000354</v>
      </c>
      <c r="T1640" s="266">
        <f t="shared" si="80"/>
        <v>1.9425022059688208</v>
      </c>
    </row>
    <row r="1641" spans="1:20">
      <c r="A1641" s="102">
        <v>1.61396385123953</v>
      </c>
      <c r="B1641" s="102">
        <v>0.61093554593732202</v>
      </c>
      <c r="C1641" s="2">
        <v>984.64387558390194</v>
      </c>
      <c r="D1641" s="19">
        <v>0.50051205028904</v>
      </c>
      <c r="E1641" s="135">
        <v>8.9151430594676895E-2</v>
      </c>
      <c r="F1641" s="135">
        <v>89</v>
      </c>
      <c r="G1641" s="135">
        <v>41.3292410859653</v>
      </c>
      <c r="H1641" s="2">
        <v>5.9968200603053496</v>
      </c>
      <c r="I1641" s="2">
        <v>306.49591341752102</v>
      </c>
      <c r="J1641" s="2">
        <v>-127.524448403305</v>
      </c>
      <c r="K1641" s="19">
        <v>1.2562832119334599</v>
      </c>
      <c r="L1641" s="135">
        <v>3.76250400011564E-2</v>
      </c>
      <c r="M1641" s="135">
        <v>89.79</v>
      </c>
      <c r="N1641" s="135">
        <v>82.646590133387804</v>
      </c>
      <c r="O1641" s="19">
        <v>0.8</v>
      </c>
      <c r="P1641" s="2">
        <v>247.625147216595</v>
      </c>
      <c r="Q1641" s="2">
        <v>199.812934297673</v>
      </c>
      <c r="R1641" s="266">
        <f t="shared" si="78"/>
        <v>1.7567952622225</v>
      </c>
      <c r="S1641" s="266">
        <f t="shared" si="79"/>
        <v>0.39840701963909553</v>
      </c>
      <c r="T1641" s="266">
        <f t="shared" si="80"/>
        <v>1.9997122609022009</v>
      </c>
    </row>
    <row r="1642" spans="1:20">
      <c r="A1642" s="102">
        <v>1.6464494238607501</v>
      </c>
      <c r="B1642" s="102">
        <v>0.61112071379252197</v>
      </c>
      <c r="C1642" s="2">
        <v>998.99915350211404</v>
      </c>
      <c r="D1642" s="19">
        <v>1.2019557605440601</v>
      </c>
      <c r="E1642" s="135">
        <v>0.263333903382301</v>
      </c>
      <c r="F1642" s="135">
        <v>89</v>
      </c>
      <c r="G1642" s="135">
        <v>41.660990336284797</v>
      </c>
      <c r="H1642" s="2">
        <v>-0.82039024045719799</v>
      </c>
      <c r="I1642" s="2">
        <v>243.94627858222501</v>
      </c>
      <c r="J1642" s="2">
        <v>-21.3982016147088</v>
      </c>
      <c r="K1642" s="19">
        <v>2.04427747101952</v>
      </c>
      <c r="L1642" s="135">
        <v>9.6031049361601103E-2</v>
      </c>
      <c r="M1642" s="135">
        <v>89.79</v>
      </c>
      <c r="N1642" s="135">
        <v>81.6931675535739</v>
      </c>
      <c r="O1642" s="19">
        <v>0.8</v>
      </c>
      <c r="P1642" s="2">
        <v>55.324530042450398</v>
      </c>
      <c r="Q1642" s="2">
        <v>21.568472124455599</v>
      </c>
      <c r="R1642" s="266">
        <f t="shared" si="78"/>
        <v>3.24623323156358</v>
      </c>
      <c r="S1642" s="266">
        <f t="shared" si="79"/>
        <v>0.58796116358148875</v>
      </c>
      <c r="T1642" s="266">
        <f t="shared" si="80"/>
        <v>1.9609031589060169</v>
      </c>
    </row>
    <row r="1643" spans="1:20">
      <c r="A1643" s="102">
        <v>1.4082732782699099</v>
      </c>
      <c r="B1643" s="102">
        <v>0.61112987910232996</v>
      </c>
      <c r="C1643" s="2">
        <v>886.967698796582</v>
      </c>
      <c r="D1643" s="19">
        <v>0.50154038709095405</v>
      </c>
      <c r="E1643" s="135">
        <v>6.7221547167112997E-2</v>
      </c>
      <c r="F1643" s="135">
        <v>89</v>
      </c>
      <c r="G1643" s="135">
        <v>41.235517052067301</v>
      </c>
      <c r="H1643" s="2">
        <v>5.9628014321542997</v>
      </c>
      <c r="I1643" s="2">
        <v>75.772843274352297</v>
      </c>
      <c r="J1643" s="2">
        <v>-16.149706622085201</v>
      </c>
      <c r="K1643" s="19">
        <v>1.16353160587949</v>
      </c>
      <c r="L1643" s="135">
        <v>6.8866746150588201E-2</v>
      </c>
      <c r="M1643" s="135">
        <v>89.79</v>
      </c>
      <c r="N1643" s="135">
        <v>82.745840212765401</v>
      </c>
      <c r="O1643" s="19">
        <v>0.8</v>
      </c>
      <c r="P1643" s="2">
        <v>165.92971372025099</v>
      </c>
      <c r="Q1643" s="2">
        <v>291.62160174836998</v>
      </c>
      <c r="R1643" s="266">
        <f t="shared" si="78"/>
        <v>1.6650719929704441</v>
      </c>
      <c r="S1643" s="266">
        <f t="shared" si="79"/>
        <v>0.43105007595547851</v>
      </c>
      <c r="T1643" s="266">
        <f t="shared" si="80"/>
        <v>2.0066643061194989</v>
      </c>
    </row>
    <row r="1644" spans="1:20">
      <c r="A1644" s="102">
        <v>1.3877831762656501</v>
      </c>
      <c r="B1644" s="102">
        <v>0.61136811864836205</v>
      </c>
      <c r="C1644" s="2">
        <v>927.35788542009004</v>
      </c>
      <c r="D1644" s="19">
        <v>1.00008803677313</v>
      </c>
      <c r="E1644" s="135">
        <v>0.269859359697604</v>
      </c>
      <c r="F1644" s="135">
        <v>89</v>
      </c>
      <c r="G1644" s="135">
        <v>41.710158030508403</v>
      </c>
      <c r="H1644" s="2">
        <v>-2.99831101779735</v>
      </c>
      <c r="I1644" s="2">
        <v>216.026807075199</v>
      </c>
      <c r="J1644" s="2">
        <v>27.5315810938814</v>
      </c>
      <c r="K1644" s="19">
        <v>1.4237936832297799</v>
      </c>
      <c r="L1644" s="135">
        <v>9.8544514695300497E-2</v>
      </c>
      <c r="M1644" s="135">
        <v>89.79</v>
      </c>
      <c r="N1644" s="135">
        <v>81.393091010464005</v>
      </c>
      <c r="O1644" s="19">
        <v>0.8</v>
      </c>
      <c r="P1644" s="2">
        <v>358.93347485954303</v>
      </c>
      <c r="Q1644" s="2">
        <v>73.083797264777104</v>
      </c>
      <c r="R1644" s="266">
        <f t="shared" si="78"/>
        <v>2.4238817200029099</v>
      </c>
      <c r="S1644" s="266">
        <f t="shared" si="79"/>
        <v>0.70241078363579879</v>
      </c>
      <c r="T1644" s="266">
        <f t="shared" si="80"/>
        <v>1.9513973299005483</v>
      </c>
    </row>
    <row r="1645" spans="1:20">
      <c r="A1645" s="102">
        <v>3.0424364530481398</v>
      </c>
      <c r="B1645" s="102">
        <v>0.61142333336722299</v>
      </c>
      <c r="C1645" s="2">
        <v>998.99810318146297</v>
      </c>
      <c r="D1645" s="19">
        <v>2.5847521351584501</v>
      </c>
      <c r="E1645" s="135">
        <v>0.13014834432355399</v>
      </c>
      <c r="F1645" s="135">
        <v>89</v>
      </c>
      <c r="G1645" s="135">
        <v>41.500018084269001</v>
      </c>
      <c r="H1645" s="2">
        <v>2.7562805424035202</v>
      </c>
      <c r="I1645" s="2">
        <v>162.65185871920599</v>
      </c>
      <c r="J1645" s="2">
        <v>-123.767590224629</v>
      </c>
      <c r="K1645" s="19">
        <v>2.4507783246907602</v>
      </c>
      <c r="L1645" s="135">
        <v>8.8048931161498603E-2</v>
      </c>
      <c r="M1645" s="135">
        <v>89.79</v>
      </c>
      <c r="N1645" s="135">
        <v>81.646241498091996</v>
      </c>
      <c r="O1645" s="19">
        <v>0.8</v>
      </c>
      <c r="P1645" s="2">
        <v>226.778607233526</v>
      </c>
      <c r="Q1645" s="2">
        <v>212.388565506357</v>
      </c>
      <c r="R1645" s="266">
        <f t="shared" si="78"/>
        <v>5.0355304598492108</v>
      </c>
      <c r="S1645" s="266">
        <f t="shared" si="79"/>
        <v>1.054665821513904</v>
      </c>
      <c r="T1645" s="266">
        <f t="shared" si="80"/>
        <v>1.9673784558913439</v>
      </c>
    </row>
    <row r="1646" spans="1:20">
      <c r="A1646" s="102">
        <v>1.3421843317337301</v>
      </c>
      <c r="B1646" s="102">
        <v>0.61176080810015598</v>
      </c>
      <c r="C1646" s="2">
        <v>983.63195672554502</v>
      </c>
      <c r="D1646" s="19">
        <v>1.0062004495696699</v>
      </c>
      <c r="E1646" s="135">
        <v>0.199952790099898</v>
      </c>
      <c r="F1646" s="135">
        <v>89</v>
      </c>
      <c r="G1646" s="135">
        <v>41.381157864699901</v>
      </c>
      <c r="H1646" s="2">
        <v>1.6845692422897001</v>
      </c>
      <c r="I1646" s="2">
        <v>319.65482813153801</v>
      </c>
      <c r="J1646" s="2">
        <v>-162.73335890285301</v>
      </c>
      <c r="K1646" s="19">
        <v>1.89650925946294</v>
      </c>
      <c r="L1646" s="135">
        <v>8.3951801855645297E-2</v>
      </c>
      <c r="M1646" s="135">
        <v>89.79</v>
      </c>
      <c r="N1646" s="135">
        <v>82.599740525136596</v>
      </c>
      <c r="O1646" s="19">
        <v>0.8</v>
      </c>
      <c r="P1646" s="2">
        <v>120.427812071415</v>
      </c>
      <c r="Q1646" s="2">
        <v>327.13879071496399</v>
      </c>
      <c r="R1646" s="266">
        <f t="shared" si="78"/>
        <v>2.9027097090326102</v>
      </c>
      <c r="S1646" s="266">
        <f t="shared" si="79"/>
        <v>0.53055393457694433</v>
      </c>
      <c r="T1646" s="266">
        <f t="shared" si="80"/>
        <v>1.996071274641595</v>
      </c>
    </row>
    <row r="1647" spans="1:20">
      <c r="A1647" s="102">
        <v>1.72770667029544</v>
      </c>
      <c r="B1647" s="102">
        <v>0.61182390388977803</v>
      </c>
      <c r="C1647" s="2">
        <v>881.15310917126203</v>
      </c>
      <c r="D1647" s="19">
        <v>0.896106207146533</v>
      </c>
      <c r="E1647" s="135">
        <v>6.1100032633376597E-8</v>
      </c>
      <c r="F1647" s="135">
        <v>89</v>
      </c>
      <c r="G1647" s="135">
        <v>41.870409561128902</v>
      </c>
      <c r="H1647" s="2">
        <v>1.9159441853674799</v>
      </c>
      <c r="I1647" s="2">
        <v>317.28854276201201</v>
      </c>
      <c r="J1647" s="2">
        <v>5.1899871787268701</v>
      </c>
      <c r="K1647" s="19">
        <v>5.3982970222842797</v>
      </c>
      <c r="L1647" s="135">
        <v>0.119895248110109</v>
      </c>
      <c r="M1647" s="135">
        <v>89.79</v>
      </c>
      <c r="N1647" s="135">
        <v>82.186313943942196</v>
      </c>
      <c r="O1647" s="19">
        <v>0.8</v>
      </c>
      <c r="P1647" s="2">
        <v>332.64410550426197</v>
      </c>
      <c r="Q1647" s="2">
        <v>100.074832623964</v>
      </c>
      <c r="R1647" s="266">
        <f t="shared" si="78"/>
        <v>6.294403229430813</v>
      </c>
      <c r="S1647" s="266">
        <f t="shared" si="79"/>
        <v>0.16599794406409807</v>
      </c>
      <c r="T1647" s="266">
        <f t="shared" si="80"/>
        <v>1.9628734183732761</v>
      </c>
    </row>
    <row r="1648" spans="1:20">
      <c r="A1648" s="102">
        <v>2.3943646219559001</v>
      </c>
      <c r="B1648" s="102">
        <v>0.61184397315168204</v>
      </c>
      <c r="C1648" s="2">
        <v>896.53402843105698</v>
      </c>
      <c r="D1648" s="19">
        <v>2.5864695968739202</v>
      </c>
      <c r="E1648" s="135">
        <v>0.186735854727515</v>
      </c>
      <c r="F1648" s="135">
        <v>89</v>
      </c>
      <c r="G1648" s="135">
        <v>41.661846180929103</v>
      </c>
      <c r="H1648" s="2">
        <v>5.9999741805627496</v>
      </c>
      <c r="I1648" s="2">
        <v>5.59827972011159E-4</v>
      </c>
      <c r="J1648" s="2">
        <v>171.99840756567099</v>
      </c>
      <c r="K1648" s="19">
        <v>3.1598150160536398</v>
      </c>
      <c r="L1648" s="135">
        <v>9.0987083961680398E-2</v>
      </c>
      <c r="M1648" s="135">
        <v>89.79</v>
      </c>
      <c r="N1648" s="135">
        <v>81.697408705623999</v>
      </c>
      <c r="O1648" s="19">
        <v>0.8</v>
      </c>
      <c r="P1648" s="2">
        <v>115.86031215926801</v>
      </c>
      <c r="Q1648" s="2">
        <v>330.239144639627</v>
      </c>
      <c r="R1648" s="266">
        <f t="shared" si="78"/>
        <v>5.7462846129275604</v>
      </c>
      <c r="S1648" s="266">
        <f t="shared" si="79"/>
        <v>0.81855095432270497</v>
      </c>
      <c r="T1648" s="266">
        <f t="shared" si="80"/>
        <v>1.9609646761890585</v>
      </c>
    </row>
    <row r="1649" spans="1:20">
      <c r="A1649" s="102">
        <v>1.4021450378932001</v>
      </c>
      <c r="B1649" s="102">
        <v>0.61209655843456001</v>
      </c>
      <c r="C1649" s="2">
        <v>968.42553188678198</v>
      </c>
      <c r="D1649" s="19">
        <v>1.20000005892577</v>
      </c>
      <c r="E1649" s="135">
        <v>0.29999972232268601</v>
      </c>
      <c r="F1649" s="135">
        <v>89</v>
      </c>
      <c r="G1649" s="135">
        <v>41.799980767803298</v>
      </c>
      <c r="H1649" s="2">
        <v>0.35491833078775997</v>
      </c>
      <c r="I1649" s="2">
        <v>272.127887933046</v>
      </c>
      <c r="J1649" s="2">
        <v>0.130806697124914</v>
      </c>
      <c r="K1649" s="19">
        <v>2.7724803442291002</v>
      </c>
      <c r="L1649" s="135">
        <v>8.1729997877618199E-2</v>
      </c>
      <c r="M1649" s="135">
        <v>89.79</v>
      </c>
      <c r="N1649" s="135">
        <v>81.699999061706706</v>
      </c>
      <c r="O1649" s="19">
        <v>0.8</v>
      </c>
      <c r="P1649" s="2">
        <v>127.682120648918</v>
      </c>
      <c r="Q1649" s="2">
        <v>327.77168017101297</v>
      </c>
      <c r="R1649" s="266">
        <f t="shared" si="78"/>
        <v>3.9724804031548704</v>
      </c>
      <c r="S1649" s="266">
        <f t="shared" si="79"/>
        <v>0.43282545227906205</v>
      </c>
      <c r="T1649" s="266">
        <f t="shared" si="80"/>
        <v>1.9545463313857947</v>
      </c>
    </row>
    <row r="1650" spans="1:20">
      <c r="A1650" s="102">
        <v>1.4046676596626599</v>
      </c>
      <c r="B1650" s="102">
        <v>0.61232346403138604</v>
      </c>
      <c r="C1650" s="2">
        <v>932.88856724112804</v>
      </c>
      <c r="D1650" s="19">
        <v>0.51718193450913397</v>
      </c>
      <c r="E1650" s="135">
        <v>0.134388795793566</v>
      </c>
      <c r="F1650" s="135">
        <v>89</v>
      </c>
      <c r="G1650" s="135">
        <v>41.687157309412498</v>
      </c>
      <c r="H1650" s="2">
        <v>5.9402129041152998</v>
      </c>
      <c r="I1650" s="2">
        <v>249.78255476575799</v>
      </c>
      <c r="J1650" s="2">
        <v>-3.86543773912901</v>
      </c>
      <c r="K1650" s="19">
        <v>1.45952797500932</v>
      </c>
      <c r="L1650" s="135">
        <v>5.9895773678025302E-4</v>
      </c>
      <c r="M1650" s="135">
        <v>89.79</v>
      </c>
      <c r="N1650" s="135">
        <v>82.1915207542297</v>
      </c>
      <c r="O1650" s="19">
        <v>0.8</v>
      </c>
      <c r="P1650" s="2">
        <v>182.63718339241299</v>
      </c>
      <c r="Q1650" s="2">
        <v>262.634630905846</v>
      </c>
      <c r="R1650" s="266">
        <f t="shared" si="78"/>
        <v>1.9767099095184539</v>
      </c>
      <c r="S1650" s="266">
        <f t="shared" si="79"/>
        <v>0.35434876437077639</v>
      </c>
      <c r="T1650" s="266">
        <f t="shared" si="80"/>
        <v>1.9716269004428317</v>
      </c>
    </row>
    <row r="1651" spans="1:20">
      <c r="A1651" s="102">
        <v>1.8724723444320199</v>
      </c>
      <c r="B1651" s="102">
        <v>0.61246666608049505</v>
      </c>
      <c r="C1651" s="2">
        <v>922.39182076662405</v>
      </c>
      <c r="D1651" s="19">
        <v>2.1639431027881302</v>
      </c>
      <c r="E1651" s="135">
        <v>0.103153062494833</v>
      </c>
      <c r="F1651" s="135">
        <v>89</v>
      </c>
      <c r="G1651" s="135">
        <v>41.782803919806099</v>
      </c>
      <c r="H1651" s="2">
        <v>4.57039255617563</v>
      </c>
      <c r="I1651" s="2">
        <v>177.658012500719</v>
      </c>
      <c r="J1651" s="2">
        <v>172.13872964579099</v>
      </c>
      <c r="K1651" s="19">
        <v>5.4999967960867098</v>
      </c>
      <c r="L1651" s="135">
        <v>6.9784572902793607E-2</v>
      </c>
      <c r="M1651" s="135">
        <v>89.79</v>
      </c>
      <c r="N1651" s="135">
        <v>81.866982200555796</v>
      </c>
      <c r="O1651" s="19">
        <v>0.8</v>
      </c>
      <c r="P1651" s="2">
        <v>356.87396659694099</v>
      </c>
      <c r="Q1651" s="2">
        <v>78.159764118829401</v>
      </c>
      <c r="R1651" s="266">
        <f t="shared" si="78"/>
        <v>7.6639398988748404</v>
      </c>
      <c r="S1651" s="266">
        <f t="shared" si="79"/>
        <v>0.3934444296999941</v>
      </c>
      <c r="T1651" s="266">
        <f t="shared" si="80"/>
        <v>1.9593462984840226</v>
      </c>
    </row>
    <row r="1652" spans="1:20">
      <c r="A1652" s="102">
        <v>2.3061194769106801</v>
      </c>
      <c r="B1652" s="102">
        <v>0.61261337277862904</v>
      </c>
      <c r="C1652" s="2">
        <v>891.76250810895795</v>
      </c>
      <c r="D1652" s="19">
        <v>0.50030092841182605</v>
      </c>
      <c r="E1652" s="135">
        <v>0.22218712758752401</v>
      </c>
      <c r="F1652" s="135">
        <v>89</v>
      </c>
      <c r="G1652" s="135">
        <v>41.1372263131992</v>
      </c>
      <c r="H1652" s="2">
        <v>2.7651294533217601</v>
      </c>
      <c r="I1652" s="2">
        <v>356.07784595824802</v>
      </c>
      <c r="J1652" s="2">
        <v>114.437826112793</v>
      </c>
      <c r="K1652" s="19">
        <v>1.8234232501269501</v>
      </c>
      <c r="L1652" s="135">
        <v>0.13527507673765299</v>
      </c>
      <c r="M1652" s="135">
        <v>89.79</v>
      </c>
      <c r="N1652" s="135">
        <v>83.0646402374351</v>
      </c>
      <c r="O1652" s="19">
        <v>0.8</v>
      </c>
      <c r="P1652" s="2">
        <v>157.20697714921999</v>
      </c>
      <c r="Q1652" s="2">
        <v>304.60558945000997</v>
      </c>
      <c r="R1652" s="266">
        <f t="shared" si="78"/>
        <v>2.3237241785387761</v>
      </c>
      <c r="S1652" s="266">
        <f t="shared" si="79"/>
        <v>0.2743745470926699</v>
      </c>
      <c r="T1652" s="266">
        <f t="shared" si="80"/>
        <v>2.0192085777738291</v>
      </c>
    </row>
    <row r="1653" spans="1:20">
      <c r="A1653" s="102">
        <v>2.5338533716276199</v>
      </c>
      <c r="B1653" s="102">
        <v>0.61280319612363598</v>
      </c>
      <c r="C1653" s="2">
        <v>942.70700721916899</v>
      </c>
      <c r="D1653" s="19">
        <v>1.2590046079714501</v>
      </c>
      <c r="E1653" s="135">
        <v>7.9167943425594106E-2</v>
      </c>
      <c r="F1653" s="135">
        <v>89</v>
      </c>
      <c r="G1653" s="135">
        <v>40.460080052865202</v>
      </c>
      <c r="H1653" s="2">
        <v>5.9927530553558199</v>
      </c>
      <c r="I1653" s="2">
        <v>321.06399208355901</v>
      </c>
      <c r="J1653" s="2">
        <v>179.97604520224399</v>
      </c>
      <c r="K1653" s="19">
        <v>3.0365594633056698</v>
      </c>
      <c r="L1653" s="135">
        <v>6.68847866042733E-2</v>
      </c>
      <c r="M1653" s="135">
        <v>89.79</v>
      </c>
      <c r="N1653" s="135">
        <v>83.216509605328795</v>
      </c>
      <c r="O1653" s="19">
        <v>0.8</v>
      </c>
      <c r="P1653" s="2">
        <v>24.8984055655364</v>
      </c>
      <c r="Q1653" s="2">
        <v>54.249962955449099</v>
      </c>
      <c r="R1653" s="266">
        <f t="shared" si="78"/>
        <v>4.2955640712771199</v>
      </c>
      <c r="S1653" s="266">
        <f t="shared" si="79"/>
        <v>0.41461549598665465</v>
      </c>
      <c r="T1653" s="266">
        <f t="shared" si="80"/>
        <v>2.0567559307000378</v>
      </c>
    </row>
    <row r="1654" spans="1:20">
      <c r="A1654" s="102">
        <v>2.82615454960614</v>
      </c>
      <c r="B1654" s="102">
        <v>0.61283830802558903</v>
      </c>
      <c r="C1654" s="2">
        <v>880.32200215067803</v>
      </c>
      <c r="D1654" s="19">
        <v>0.61309013846315896</v>
      </c>
      <c r="E1654" s="135">
        <v>0.225414109839814</v>
      </c>
      <c r="F1654" s="135">
        <v>89</v>
      </c>
      <c r="G1654" s="135">
        <v>40.6047078469688</v>
      </c>
      <c r="H1654" s="2">
        <v>1.40232270151211</v>
      </c>
      <c r="I1654" s="2">
        <v>302.68188219537001</v>
      </c>
      <c r="J1654" s="2">
        <v>-135.061497810746</v>
      </c>
      <c r="K1654" s="19">
        <v>3.79378815816467</v>
      </c>
      <c r="L1654" s="135">
        <v>2.6205411031963499E-2</v>
      </c>
      <c r="M1654" s="135">
        <v>89.79</v>
      </c>
      <c r="N1654" s="135">
        <v>83.284739457824799</v>
      </c>
      <c r="O1654" s="19">
        <v>0.8</v>
      </c>
      <c r="P1654" s="2">
        <v>130.55692082521699</v>
      </c>
      <c r="Q1654" s="2">
        <v>319.85244047403802</v>
      </c>
      <c r="R1654" s="266">
        <f t="shared" si="78"/>
        <v>4.4068782966278288</v>
      </c>
      <c r="S1654" s="266">
        <f t="shared" si="79"/>
        <v>0.16160368288980981</v>
      </c>
      <c r="T1654" s="266">
        <f t="shared" si="80"/>
        <v>2.0511104222620857</v>
      </c>
    </row>
    <row r="1655" spans="1:20">
      <c r="A1655" s="102">
        <v>1.57609853288158</v>
      </c>
      <c r="B1655" s="102">
        <v>0.61285064440658799</v>
      </c>
      <c r="C1655" s="2">
        <v>998.98446911711005</v>
      </c>
      <c r="D1655" s="19">
        <v>1.20000028906655</v>
      </c>
      <c r="E1655" s="135">
        <v>0.17521196540433601</v>
      </c>
      <c r="F1655" s="135">
        <v>89</v>
      </c>
      <c r="G1655" s="135">
        <v>41.653171981968597</v>
      </c>
      <c r="H1655" s="2">
        <v>5.9999464558390097</v>
      </c>
      <c r="I1655" s="2">
        <v>17.0818311119152</v>
      </c>
      <c r="J1655" s="2">
        <v>106.21002876793899</v>
      </c>
      <c r="K1655" s="19">
        <v>2.0050449621169402</v>
      </c>
      <c r="L1655" s="135">
        <v>8.7145916726950295E-2</v>
      </c>
      <c r="M1655" s="135">
        <v>89.79</v>
      </c>
      <c r="N1655" s="135">
        <v>82.078039950353002</v>
      </c>
      <c r="O1655" s="19">
        <v>0.8</v>
      </c>
      <c r="P1655" s="2">
        <v>160.846029932568</v>
      </c>
      <c r="Q1655" s="2">
        <v>286.21054125936001</v>
      </c>
      <c r="R1655" s="266">
        <f t="shared" si="78"/>
        <v>3.2050452511834902</v>
      </c>
      <c r="S1655" s="266">
        <f t="shared" si="79"/>
        <v>0.59849046367497993</v>
      </c>
      <c r="T1655" s="266">
        <f t="shared" si="80"/>
        <v>1.9705111530493784</v>
      </c>
    </row>
    <row r="1656" spans="1:20">
      <c r="A1656" s="102">
        <v>1.3404889106750399</v>
      </c>
      <c r="B1656" s="102">
        <v>0.61285224433659602</v>
      </c>
      <c r="C1656" s="2">
        <v>933.33701549415002</v>
      </c>
      <c r="D1656" s="19">
        <v>0.51503529917387103</v>
      </c>
      <c r="E1656" s="135">
        <v>0.154953669063018</v>
      </c>
      <c r="F1656" s="135">
        <v>89</v>
      </c>
      <c r="G1656" s="135">
        <v>41.717419536067098</v>
      </c>
      <c r="H1656" s="2">
        <v>-1.9898222970034201</v>
      </c>
      <c r="I1656" s="2">
        <v>240.87168909970299</v>
      </c>
      <c r="J1656" s="2">
        <v>8.4913047173859599</v>
      </c>
      <c r="K1656" s="19">
        <v>1.6524166611803199</v>
      </c>
      <c r="L1656" s="135">
        <v>2.0718349457282199E-2</v>
      </c>
      <c r="M1656" s="135">
        <v>89.79</v>
      </c>
      <c r="N1656" s="135">
        <v>82.224465243553496</v>
      </c>
      <c r="O1656" s="19">
        <v>0.8</v>
      </c>
      <c r="P1656" s="2">
        <v>46.907036925301902</v>
      </c>
      <c r="Q1656" s="2">
        <v>37.757516315963102</v>
      </c>
      <c r="R1656" s="266">
        <f t="shared" si="78"/>
        <v>2.1674519603541911</v>
      </c>
      <c r="S1656" s="266">
        <f t="shared" si="79"/>
        <v>0.31168609665674862</v>
      </c>
      <c r="T1656" s="266">
        <f t="shared" si="80"/>
        <v>1.9709863687150098</v>
      </c>
    </row>
    <row r="1657" spans="1:20">
      <c r="A1657" s="102">
        <v>1.71123863151296</v>
      </c>
      <c r="B1657" s="102">
        <v>0.61291249816798898</v>
      </c>
      <c r="C1657" s="2">
        <v>885.578076717508</v>
      </c>
      <c r="D1657" s="19">
        <v>0.53818179981007097</v>
      </c>
      <c r="E1657" s="135">
        <v>5.8401619364720103E-2</v>
      </c>
      <c r="F1657" s="135">
        <v>89</v>
      </c>
      <c r="G1657" s="135">
        <v>41.177874999068401</v>
      </c>
      <c r="H1657" s="2">
        <v>0.48430701903846002</v>
      </c>
      <c r="I1657" s="2">
        <v>25.1390952033783</v>
      </c>
      <c r="J1657" s="2">
        <v>73.016442703483506</v>
      </c>
      <c r="K1657" s="19">
        <v>1.08612975300005</v>
      </c>
      <c r="L1657" s="135">
        <v>7.5695485868676497E-3</v>
      </c>
      <c r="M1657" s="135">
        <v>89.79</v>
      </c>
      <c r="N1657" s="135">
        <v>82.996224462567199</v>
      </c>
      <c r="O1657" s="19">
        <v>0.8</v>
      </c>
      <c r="P1657" s="2">
        <v>292.80453523096998</v>
      </c>
      <c r="Q1657" s="2">
        <v>153.98793831302299</v>
      </c>
      <c r="R1657" s="266">
        <f t="shared" ref="R1657:R1720" si="81">D1657+K1657</f>
        <v>1.6243115528101209</v>
      </c>
      <c r="S1657" s="266">
        <f t="shared" ref="S1657:S1720" si="82">D1657/K1657</f>
        <v>0.49550414977909751</v>
      </c>
      <c r="T1657" s="266">
        <f t="shared" ref="T1657:T1720" si="83">N1657/G1657</f>
        <v>2.0155538493534424</v>
      </c>
    </row>
    <row r="1658" spans="1:20">
      <c r="A1658" s="102">
        <v>2.0143834394402802</v>
      </c>
      <c r="B1658" s="102">
        <v>0.61293348724789398</v>
      </c>
      <c r="C1658" s="2">
        <v>984.728292108907</v>
      </c>
      <c r="D1658" s="19">
        <v>0.51054687885932504</v>
      </c>
      <c r="E1658" s="135">
        <v>4.7611810416622803E-2</v>
      </c>
      <c r="F1658" s="135">
        <v>89</v>
      </c>
      <c r="G1658" s="135">
        <v>41.014972790934003</v>
      </c>
      <c r="H1658" s="2">
        <v>3.0010872364855099</v>
      </c>
      <c r="I1658" s="2">
        <v>36.4120059224092</v>
      </c>
      <c r="J1658" s="2">
        <v>55.575841794416498</v>
      </c>
      <c r="K1658" s="19">
        <v>1.05691183397564</v>
      </c>
      <c r="L1658" s="135">
        <v>6.4538772715134696E-2</v>
      </c>
      <c r="M1658" s="135">
        <v>89.79</v>
      </c>
      <c r="N1658" s="135">
        <v>83.186786073409294</v>
      </c>
      <c r="O1658" s="19">
        <v>0.8</v>
      </c>
      <c r="P1658" s="2">
        <v>218.77948003661899</v>
      </c>
      <c r="Q1658" s="2">
        <v>234.84750067368299</v>
      </c>
      <c r="R1658" s="266">
        <f t="shared" si="81"/>
        <v>1.5674587128349651</v>
      </c>
      <c r="S1658" s="266">
        <f t="shared" si="82"/>
        <v>0.48305531497255638</v>
      </c>
      <c r="T1658" s="266">
        <f t="shared" si="83"/>
        <v>2.028205321442929</v>
      </c>
    </row>
    <row r="1659" spans="1:20">
      <c r="A1659" s="102">
        <v>1.3259012256748901</v>
      </c>
      <c r="B1659" s="102">
        <v>0.61298937394338404</v>
      </c>
      <c r="C1659" s="2">
        <v>998.99890995935698</v>
      </c>
      <c r="D1659" s="19">
        <v>1.00000075056549</v>
      </c>
      <c r="E1659" s="135">
        <v>0.26422456628997798</v>
      </c>
      <c r="F1659" s="135">
        <v>89</v>
      </c>
      <c r="G1659" s="135">
        <v>41.368881230689801</v>
      </c>
      <c r="H1659" s="2">
        <v>5.9992010168184704</v>
      </c>
      <c r="I1659" s="2">
        <v>283.35723252648103</v>
      </c>
      <c r="J1659" s="2">
        <v>-94.366190290758595</v>
      </c>
      <c r="K1659" s="19">
        <v>1.8209633182734399</v>
      </c>
      <c r="L1659" s="135">
        <v>8.40163659589033E-2</v>
      </c>
      <c r="M1659" s="135">
        <v>89.79</v>
      </c>
      <c r="N1659" s="135">
        <v>82.594215363943704</v>
      </c>
      <c r="O1659" s="19">
        <v>0.8</v>
      </c>
      <c r="P1659" s="2">
        <v>89.121817715916507</v>
      </c>
      <c r="Q1659" s="2">
        <v>356.60385192336201</v>
      </c>
      <c r="R1659" s="266">
        <f t="shared" si="81"/>
        <v>2.8209640688389301</v>
      </c>
      <c r="S1659" s="266">
        <f t="shared" si="82"/>
        <v>0.54916029363713281</v>
      </c>
      <c r="T1659" s="266">
        <f t="shared" si="83"/>
        <v>1.9965300705949618</v>
      </c>
    </row>
    <row r="1660" spans="1:20">
      <c r="A1660" s="102">
        <v>2.37074950337409</v>
      </c>
      <c r="B1660" s="102">
        <v>0.61302560608943502</v>
      </c>
      <c r="C1660" s="2">
        <v>998.99942392023695</v>
      </c>
      <c r="D1660" s="19">
        <v>3.1651494810735801</v>
      </c>
      <c r="E1660" s="135">
        <v>0.17526729099173799</v>
      </c>
      <c r="F1660" s="135">
        <v>89</v>
      </c>
      <c r="G1660" s="135">
        <v>41.539552378891401</v>
      </c>
      <c r="H1660" s="2">
        <v>0.59566932770230596</v>
      </c>
      <c r="I1660" s="2">
        <v>359.26650844994703</v>
      </c>
      <c r="J1660" s="2">
        <v>163.36755735030999</v>
      </c>
      <c r="K1660" s="19">
        <v>3.1999986630158701</v>
      </c>
      <c r="L1660" s="135">
        <v>9.9368640447012394E-2</v>
      </c>
      <c r="M1660" s="135">
        <v>89.79</v>
      </c>
      <c r="N1660" s="135">
        <v>81.699998813764495</v>
      </c>
      <c r="O1660" s="19">
        <v>0.8</v>
      </c>
      <c r="P1660" s="2">
        <v>91.311846267018396</v>
      </c>
      <c r="Q1660" s="2">
        <v>342.30823376831199</v>
      </c>
      <c r="R1660" s="266">
        <f t="shared" si="81"/>
        <v>6.3651481440894502</v>
      </c>
      <c r="S1660" s="266">
        <f t="shared" si="82"/>
        <v>0.98910962609295405</v>
      </c>
      <c r="T1660" s="266">
        <f t="shared" si="83"/>
        <v>1.9668001732074727</v>
      </c>
    </row>
    <row r="1661" spans="1:20">
      <c r="A1661" s="102">
        <v>1.7046556011773599</v>
      </c>
      <c r="B1661" s="102">
        <v>0.61347307692117503</v>
      </c>
      <c r="C1661" s="2">
        <v>860.00000010130896</v>
      </c>
      <c r="D1661" s="19">
        <v>1.5433936537639401</v>
      </c>
      <c r="E1661" s="135">
        <v>0.29999999966882102</v>
      </c>
      <c r="F1661" s="135">
        <v>89</v>
      </c>
      <c r="G1661" s="135">
        <v>41.728028987632698</v>
      </c>
      <c r="H1661" s="2">
        <v>0.86936039398558895</v>
      </c>
      <c r="I1661" s="2">
        <v>242.12192351936699</v>
      </c>
      <c r="J1661" s="2">
        <v>51.139456244758598</v>
      </c>
      <c r="K1661" s="19">
        <v>2.3220184556884602</v>
      </c>
      <c r="L1661" s="135">
        <v>3.2084668486309598E-6</v>
      </c>
      <c r="M1661" s="135">
        <v>89.79</v>
      </c>
      <c r="N1661" s="135">
        <v>81.685588988978694</v>
      </c>
      <c r="O1661" s="19">
        <v>0.8</v>
      </c>
      <c r="P1661" s="2">
        <v>92.572039381587601</v>
      </c>
      <c r="Q1661" s="2">
        <v>357.36415162900101</v>
      </c>
      <c r="R1661" s="266">
        <f t="shared" si="81"/>
        <v>3.8654121094524001</v>
      </c>
      <c r="S1661" s="266">
        <f t="shared" si="82"/>
        <v>0.6646775997765858</v>
      </c>
      <c r="T1661" s="266">
        <f t="shared" si="83"/>
        <v>1.9575712289978655</v>
      </c>
    </row>
    <row r="1662" spans="1:20">
      <c r="A1662" s="102">
        <v>1.90215986222028</v>
      </c>
      <c r="B1662" s="102">
        <v>0.61473800940439105</v>
      </c>
      <c r="C1662" s="2">
        <v>862.34567193583803</v>
      </c>
      <c r="D1662" s="19">
        <v>2.2979446226178299</v>
      </c>
      <c r="E1662" s="135">
        <v>0.14399983238591499</v>
      </c>
      <c r="F1662" s="135">
        <v>89</v>
      </c>
      <c r="G1662" s="135">
        <v>41.341016784916803</v>
      </c>
      <c r="H1662" s="2">
        <v>4.5305179786484304</v>
      </c>
      <c r="I1662" s="2">
        <v>359.98727212556298</v>
      </c>
      <c r="J1662" s="2">
        <v>165.66384396467299</v>
      </c>
      <c r="K1662" s="19">
        <v>2.70460962463833</v>
      </c>
      <c r="L1662" s="135">
        <v>9.9668430522821594E-2</v>
      </c>
      <c r="M1662" s="135">
        <v>89.79</v>
      </c>
      <c r="N1662" s="135">
        <v>82.266460381501702</v>
      </c>
      <c r="O1662" s="19">
        <v>0.8</v>
      </c>
      <c r="P1662" s="2">
        <v>359.95719515826102</v>
      </c>
      <c r="Q1662" s="2">
        <v>64.251598381624603</v>
      </c>
      <c r="R1662" s="266">
        <f t="shared" si="81"/>
        <v>5.0025542472561604</v>
      </c>
      <c r="S1662" s="266">
        <f t="shared" si="82"/>
        <v>0.84964003739545935</v>
      </c>
      <c r="T1662" s="266">
        <f t="shared" si="83"/>
        <v>1.9899476785853143</v>
      </c>
    </row>
    <row r="1663" spans="1:20">
      <c r="A1663" s="102">
        <v>1.4021097165532399</v>
      </c>
      <c r="B1663" s="102">
        <v>0.614936280091676</v>
      </c>
      <c r="C1663" s="2">
        <v>992.90085156212695</v>
      </c>
      <c r="D1663" s="19">
        <v>2.24372570183071</v>
      </c>
      <c r="E1663" s="135">
        <v>0.29994170625905597</v>
      </c>
      <c r="F1663" s="135">
        <v>89</v>
      </c>
      <c r="G1663" s="135">
        <v>41.683567614663303</v>
      </c>
      <c r="H1663" s="2">
        <v>3.2690969472223698E-2</v>
      </c>
      <c r="I1663" s="2">
        <v>261.78506254537501</v>
      </c>
      <c r="J1663" s="2">
        <v>20.913187265085501</v>
      </c>
      <c r="K1663" s="19">
        <v>2.22110902949089</v>
      </c>
      <c r="L1663" s="135">
        <v>4.3822137427151898E-7</v>
      </c>
      <c r="M1663" s="135">
        <v>89.79</v>
      </c>
      <c r="N1663" s="135">
        <v>81.000003486602694</v>
      </c>
      <c r="O1663" s="19">
        <v>0.8</v>
      </c>
      <c r="P1663" s="2">
        <v>59.633960527050199</v>
      </c>
      <c r="Q1663" s="2">
        <v>30.363071140884401</v>
      </c>
      <c r="R1663" s="266">
        <f t="shared" si="81"/>
        <v>4.4648347313216004</v>
      </c>
      <c r="S1663" s="266">
        <f t="shared" si="82"/>
        <v>1.0101826033929564</v>
      </c>
      <c r="T1663" s="266">
        <f t="shared" si="83"/>
        <v>1.9432118727310852</v>
      </c>
    </row>
    <row r="1664" spans="1:20">
      <c r="A1664" s="102">
        <v>1.96715890010818</v>
      </c>
      <c r="B1664" s="102">
        <v>0.61495093886247398</v>
      </c>
      <c r="C1664" s="2">
        <v>984.72495763127404</v>
      </c>
      <c r="D1664" s="19">
        <v>0.97731152171769198</v>
      </c>
      <c r="E1664" s="135">
        <v>4.0643130122005502E-2</v>
      </c>
      <c r="F1664" s="135">
        <v>89</v>
      </c>
      <c r="G1664" s="135">
        <v>41.021156848790902</v>
      </c>
      <c r="H1664" s="2">
        <v>-4.48624348142318E-2</v>
      </c>
      <c r="I1664" s="2">
        <v>76.421376217650305</v>
      </c>
      <c r="J1664" s="2">
        <v>-17.522224251737299</v>
      </c>
      <c r="K1664" s="19">
        <v>1.1146193470882</v>
      </c>
      <c r="L1664" s="135">
        <v>1.5731288793868699E-2</v>
      </c>
      <c r="M1664" s="135">
        <v>89.79</v>
      </c>
      <c r="N1664" s="135">
        <v>83.149937209113901</v>
      </c>
      <c r="O1664" s="19">
        <v>0.8</v>
      </c>
      <c r="P1664" s="2">
        <v>264.65129698419798</v>
      </c>
      <c r="Q1664" s="2">
        <v>180.55929343503701</v>
      </c>
      <c r="R1664" s="266">
        <f t="shared" si="81"/>
        <v>2.0919308688058917</v>
      </c>
      <c r="S1664" s="266">
        <f t="shared" si="82"/>
        <v>0.87681191275819226</v>
      </c>
      <c r="T1664" s="266">
        <f t="shared" si="83"/>
        <v>2.0270012743817767</v>
      </c>
    </row>
    <row r="1665" spans="1:20">
      <c r="A1665" s="102">
        <v>1.8894242178648699</v>
      </c>
      <c r="B1665" s="102">
        <v>0.61504600616171901</v>
      </c>
      <c r="C1665" s="2">
        <v>919.75299440577396</v>
      </c>
      <c r="D1665" s="19">
        <v>2.7363289816405398</v>
      </c>
      <c r="E1665" s="135">
        <v>0.14203357932206201</v>
      </c>
      <c r="F1665" s="135">
        <v>89</v>
      </c>
      <c r="G1665" s="135">
        <v>41.899999987111102</v>
      </c>
      <c r="H1665" s="2">
        <v>2.1832030300810001</v>
      </c>
      <c r="I1665" s="2">
        <v>76.455691531093706</v>
      </c>
      <c r="J1665" s="2">
        <v>30.826300654322502</v>
      </c>
      <c r="K1665" s="19">
        <v>3.4999991258322498</v>
      </c>
      <c r="L1665" s="135">
        <v>5.9305994903729398E-2</v>
      </c>
      <c r="M1665" s="135">
        <v>89.79</v>
      </c>
      <c r="N1665" s="135">
        <v>82.599994103081798</v>
      </c>
      <c r="O1665" s="19">
        <v>0.8</v>
      </c>
      <c r="P1665" s="2">
        <v>107.172586341627</v>
      </c>
      <c r="Q1665" s="2">
        <v>339.102069608688</v>
      </c>
      <c r="R1665" s="266">
        <f t="shared" si="81"/>
        <v>6.2363281074727901</v>
      </c>
      <c r="S1665" s="266">
        <f t="shared" si="82"/>
        <v>0.78180847573494172</v>
      </c>
      <c r="T1665" s="266">
        <f t="shared" si="83"/>
        <v>1.9713602417300826</v>
      </c>
    </row>
    <row r="1666" spans="1:20">
      <c r="A1666" s="102">
        <v>1.43463684245944</v>
      </c>
      <c r="B1666" s="102">
        <v>0.61519591447294597</v>
      </c>
      <c r="C1666" s="2">
        <v>982.88271834464604</v>
      </c>
      <c r="D1666" s="19">
        <v>0.50315887964830097</v>
      </c>
      <c r="E1666" s="135">
        <v>0.27157233510013101</v>
      </c>
      <c r="F1666" s="135">
        <v>89</v>
      </c>
      <c r="G1666" s="135">
        <v>41.895520139616799</v>
      </c>
      <c r="H1666" s="2">
        <v>5.9963595789098303</v>
      </c>
      <c r="I1666" s="2">
        <v>183.070457157665</v>
      </c>
      <c r="J1666" s="2">
        <v>134.57140491204899</v>
      </c>
      <c r="K1666" s="19">
        <v>1.37088302385451</v>
      </c>
      <c r="L1666" s="135">
        <v>2.5595501974208301E-2</v>
      </c>
      <c r="M1666" s="135">
        <v>89.79</v>
      </c>
      <c r="N1666" s="135">
        <v>82.198442627573797</v>
      </c>
      <c r="O1666" s="19">
        <v>0.8</v>
      </c>
      <c r="P1666" s="2">
        <v>275.24386889802599</v>
      </c>
      <c r="Q1666" s="2">
        <v>169.24215292375001</v>
      </c>
      <c r="R1666" s="266">
        <f t="shared" si="81"/>
        <v>1.8740419035028109</v>
      </c>
      <c r="S1666" s="266">
        <f t="shared" si="82"/>
        <v>0.36703268688350216</v>
      </c>
      <c r="T1666" s="266">
        <f t="shared" si="83"/>
        <v>1.9619864451771343</v>
      </c>
    </row>
    <row r="1667" spans="1:20">
      <c r="A1667" s="102">
        <v>1.3066386473365099</v>
      </c>
      <c r="B1667" s="102">
        <v>0.61522595283082304</v>
      </c>
      <c r="C1667" s="2">
        <v>981.45373118085899</v>
      </c>
      <c r="D1667" s="19">
        <v>1.10069583579484</v>
      </c>
      <c r="E1667" s="135">
        <v>1.6209496964228399E-2</v>
      </c>
      <c r="F1667" s="135">
        <v>89</v>
      </c>
      <c r="G1667" s="135">
        <v>40.739184827119203</v>
      </c>
      <c r="H1667" s="2">
        <v>-1.09228311609354</v>
      </c>
      <c r="I1667" s="2">
        <v>192.451805511869</v>
      </c>
      <c r="J1667" s="2">
        <v>-133.61336787199801</v>
      </c>
      <c r="K1667" s="19">
        <v>4.32263226667175</v>
      </c>
      <c r="L1667" s="135">
        <v>0.19246117721401701</v>
      </c>
      <c r="M1667" s="135">
        <v>89.79</v>
      </c>
      <c r="N1667" s="135">
        <v>83.803910918724497</v>
      </c>
      <c r="O1667" s="19">
        <v>0.8</v>
      </c>
      <c r="P1667" s="2">
        <v>8.0130514259752097</v>
      </c>
      <c r="Q1667" s="2">
        <v>55.665008357861097</v>
      </c>
      <c r="R1667" s="266">
        <f t="shared" si="81"/>
        <v>5.4233281024665896</v>
      </c>
      <c r="S1667" s="266">
        <f t="shared" si="82"/>
        <v>0.25463554794642079</v>
      </c>
      <c r="T1667" s="266">
        <f t="shared" si="83"/>
        <v>2.0570836474601726</v>
      </c>
    </row>
    <row r="1668" spans="1:20">
      <c r="A1668" s="102">
        <v>2.4454442304558999</v>
      </c>
      <c r="B1668" s="102">
        <v>0.615262019968427</v>
      </c>
      <c r="C1668" s="2">
        <v>879.98198774405398</v>
      </c>
      <c r="D1668" s="19">
        <v>3.9315630915157702</v>
      </c>
      <c r="E1668" s="135">
        <v>5.2606812160279598E-2</v>
      </c>
      <c r="F1668" s="135">
        <v>89</v>
      </c>
      <c r="G1668" s="135">
        <v>40.6814459057466</v>
      </c>
      <c r="H1668" s="2">
        <v>-0.95444433261472905</v>
      </c>
      <c r="I1668" s="2">
        <v>231.81410625853201</v>
      </c>
      <c r="J1668" s="2">
        <v>50.802375465195702</v>
      </c>
      <c r="K1668" s="19">
        <v>1.4959838950117399</v>
      </c>
      <c r="L1668" s="135">
        <v>6.7967241518251897E-8</v>
      </c>
      <c r="M1668" s="135">
        <v>89.79</v>
      </c>
      <c r="N1668" s="135">
        <v>81.548172089111304</v>
      </c>
      <c r="O1668" s="19">
        <v>0.8</v>
      </c>
      <c r="P1668" s="2">
        <v>186.566257950753</v>
      </c>
      <c r="Q1668" s="2">
        <v>261.925432211356</v>
      </c>
      <c r="R1668" s="266">
        <f t="shared" si="81"/>
        <v>5.4275469865275099</v>
      </c>
      <c r="S1668" s="266">
        <f t="shared" si="82"/>
        <v>2.6280784870915452</v>
      </c>
      <c r="T1668" s="266">
        <f t="shared" si="83"/>
        <v>2.0045544172163243</v>
      </c>
    </row>
    <row r="1669" spans="1:20">
      <c r="A1669" s="102">
        <v>1.5430917209014201</v>
      </c>
      <c r="B1669" s="102">
        <v>0.61538609256967902</v>
      </c>
      <c r="C1669" s="2">
        <v>905.96417795187006</v>
      </c>
      <c r="D1669" s="19">
        <v>1.0994033721988301</v>
      </c>
      <c r="E1669" s="135">
        <v>0.20007348358860999</v>
      </c>
      <c r="F1669" s="135">
        <v>89</v>
      </c>
      <c r="G1669" s="135">
        <v>41.230854011076502</v>
      </c>
      <c r="H1669" s="2">
        <v>-2.1029055456376899</v>
      </c>
      <c r="I1669" s="2">
        <v>12.9236360443254</v>
      </c>
      <c r="J1669" s="2">
        <v>92.471899961608202</v>
      </c>
      <c r="K1669" s="19">
        <v>1.19332512242403</v>
      </c>
      <c r="L1669" s="135">
        <v>9.7412636852213394E-2</v>
      </c>
      <c r="M1669" s="135">
        <v>89.79</v>
      </c>
      <c r="N1669" s="135">
        <v>82.913014256848896</v>
      </c>
      <c r="O1669" s="19">
        <v>0.8</v>
      </c>
      <c r="P1669" s="2">
        <v>172.14795789545801</v>
      </c>
      <c r="Q1669" s="2">
        <v>283.94809401749001</v>
      </c>
      <c r="R1669" s="266">
        <f t="shared" si="81"/>
        <v>2.2927284946228603</v>
      </c>
      <c r="S1669" s="266">
        <f t="shared" si="82"/>
        <v>0.92129408116841249</v>
      </c>
      <c r="T1669" s="266">
        <f t="shared" si="83"/>
        <v>2.0109458376626068</v>
      </c>
    </row>
    <row r="1670" spans="1:20">
      <c r="A1670" s="102">
        <v>1.7104783081449499</v>
      </c>
      <c r="B1670" s="102">
        <v>0.61552979545119901</v>
      </c>
      <c r="C1670" s="2">
        <v>998.99959251538803</v>
      </c>
      <c r="D1670" s="19">
        <v>1.20001047751695</v>
      </c>
      <c r="E1670" s="135">
        <v>0.221290223985256</v>
      </c>
      <c r="F1670" s="135">
        <v>89</v>
      </c>
      <c r="G1670" s="135">
        <v>41.799168148122902</v>
      </c>
      <c r="H1670" s="2">
        <v>5.9999712448809701</v>
      </c>
      <c r="I1670" s="2">
        <v>292.02725427937901</v>
      </c>
      <c r="J1670" s="2">
        <v>-97.811987636457104</v>
      </c>
      <c r="K1670" s="19">
        <v>2.0883707374821401</v>
      </c>
      <c r="L1670" s="135">
        <v>8.4718008153539096E-2</v>
      </c>
      <c r="M1670" s="135">
        <v>89.79</v>
      </c>
      <c r="N1670" s="135">
        <v>81.695073841536498</v>
      </c>
      <c r="O1670" s="19">
        <v>0.8</v>
      </c>
      <c r="P1670" s="2">
        <v>77.753648824937002</v>
      </c>
      <c r="Q1670" s="2">
        <v>0.33174846294427501</v>
      </c>
      <c r="R1670" s="266">
        <f t="shared" si="81"/>
        <v>3.2883812149990899</v>
      </c>
      <c r="S1670" s="266">
        <f t="shared" si="82"/>
        <v>0.57461563503985491</v>
      </c>
      <c r="T1670" s="266">
        <f t="shared" si="83"/>
        <v>1.95446649923834</v>
      </c>
    </row>
    <row r="1671" spans="1:20">
      <c r="A1671" s="102">
        <v>1.5269145788624801</v>
      </c>
      <c r="B1671" s="102">
        <v>0.61562121519818902</v>
      </c>
      <c r="C1671" s="2">
        <v>998.96227954069695</v>
      </c>
      <c r="D1671" s="19">
        <v>1.0000002677180599</v>
      </c>
      <c r="E1671" s="135">
        <v>0.23398092380385199</v>
      </c>
      <c r="F1671" s="135">
        <v>89</v>
      </c>
      <c r="G1671" s="135">
        <v>41.433350460718202</v>
      </c>
      <c r="H1671" s="2">
        <v>0.32345180237658999</v>
      </c>
      <c r="I1671" s="2">
        <v>277.78094975824598</v>
      </c>
      <c r="J1671" s="2">
        <v>-82.816950906560706</v>
      </c>
      <c r="K1671" s="19">
        <v>2.0231119843282399</v>
      </c>
      <c r="L1671" s="135">
        <v>8.3465289398544695E-2</v>
      </c>
      <c r="M1671" s="135">
        <v>89.79</v>
      </c>
      <c r="N1671" s="135">
        <v>82.453423022676006</v>
      </c>
      <c r="O1671" s="19">
        <v>0.8</v>
      </c>
      <c r="P1671" s="2">
        <v>84.432353395269999</v>
      </c>
      <c r="Q1671" s="2">
        <v>358.57527414963698</v>
      </c>
      <c r="R1671" s="266">
        <f t="shared" si="81"/>
        <v>3.0231122520462996</v>
      </c>
      <c r="S1671" s="266">
        <f t="shared" si="82"/>
        <v>0.49428814394083231</v>
      </c>
      <c r="T1671" s="266">
        <f t="shared" si="83"/>
        <v>1.9900254772021824</v>
      </c>
    </row>
    <row r="1672" spans="1:20">
      <c r="A1672" s="102">
        <v>1.3971647387370401</v>
      </c>
      <c r="B1672" s="102">
        <v>0.61579838912824503</v>
      </c>
      <c r="C1672" s="2">
        <v>951.72383713487204</v>
      </c>
      <c r="D1672" s="19">
        <v>2.0488051729240402</v>
      </c>
      <c r="E1672" s="135">
        <v>0.26695697080074898</v>
      </c>
      <c r="F1672" s="135">
        <v>89</v>
      </c>
      <c r="G1672" s="135">
        <v>41.701788846851798</v>
      </c>
      <c r="H1672" s="2">
        <v>1.0295114883638301</v>
      </c>
      <c r="I1672" s="2">
        <v>262.43853182529102</v>
      </c>
      <c r="J1672" s="2">
        <v>10.334307826456801</v>
      </c>
      <c r="K1672" s="19">
        <v>2.3066613445421198</v>
      </c>
      <c r="L1672" s="135">
        <v>1.08606899423824E-7</v>
      </c>
      <c r="M1672" s="135">
        <v>89.79</v>
      </c>
      <c r="N1672" s="135">
        <v>81.0000642171225</v>
      </c>
      <c r="O1672" s="19">
        <v>0.8</v>
      </c>
      <c r="P1672" s="2">
        <v>55.254447754236402</v>
      </c>
      <c r="Q1672" s="2">
        <v>34.742612713340002</v>
      </c>
      <c r="R1672" s="266">
        <f t="shared" si="81"/>
        <v>4.3554665174661604</v>
      </c>
      <c r="S1672" s="266">
        <f t="shared" si="82"/>
        <v>0.88821238443683859</v>
      </c>
      <c r="T1672" s="266">
        <f t="shared" si="83"/>
        <v>1.9423642595906878</v>
      </c>
    </row>
    <row r="1673" spans="1:20">
      <c r="A1673" s="102">
        <v>1.40859116986393</v>
      </c>
      <c r="B1673" s="102">
        <v>0.61605738533441601</v>
      </c>
      <c r="C1673" s="2">
        <v>895.23123880582796</v>
      </c>
      <c r="D1673" s="19">
        <v>1.46157270535307</v>
      </c>
      <c r="E1673" s="135">
        <v>0.26999999891028797</v>
      </c>
      <c r="F1673" s="135">
        <v>89</v>
      </c>
      <c r="G1673" s="135">
        <v>41.899012912870397</v>
      </c>
      <c r="H1673" s="2">
        <v>2.0986543478302</v>
      </c>
      <c r="I1673" s="2">
        <v>260.48963213203598</v>
      </c>
      <c r="J1673" s="2">
        <v>33.968997062382897</v>
      </c>
      <c r="K1673" s="19">
        <v>2.7102022225673799</v>
      </c>
      <c r="L1673" s="135">
        <v>3.5824871755614697E-2</v>
      </c>
      <c r="M1673" s="135">
        <v>89.79</v>
      </c>
      <c r="N1673" s="135">
        <v>81.542532790356702</v>
      </c>
      <c r="O1673" s="19">
        <v>0.8</v>
      </c>
      <c r="P1673" s="2">
        <v>127.945647359508</v>
      </c>
      <c r="Q1673" s="2">
        <v>324.52076037253698</v>
      </c>
      <c r="R1673" s="266">
        <f t="shared" si="81"/>
        <v>4.1717749279204499</v>
      </c>
      <c r="S1673" s="266">
        <f t="shared" si="82"/>
        <v>0.53928547957890738</v>
      </c>
      <c r="T1673" s="266">
        <f t="shared" si="83"/>
        <v>1.9461683491190014</v>
      </c>
    </row>
    <row r="1674" spans="1:20">
      <c r="A1674" s="102">
        <v>2.2246862868778399</v>
      </c>
      <c r="B1674" s="102">
        <v>0.61634581034783897</v>
      </c>
      <c r="C1674" s="2">
        <v>961.27357929767402</v>
      </c>
      <c r="D1674" s="19">
        <v>0.52142289787877205</v>
      </c>
      <c r="E1674" s="135">
        <v>9.0715697709253303E-3</v>
      </c>
      <c r="F1674" s="135">
        <v>89</v>
      </c>
      <c r="G1674" s="135">
        <v>39.5696368254521</v>
      </c>
      <c r="H1674" s="2">
        <v>5.1114921344985804</v>
      </c>
      <c r="I1674" s="2">
        <v>147.80627588645501</v>
      </c>
      <c r="J1674" s="2">
        <v>-109.348957963022</v>
      </c>
      <c r="K1674" s="19">
        <v>3.2449511999276002</v>
      </c>
      <c r="L1674" s="135">
        <v>0.17185218625357601</v>
      </c>
      <c r="M1674" s="135">
        <v>89.79</v>
      </c>
      <c r="N1674" s="135">
        <v>83.457223331131402</v>
      </c>
      <c r="O1674" s="19">
        <v>0.8</v>
      </c>
      <c r="P1674" s="2">
        <v>38.391470197716799</v>
      </c>
      <c r="Q1674" s="2">
        <v>30.886812770693901</v>
      </c>
      <c r="R1674" s="266">
        <f t="shared" si="81"/>
        <v>3.7663740978063722</v>
      </c>
      <c r="S1674" s="266">
        <f t="shared" si="82"/>
        <v>0.16068743896376803</v>
      </c>
      <c r="T1674" s="266">
        <f t="shared" si="83"/>
        <v>2.1091228029024971</v>
      </c>
    </row>
    <row r="1675" spans="1:20">
      <c r="A1675" s="102">
        <v>1.4665278154425301</v>
      </c>
      <c r="B1675" s="102">
        <v>0.61639369646196795</v>
      </c>
      <c r="C1675" s="2">
        <v>901.15281893443603</v>
      </c>
      <c r="D1675" s="19">
        <v>0.93322428891796005</v>
      </c>
      <c r="E1675" s="135">
        <v>0.29999994513133699</v>
      </c>
      <c r="F1675" s="135">
        <v>89</v>
      </c>
      <c r="G1675" s="135">
        <v>42.810624028564199</v>
      </c>
      <c r="H1675" s="2">
        <v>0.59275677035735597</v>
      </c>
      <c r="I1675" s="2">
        <v>200.43717378513799</v>
      </c>
      <c r="J1675" s="2">
        <v>-177.43697112214599</v>
      </c>
      <c r="K1675" s="19">
        <v>4.1218851563785401</v>
      </c>
      <c r="L1675" s="135">
        <v>1.77883817654882E-2</v>
      </c>
      <c r="M1675" s="135">
        <v>89.79</v>
      </c>
      <c r="N1675" s="135">
        <v>82.188809487035599</v>
      </c>
      <c r="O1675" s="19">
        <v>0.8</v>
      </c>
      <c r="P1675" s="2">
        <v>254.66150249839299</v>
      </c>
      <c r="Q1675" s="2">
        <v>193.07000635839501</v>
      </c>
      <c r="R1675" s="266">
        <f t="shared" si="81"/>
        <v>5.0551094452965</v>
      </c>
      <c r="S1675" s="266">
        <f t="shared" si="82"/>
        <v>0.22640715437542283</v>
      </c>
      <c r="T1675" s="266">
        <f t="shared" si="83"/>
        <v>1.9198227391452505</v>
      </c>
    </row>
    <row r="1676" spans="1:20">
      <c r="A1676" s="102">
        <v>1.7932369620539199</v>
      </c>
      <c r="B1676" s="102">
        <v>0.61640203201814603</v>
      </c>
      <c r="C1676" s="2">
        <v>982.69137855040503</v>
      </c>
      <c r="D1676" s="19">
        <v>0.50023945131637604</v>
      </c>
      <c r="E1676" s="135">
        <v>6.4267581834880905E-2</v>
      </c>
      <c r="F1676" s="135">
        <v>89</v>
      </c>
      <c r="G1676" s="135">
        <v>41.083387650614597</v>
      </c>
      <c r="H1676" s="2">
        <v>-1.1902320040786001</v>
      </c>
      <c r="I1676" s="2">
        <v>349.76000342199802</v>
      </c>
      <c r="J1676" s="2">
        <v>144.92763381064</v>
      </c>
      <c r="K1676" s="19">
        <v>1.11488872911898</v>
      </c>
      <c r="L1676" s="135">
        <v>4.7335235475953398E-2</v>
      </c>
      <c r="M1676" s="135">
        <v>89.79</v>
      </c>
      <c r="N1676" s="135">
        <v>83.012663104213402</v>
      </c>
      <c r="O1676" s="19">
        <v>0.8</v>
      </c>
      <c r="P1676" s="2">
        <v>218.425315152141</v>
      </c>
      <c r="Q1676" s="2">
        <v>232.79293951231199</v>
      </c>
      <c r="R1676" s="266">
        <f t="shared" si="81"/>
        <v>1.6151281804353559</v>
      </c>
      <c r="S1676" s="266">
        <f t="shared" si="82"/>
        <v>0.44869002461948015</v>
      </c>
      <c r="T1676" s="266">
        <f t="shared" si="83"/>
        <v>2.0205895339054778</v>
      </c>
    </row>
    <row r="1677" spans="1:20">
      <c r="A1677" s="102">
        <v>1.5033199698664199</v>
      </c>
      <c r="B1677" s="102">
        <v>0.61648514091639794</v>
      </c>
      <c r="C1677" s="2">
        <v>880.43492272352</v>
      </c>
      <c r="D1677" s="19">
        <v>0.50750824200509004</v>
      </c>
      <c r="E1677" s="135">
        <v>0.108086430685171</v>
      </c>
      <c r="F1677" s="135">
        <v>89</v>
      </c>
      <c r="G1677" s="135">
        <v>41.518495577266698</v>
      </c>
      <c r="H1677" s="2">
        <v>-1.27705009381312</v>
      </c>
      <c r="I1677" s="2">
        <v>281.05817666088501</v>
      </c>
      <c r="J1677" s="2">
        <v>-68.587072329539794</v>
      </c>
      <c r="K1677" s="19">
        <v>1.4125892274390199</v>
      </c>
      <c r="L1677" s="135">
        <v>1.13797773571011E-7</v>
      </c>
      <c r="M1677" s="135">
        <v>89.79</v>
      </c>
      <c r="N1677" s="135">
        <v>82.407972194369705</v>
      </c>
      <c r="O1677" s="19">
        <v>0.8</v>
      </c>
      <c r="P1677" s="2">
        <v>97.675881269993994</v>
      </c>
      <c r="Q1677" s="2">
        <v>347.51236281626501</v>
      </c>
      <c r="R1677" s="266">
        <f t="shared" si="81"/>
        <v>1.92009746944411</v>
      </c>
      <c r="S1677" s="266">
        <f t="shared" si="82"/>
        <v>0.35927517508057638</v>
      </c>
      <c r="T1677" s="266">
        <f t="shared" si="83"/>
        <v>1.9848496687700767</v>
      </c>
    </row>
    <row r="1678" spans="1:20">
      <c r="A1678" s="102">
        <v>1.4373751566745301</v>
      </c>
      <c r="B1678" s="102">
        <v>0.61674485613098895</v>
      </c>
      <c r="C1678" s="2">
        <v>981.65362541777802</v>
      </c>
      <c r="D1678" s="19">
        <v>0.50000000043914805</v>
      </c>
      <c r="E1678" s="135">
        <v>0.178635724219249</v>
      </c>
      <c r="F1678" s="135">
        <v>89</v>
      </c>
      <c r="G1678" s="135">
        <v>41.837776666835303</v>
      </c>
      <c r="H1678" s="2">
        <v>5.5351104318411002</v>
      </c>
      <c r="I1678" s="2">
        <v>218.58807851772801</v>
      </c>
      <c r="J1678" s="2">
        <v>60.703839592214202</v>
      </c>
      <c r="K1678" s="19">
        <v>1.4802126430772899</v>
      </c>
      <c r="L1678" s="135">
        <v>2.7552406926978299E-6</v>
      </c>
      <c r="M1678" s="135">
        <v>89.79</v>
      </c>
      <c r="N1678" s="135">
        <v>82.139229254633605</v>
      </c>
      <c r="O1678" s="19">
        <v>0.8</v>
      </c>
      <c r="P1678" s="2">
        <v>135.434371159606</v>
      </c>
      <c r="Q1678" s="2">
        <v>308.98507517583897</v>
      </c>
      <c r="R1678" s="266">
        <f t="shared" si="81"/>
        <v>1.980212643516438</v>
      </c>
      <c r="S1678" s="266">
        <f t="shared" si="82"/>
        <v>0.33778930532553242</v>
      </c>
      <c r="T1678" s="266">
        <f t="shared" si="83"/>
        <v>1.9632790219405984</v>
      </c>
    </row>
    <row r="1679" spans="1:20">
      <c r="A1679" s="102">
        <v>1.40726415021345</v>
      </c>
      <c r="B1679" s="102">
        <v>0.61682649605962203</v>
      </c>
      <c r="C1679" s="2">
        <v>941.480640996994</v>
      </c>
      <c r="D1679" s="19">
        <v>1.20131632560456</v>
      </c>
      <c r="E1679" s="135">
        <v>0.29999661001092998</v>
      </c>
      <c r="F1679" s="135">
        <v>89</v>
      </c>
      <c r="G1679" s="135">
        <v>41.797374839128999</v>
      </c>
      <c r="H1679" s="2">
        <v>-0.97824734415103898</v>
      </c>
      <c r="I1679" s="2">
        <v>256.57544864247001</v>
      </c>
      <c r="J1679" s="2">
        <v>40.295299071103699</v>
      </c>
      <c r="K1679" s="19">
        <v>2.0000003561086199</v>
      </c>
      <c r="L1679" s="135">
        <v>9.2000157142302905E-2</v>
      </c>
      <c r="M1679" s="135">
        <v>89.79</v>
      </c>
      <c r="N1679" s="135">
        <v>81.699995249376101</v>
      </c>
      <c r="O1679" s="19">
        <v>0.8</v>
      </c>
      <c r="P1679" s="2">
        <v>144.10404786279199</v>
      </c>
      <c r="Q1679" s="2">
        <v>314.09247595240998</v>
      </c>
      <c r="R1679" s="266">
        <f t="shared" si="81"/>
        <v>3.20131668171318</v>
      </c>
      <c r="S1679" s="266">
        <f t="shared" si="82"/>
        <v>0.60065805585252441</v>
      </c>
      <c r="T1679" s="266">
        <f t="shared" si="83"/>
        <v>1.9546680997030439</v>
      </c>
    </row>
    <row r="1680" spans="1:20">
      <c r="A1680" s="102">
        <v>1.51221090042963</v>
      </c>
      <c r="B1680" s="102">
        <v>0.61687496912610795</v>
      </c>
      <c r="C1680" s="2">
        <v>868.85821239756694</v>
      </c>
      <c r="D1680" s="19">
        <v>2.3365741855005502</v>
      </c>
      <c r="E1680" s="135">
        <v>0.20603578530605399</v>
      </c>
      <c r="F1680" s="135">
        <v>89</v>
      </c>
      <c r="G1680" s="135">
        <v>41.506808360522399</v>
      </c>
      <c r="H1680" s="2">
        <v>5.6561337930278199</v>
      </c>
      <c r="I1680" s="2">
        <v>37.4640677449989</v>
      </c>
      <c r="J1680" s="2">
        <v>163.40215643129301</v>
      </c>
      <c r="K1680" s="19">
        <v>2.5808222530612599</v>
      </c>
      <c r="L1680" s="135">
        <v>9.9999911593643395E-2</v>
      </c>
      <c r="M1680" s="135">
        <v>89.79</v>
      </c>
      <c r="N1680" s="135">
        <v>81.699999455553595</v>
      </c>
      <c r="O1680" s="19">
        <v>0.8</v>
      </c>
      <c r="P1680" s="2">
        <v>235.01415785207399</v>
      </c>
      <c r="Q1680" s="2">
        <v>214.706478942101</v>
      </c>
      <c r="R1680" s="266">
        <f t="shared" si="81"/>
        <v>4.9173964385618101</v>
      </c>
      <c r="S1680" s="266">
        <f t="shared" si="82"/>
        <v>0.90536036828146793</v>
      </c>
      <c r="T1680" s="266">
        <f t="shared" si="83"/>
        <v>1.9683517640267276</v>
      </c>
    </row>
    <row r="1681" spans="1:20">
      <c r="A1681" s="102">
        <v>1.8732832889072499</v>
      </c>
      <c r="B1681" s="102">
        <v>0.61703383522655997</v>
      </c>
      <c r="C1681" s="2">
        <v>882.57886478962996</v>
      </c>
      <c r="D1681" s="19">
        <v>2.8988016146217599</v>
      </c>
      <c r="E1681" s="135">
        <v>0.29999999809196998</v>
      </c>
      <c r="F1681" s="135">
        <v>89</v>
      </c>
      <c r="G1681" s="135">
        <v>41.556891843804799</v>
      </c>
      <c r="H1681" s="2">
        <v>-0.56717325153811704</v>
      </c>
      <c r="I1681" s="2">
        <v>319.94009672558002</v>
      </c>
      <c r="J1681" s="2">
        <v>-74.406027782015698</v>
      </c>
      <c r="K1681" s="19">
        <v>4.2604463141420101</v>
      </c>
      <c r="L1681" s="135">
        <v>2.4839009794037002E-2</v>
      </c>
      <c r="M1681" s="135">
        <v>89.79</v>
      </c>
      <c r="N1681" s="135">
        <v>81.584896909221797</v>
      </c>
      <c r="O1681" s="19">
        <v>0.8</v>
      </c>
      <c r="P1681" s="2">
        <v>244.06026678599599</v>
      </c>
      <c r="Q1681" s="2">
        <v>202.50814406316599</v>
      </c>
      <c r="R1681" s="266">
        <f t="shared" si="81"/>
        <v>7.1592479287637705</v>
      </c>
      <c r="S1681" s="266">
        <f t="shared" si="82"/>
        <v>0.68039857819579985</v>
      </c>
      <c r="T1681" s="266">
        <f t="shared" si="83"/>
        <v>1.9632097899878014</v>
      </c>
    </row>
    <row r="1682" spans="1:20">
      <c r="A1682" s="102">
        <v>1.3859827076084901</v>
      </c>
      <c r="B1682" s="102">
        <v>0.61741388254963303</v>
      </c>
      <c r="C1682" s="2">
        <v>918.99213764797298</v>
      </c>
      <c r="D1682" s="19">
        <v>0.55323154715997302</v>
      </c>
      <c r="E1682" s="135">
        <v>0.12337348864323799</v>
      </c>
      <c r="F1682" s="135">
        <v>89</v>
      </c>
      <c r="G1682" s="135">
        <v>41.604580162720701</v>
      </c>
      <c r="H1682" s="2">
        <v>5.9996773832350403</v>
      </c>
      <c r="I1682" s="2">
        <v>278.348257686007</v>
      </c>
      <c r="J1682" s="2">
        <v>-73.923904945001297</v>
      </c>
      <c r="K1682" s="19">
        <v>1.8923383419167401</v>
      </c>
      <c r="L1682" s="135">
        <v>3.5940437275392E-2</v>
      </c>
      <c r="M1682" s="135">
        <v>89.79</v>
      </c>
      <c r="N1682" s="135">
        <v>82.414694389623193</v>
      </c>
      <c r="O1682" s="19">
        <v>0.8</v>
      </c>
      <c r="P1682" s="2">
        <v>48.992759268797698</v>
      </c>
      <c r="Q1682" s="2">
        <v>33.753237084433202</v>
      </c>
      <c r="R1682" s="266">
        <f t="shared" si="81"/>
        <v>2.445569889076713</v>
      </c>
      <c r="S1682" s="266">
        <f t="shared" si="82"/>
        <v>0.29235339944526384</v>
      </c>
      <c r="T1682" s="266">
        <f t="shared" si="83"/>
        <v>1.9809043635890338</v>
      </c>
    </row>
    <row r="1683" spans="1:20">
      <c r="A1683" s="102">
        <v>2.8499531866982499</v>
      </c>
      <c r="B1683" s="102">
        <v>0.61797662794261299</v>
      </c>
      <c r="C1683" s="2">
        <v>953.16481916692703</v>
      </c>
      <c r="D1683" s="19">
        <v>2.1662933907778599</v>
      </c>
      <c r="E1683" s="135">
        <v>0.130776830091692</v>
      </c>
      <c r="F1683" s="135">
        <v>89</v>
      </c>
      <c r="G1683" s="135">
        <v>41.557342282952398</v>
      </c>
      <c r="H1683" s="2">
        <v>0.25292303039265301</v>
      </c>
      <c r="I1683" s="2">
        <v>164.286958132085</v>
      </c>
      <c r="J1683" s="2">
        <v>-138.95618931455601</v>
      </c>
      <c r="K1683" s="19">
        <v>2.0811487357643599</v>
      </c>
      <c r="L1683" s="135">
        <v>9.0913657863803995E-2</v>
      </c>
      <c r="M1683" s="135">
        <v>89.79</v>
      </c>
      <c r="N1683" s="135">
        <v>81.032936425351494</v>
      </c>
      <c r="O1683" s="19">
        <v>0.8</v>
      </c>
      <c r="P1683" s="2">
        <v>232.583673357724</v>
      </c>
      <c r="Q1683" s="2">
        <v>206.878154898254</v>
      </c>
      <c r="R1683" s="266">
        <f t="shared" si="81"/>
        <v>4.2474421265422198</v>
      </c>
      <c r="S1683" s="266">
        <f t="shared" si="82"/>
        <v>1.0409123353608978</v>
      </c>
      <c r="T1683" s="266">
        <f t="shared" si="83"/>
        <v>1.9499066103318337</v>
      </c>
    </row>
    <row r="1684" spans="1:20">
      <c r="A1684" s="102">
        <v>2.7454807669855601</v>
      </c>
      <c r="B1684" s="102">
        <v>0.61811371339375398</v>
      </c>
      <c r="C1684" s="2">
        <v>919.23446503047899</v>
      </c>
      <c r="D1684" s="19">
        <v>0.51136782811558201</v>
      </c>
      <c r="E1684" s="135">
        <v>0.152449930378693</v>
      </c>
      <c r="F1684" s="135">
        <v>89</v>
      </c>
      <c r="G1684" s="135">
        <v>40.571809875261501</v>
      </c>
      <c r="H1684" s="2">
        <v>4.9153398599515903</v>
      </c>
      <c r="I1684" s="2">
        <v>160.07713956621399</v>
      </c>
      <c r="J1684" s="2">
        <v>115.98591077386899</v>
      </c>
      <c r="K1684" s="19">
        <v>3.3706401123718499</v>
      </c>
      <c r="L1684" s="135">
        <v>4.6072425291232497E-5</v>
      </c>
      <c r="M1684" s="135">
        <v>89.79</v>
      </c>
      <c r="N1684" s="135">
        <v>82.7405852809717</v>
      </c>
      <c r="O1684" s="19">
        <v>0.8</v>
      </c>
      <c r="P1684" s="2">
        <v>144.611228972872</v>
      </c>
      <c r="Q1684" s="2">
        <v>304.089221439276</v>
      </c>
      <c r="R1684" s="266">
        <f t="shared" si="81"/>
        <v>3.8820079404874317</v>
      </c>
      <c r="S1684" s="266">
        <f t="shared" si="82"/>
        <v>0.15171237838137014</v>
      </c>
      <c r="T1684" s="266">
        <f t="shared" si="83"/>
        <v>2.0393614565226099</v>
      </c>
    </row>
    <row r="1685" spans="1:20">
      <c r="A1685" s="102">
        <v>1.41733033536002</v>
      </c>
      <c r="B1685" s="102">
        <v>0.61835716826402898</v>
      </c>
      <c r="C1685" s="2">
        <v>984.73538161848296</v>
      </c>
      <c r="D1685" s="19">
        <v>0.53281992996627203</v>
      </c>
      <c r="E1685" s="135">
        <v>0.17712689531568801</v>
      </c>
      <c r="F1685" s="135">
        <v>89</v>
      </c>
      <c r="G1685" s="135">
        <v>41.899638469681101</v>
      </c>
      <c r="H1685" s="2">
        <v>5.9833760153048301</v>
      </c>
      <c r="I1685" s="2">
        <v>220.04958993089301</v>
      </c>
      <c r="J1685" s="2">
        <v>48.811229804579803</v>
      </c>
      <c r="K1685" s="19">
        <v>1.8505422999547501</v>
      </c>
      <c r="L1685" s="135">
        <v>2.51047144476759E-2</v>
      </c>
      <c r="M1685" s="135">
        <v>89.79</v>
      </c>
      <c r="N1685" s="135">
        <v>82.127290095714699</v>
      </c>
      <c r="O1685" s="19">
        <v>0.8</v>
      </c>
      <c r="P1685" s="2">
        <v>7.7954423681821403</v>
      </c>
      <c r="Q1685" s="2">
        <v>74.135492152558697</v>
      </c>
      <c r="R1685" s="266">
        <f t="shared" si="81"/>
        <v>2.3833622299210222</v>
      </c>
      <c r="S1685" s="266">
        <f t="shared" si="82"/>
        <v>0.2879263716259286</v>
      </c>
      <c r="T1685" s="266">
        <f t="shared" si="83"/>
        <v>1.9600954350749979</v>
      </c>
    </row>
    <row r="1686" spans="1:20">
      <c r="A1686" s="102">
        <v>1.2946149064227901</v>
      </c>
      <c r="B1686" s="102">
        <v>0.61856462518848898</v>
      </c>
      <c r="C1686" s="2">
        <v>993.81065069059696</v>
      </c>
      <c r="D1686" s="19">
        <v>1.2804005003646299</v>
      </c>
      <c r="E1686" s="135">
        <v>0.13000012695823501</v>
      </c>
      <c r="F1686" s="135">
        <v>89</v>
      </c>
      <c r="G1686" s="135">
        <v>41.651672245894297</v>
      </c>
      <c r="H1686" s="2">
        <v>5.93376188253003</v>
      </c>
      <c r="I1686" s="2">
        <v>190.36017286393101</v>
      </c>
      <c r="J1686" s="2">
        <v>78.814340082491796</v>
      </c>
      <c r="K1686" s="19">
        <v>3.1803623966346</v>
      </c>
      <c r="L1686" s="135">
        <v>9.9920501402126993E-2</v>
      </c>
      <c r="M1686" s="135">
        <v>89.79</v>
      </c>
      <c r="N1686" s="135">
        <v>81.131153007898007</v>
      </c>
      <c r="O1686" s="19">
        <v>0.8</v>
      </c>
      <c r="P1686" s="2">
        <v>129.32438855339001</v>
      </c>
      <c r="Q1686" s="2">
        <v>323.60084618576099</v>
      </c>
      <c r="R1686" s="266">
        <f t="shared" si="81"/>
        <v>4.4607628969992295</v>
      </c>
      <c r="S1686" s="266">
        <f t="shared" si="82"/>
        <v>0.40259578648003314</v>
      </c>
      <c r="T1686" s="266">
        <f t="shared" si="83"/>
        <v>1.9478486368790462</v>
      </c>
    </row>
    <row r="1687" spans="1:20">
      <c r="A1687" s="102">
        <v>1.2196944598108499</v>
      </c>
      <c r="B1687" s="102">
        <v>0.61857423657441801</v>
      </c>
      <c r="C1687" s="2">
        <v>922.67013050329297</v>
      </c>
      <c r="D1687" s="19">
        <v>1.24570351904205</v>
      </c>
      <c r="E1687" s="135">
        <v>0.25643165290172298</v>
      </c>
      <c r="F1687" s="135">
        <v>89</v>
      </c>
      <c r="G1687" s="135">
        <v>41.982458002037802</v>
      </c>
      <c r="H1687" s="2">
        <v>5.8160552744145697</v>
      </c>
      <c r="I1687" s="2">
        <v>267.72743959108402</v>
      </c>
      <c r="J1687" s="2">
        <v>-11.5934902060322</v>
      </c>
      <c r="K1687" s="19">
        <v>3.3254909422358399</v>
      </c>
      <c r="L1687" s="135">
        <v>2.0443950777566999E-2</v>
      </c>
      <c r="M1687" s="135">
        <v>89.79</v>
      </c>
      <c r="N1687" s="135">
        <v>81.540156121599395</v>
      </c>
      <c r="O1687" s="19">
        <v>0.8</v>
      </c>
      <c r="P1687" s="2">
        <v>222.97981424987699</v>
      </c>
      <c r="Q1687" s="2">
        <v>227.86228895451299</v>
      </c>
      <c r="R1687" s="266">
        <f t="shared" si="81"/>
        <v>4.5711944612778899</v>
      </c>
      <c r="S1687" s="266">
        <f t="shared" si="82"/>
        <v>0.3745923656627137</v>
      </c>
      <c r="T1687" s="266">
        <f t="shared" si="83"/>
        <v>1.9422434988833071</v>
      </c>
    </row>
    <row r="1688" spans="1:20">
      <c r="A1688" s="102">
        <v>1.5509413699619401</v>
      </c>
      <c r="B1688" s="102">
        <v>0.61867125937715095</v>
      </c>
      <c r="C1688" s="2">
        <v>879.98226386114095</v>
      </c>
      <c r="D1688" s="19">
        <v>0.64000366231836203</v>
      </c>
      <c r="E1688" s="135">
        <v>0.16756569927318399</v>
      </c>
      <c r="F1688" s="135">
        <v>89</v>
      </c>
      <c r="G1688" s="135">
        <v>41.997202366637197</v>
      </c>
      <c r="H1688" s="2">
        <v>-2.4567611786175498</v>
      </c>
      <c r="I1688" s="2">
        <v>231.32626496512</v>
      </c>
      <c r="J1688" s="2">
        <v>3.2598257692389998</v>
      </c>
      <c r="K1688" s="19">
        <v>1.93284901466852</v>
      </c>
      <c r="L1688" s="135">
        <v>9.8647298927784094E-2</v>
      </c>
      <c r="M1688" s="135">
        <v>89.79</v>
      </c>
      <c r="N1688" s="135">
        <v>81.881891226419697</v>
      </c>
      <c r="O1688" s="19">
        <v>0.8</v>
      </c>
      <c r="P1688" s="2">
        <v>350.31980667125998</v>
      </c>
      <c r="Q1688" s="2">
        <v>86.525963592593698</v>
      </c>
      <c r="R1688" s="266">
        <f t="shared" si="81"/>
        <v>2.5728526769868818</v>
      </c>
      <c r="S1688" s="266">
        <f t="shared" si="82"/>
        <v>0.3311193256489936</v>
      </c>
      <c r="T1688" s="266">
        <f t="shared" si="83"/>
        <v>1.9496987087755902</v>
      </c>
    </row>
    <row r="1689" spans="1:20">
      <c r="A1689" s="102">
        <v>1.7098072040826</v>
      </c>
      <c r="B1689" s="102">
        <v>0.61870767096714896</v>
      </c>
      <c r="C1689" s="2">
        <v>998.99861596397398</v>
      </c>
      <c r="D1689" s="19">
        <v>1.2000015176532299</v>
      </c>
      <c r="E1689" s="135">
        <v>0.14083365382085</v>
      </c>
      <c r="F1689" s="135">
        <v>89</v>
      </c>
      <c r="G1689" s="135">
        <v>41.799946535315797</v>
      </c>
      <c r="H1689" s="2">
        <v>5.9999831441809404</v>
      </c>
      <c r="I1689" s="2">
        <v>261.06241369849198</v>
      </c>
      <c r="J1689" s="2">
        <v>-25.752889758570198</v>
      </c>
      <c r="K1689" s="19">
        <v>2.0000220107055</v>
      </c>
      <c r="L1689" s="135">
        <v>6.7039556373695602E-2</v>
      </c>
      <c r="M1689" s="135">
        <v>89.79</v>
      </c>
      <c r="N1689" s="135">
        <v>81.454157404603507</v>
      </c>
      <c r="O1689" s="19">
        <v>0.8</v>
      </c>
      <c r="P1689" s="2">
        <v>9.4200264395247792</v>
      </c>
      <c r="Q1689" s="2">
        <v>65.329302885367795</v>
      </c>
      <c r="R1689" s="266">
        <f t="shared" si="81"/>
        <v>3.2000235283587299</v>
      </c>
      <c r="S1689" s="266">
        <f t="shared" si="82"/>
        <v>0.59999415567928382</v>
      </c>
      <c r="T1689" s="266">
        <f t="shared" si="83"/>
        <v>1.9486665452020326</v>
      </c>
    </row>
    <row r="1690" spans="1:20">
      <c r="A1690" s="102">
        <v>1.88985324790701</v>
      </c>
      <c r="B1690" s="102">
        <v>0.61887536970350598</v>
      </c>
      <c r="C1690" s="2">
        <v>860.00064275110105</v>
      </c>
      <c r="D1690" s="19">
        <v>2.4129559810339698</v>
      </c>
      <c r="E1690" s="135">
        <v>0.14707744840994399</v>
      </c>
      <c r="F1690" s="135">
        <v>89</v>
      </c>
      <c r="G1690" s="135">
        <v>41.649938953907601</v>
      </c>
      <c r="H1690" s="2">
        <v>-0.531142229247488</v>
      </c>
      <c r="I1690" s="2">
        <v>6.7262488829733503E-6</v>
      </c>
      <c r="J1690" s="2">
        <v>-166.45205293479799</v>
      </c>
      <c r="K1690" s="19">
        <v>3.1999998963013998</v>
      </c>
      <c r="L1690" s="135">
        <v>3.20931200503693E-9</v>
      </c>
      <c r="M1690" s="135">
        <v>89.79</v>
      </c>
      <c r="N1690" s="135">
        <v>81.699999435367204</v>
      </c>
      <c r="O1690" s="19">
        <v>0.8</v>
      </c>
      <c r="P1690" s="2">
        <v>1.9962500679593301E-6</v>
      </c>
      <c r="Q1690" s="2">
        <v>87.510359596312796</v>
      </c>
      <c r="R1690" s="266">
        <f t="shared" si="81"/>
        <v>5.61295587733537</v>
      </c>
      <c r="S1690" s="266">
        <f t="shared" si="82"/>
        <v>0.75404876850867864</v>
      </c>
      <c r="T1690" s="266">
        <f t="shared" si="83"/>
        <v>1.9615874953810011</v>
      </c>
    </row>
    <row r="1691" spans="1:20">
      <c r="A1691" s="102">
        <v>1.9472191268578101</v>
      </c>
      <c r="B1691" s="102">
        <v>0.61897539993857598</v>
      </c>
      <c r="C1691" s="2">
        <v>883.81571407844694</v>
      </c>
      <c r="D1691" s="19">
        <v>1.2025580915243901</v>
      </c>
      <c r="E1691" s="135">
        <v>0.13531430814940501</v>
      </c>
      <c r="F1691" s="135">
        <v>89</v>
      </c>
      <c r="G1691" s="135">
        <v>41.777367115404502</v>
      </c>
      <c r="H1691" s="2">
        <v>0.99697569965455501</v>
      </c>
      <c r="I1691" s="2">
        <v>319.17732085258899</v>
      </c>
      <c r="J1691" s="2">
        <v>-72.115327578194794</v>
      </c>
      <c r="K1691" s="19">
        <v>2.33730814918732</v>
      </c>
      <c r="L1691" s="135">
        <v>9.99990310387808E-2</v>
      </c>
      <c r="M1691" s="135">
        <v>89.79</v>
      </c>
      <c r="N1691" s="135">
        <v>81.699979536677702</v>
      </c>
      <c r="O1691" s="19">
        <v>0.8</v>
      </c>
      <c r="P1691" s="2">
        <v>325.59173840228698</v>
      </c>
      <c r="Q1691" s="2">
        <v>105.498751589054</v>
      </c>
      <c r="R1691" s="266">
        <f t="shared" si="81"/>
        <v>3.5398662407117101</v>
      </c>
      <c r="S1691" s="266">
        <f t="shared" si="82"/>
        <v>0.51450558281864478</v>
      </c>
      <c r="T1691" s="266">
        <f t="shared" si="83"/>
        <v>1.9556038395380977</v>
      </c>
    </row>
    <row r="1692" spans="1:20">
      <c r="A1692" s="102">
        <v>1.9593075816519501</v>
      </c>
      <c r="B1692" s="102">
        <v>0.61930835616829605</v>
      </c>
      <c r="C1692" s="2">
        <v>979.24168553962204</v>
      </c>
      <c r="D1692" s="19">
        <v>1.0910401087478001</v>
      </c>
      <c r="E1692" s="135">
        <v>0.269579221100814</v>
      </c>
      <c r="F1692" s="135">
        <v>89</v>
      </c>
      <c r="G1692" s="135">
        <v>41.480192910469398</v>
      </c>
      <c r="H1692" s="2">
        <v>5.9714103691601901</v>
      </c>
      <c r="I1692" s="2">
        <v>229.14900297789001</v>
      </c>
      <c r="J1692" s="2">
        <v>5.1311716808838099</v>
      </c>
      <c r="K1692" s="19">
        <v>1.78125727471248</v>
      </c>
      <c r="L1692" s="135">
        <v>9.7442599183551207E-2</v>
      </c>
      <c r="M1692" s="135">
        <v>89.79</v>
      </c>
      <c r="N1692" s="135">
        <v>81.9602221185323</v>
      </c>
      <c r="O1692" s="19">
        <v>0.8</v>
      </c>
      <c r="P1692" s="2">
        <v>50.333989336225997</v>
      </c>
      <c r="Q1692" s="2">
        <v>29.638008343770899</v>
      </c>
      <c r="R1692" s="266">
        <f t="shared" si="81"/>
        <v>2.8722973834602801</v>
      </c>
      <c r="S1692" s="266">
        <f t="shared" si="82"/>
        <v>0.61251124373592203</v>
      </c>
      <c r="T1692" s="266">
        <f t="shared" si="83"/>
        <v>1.9758881617410688</v>
      </c>
    </row>
    <row r="1693" spans="1:20">
      <c r="A1693" s="102">
        <v>1.87258528126403</v>
      </c>
      <c r="B1693" s="102">
        <v>0.61937847799237999</v>
      </c>
      <c r="C1693" s="2">
        <v>990.44794308650501</v>
      </c>
      <c r="D1693" s="19">
        <v>1.2000011503044099</v>
      </c>
      <c r="E1693" s="135">
        <v>0.13000138065546299</v>
      </c>
      <c r="F1693" s="135">
        <v>89</v>
      </c>
      <c r="G1693" s="135">
        <v>41.779556183743303</v>
      </c>
      <c r="H1693" s="2">
        <v>5.9995898428721697</v>
      </c>
      <c r="I1693" s="2">
        <v>339.14693392003102</v>
      </c>
      <c r="J1693" s="2">
        <v>-168.60182498104501</v>
      </c>
      <c r="K1693" s="19">
        <v>2.00199115633521</v>
      </c>
      <c r="L1693" s="135">
        <v>6.6718239678103794E-2</v>
      </c>
      <c r="M1693" s="135">
        <v>89.79</v>
      </c>
      <c r="N1693" s="135">
        <v>81.696915238653602</v>
      </c>
      <c r="O1693" s="19">
        <v>0.8</v>
      </c>
      <c r="P1693" s="2">
        <v>90.728770677955296</v>
      </c>
      <c r="Q1693" s="2">
        <v>348.87406093798597</v>
      </c>
      <c r="R1693" s="266">
        <f t="shared" si="81"/>
        <v>3.2019923066396201</v>
      </c>
      <c r="S1693" s="266">
        <f t="shared" si="82"/>
        <v>0.59940382179364826</v>
      </c>
      <c r="T1693" s="266">
        <f t="shared" si="83"/>
        <v>1.9554280299043101</v>
      </c>
    </row>
    <row r="1694" spans="1:20">
      <c r="A1694" s="102">
        <v>1.6435327003709901</v>
      </c>
      <c r="B1694" s="102">
        <v>0.61940771985032095</v>
      </c>
      <c r="C1694" s="2">
        <v>982.39425376225995</v>
      </c>
      <c r="D1694" s="19">
        <v>2.8657406529773302</v>
      </c>
      <c r="E1694" s="135">
        <v>0.27248616284150701</v>
      </c>
      <c r="F1694" s="135">
        <v>89</v>
      </c>
      <c r="G1694" s="135">
        <v>41.236182857284497</v>
      </c>
      <c r="H1694" s="2">
        <v>-2.0885220930438599</v>
      </c>
      <c r="I1694" s="2">
        <v>359.21819725515701</v>
      </c>
      <c r="J1694" s="2">
        <v>157.46238394966099</v>
      </c>
      <c r="K1694" s="19">
        <v>1.19696118008888</v>
      </c>
      <c r="L1694" s="135">
        <v>3.7858111691072803E-2</v>
      </c>
      <c r="M1694" s="135">
        <v>89.79</v>
      </c>
      <c r="N1694" s="135">
        <v>82.920180706902102</v>
      </c>
      <c r="O1694" s="19">
        <v>0.8</v>
      </c>
      <c r="P1694" s="2">
        <v>136.18839738819901</v>
      </c>
      <c r="Q1694" s="2">
        <v>316.86247575775099</v>
      </c>
      <c r="R1694" s="266">
        <f t="shared" si="81"/>
        <v>4.0627018330662104</v>
      </c>
      <c r="S1694" s="266">
        <f t="shared" si="82"/>
        <v>2.3941801126453703</v>
      </c>
      <c r="T1694" s="266">
        <f t="shared" si="83"/>
        <v>2.0108597586222507</v>
      </c>
    </row>
    <row r="1695" spans="1:20">
      <c r="A1695" s="102">
        <v>1.65027411747723</v>
      </c>
      <c r="B1695" s="102">
        <v>0.61984897254254001</v>
      </c>
      <c r="C1695" s="2">
        <v>983.55211538091203</v>
      </c>
      <c r="D1695" s="19">
        <v>0.50014902811413298</v>
      </c>
      <c r="E1695" s="135">
        <v>0.102355640148849</v>
      </c>
      <c r="F1695" s="135">
        <v>89</v>
      </c>
      <c r="G1695" s="135">
        <v>41.4309898675426</v>
      </c>
      <c r="H1695" s="2">
        <v>5.9983782667731003</v>
      </c>
      <c r="I1695" s="2">
        <v>286.97044175505903</v>
      </c>
      <c r="J1695" s="2">
        <v>-85.108274007071302</v>
      </c>
      <c r="K1695" s="19">
        <v>1.5240355052908101</v>
      </c>
      <c r="L1695" s="135">
        <v>1.34989724400893E-2</v>
      </c>
      <c r="M1695" s="135">
        <v>89.79</v>
      </c>
      <c r="N1695" s="135">
        <v>82.552744190639601</v>
      </c>
      <c r="O1695" s="19">
        <v>0.8</v>
      </c>
      <c r="P1695" s="2">
        <v>173.36986091190599</v>
      </c>
      <c r="Q1695" s="2">
        <v>273.63355558921501</v>
      </c>
      <c r="R1695" s="266">
        <f t="shared" si="81"/>
        <v>2.0241845334049433</v>
      </c>
      <c r="S1695" s="266">
        <f t="shared" si="82"/>
        <v>0.32817413136231144</v>
      </c>
      <c r="T1695" s="266">
        <f t="shared" si="83"/>
        <v>1.9925361294665118</v>
      </c>
    </row>
    <row r="1696" spans="1:20">
      <c r="A1696" s="102">
        <v>1.6538535454310399</v>
      </c>
      <c r="B1696" s="102">
        <v>0.62008575796533105</v>
      </c>
      <c r="C1696" s="2">
        <v>860.00019583997198</v>
      </c>
      <c r="D1696" s="19">
        <v>1.64166494047238</v>
      </c>
      <c r="E1696" s="135">
        <v>0.14197258705079899</v>
      </c>
      <c r="F1696" s="135">
        <v>89</v>
      </c>
      <c r="G1696" s="135">
        <v>41.790864258024698</v>
      </c>
      <c r="H1696" s="2">
        <v>0.37960578051927502</v>
      </c>
      <c r="I1696" s="2">
        <v>140.63241292522099</v>
      </c>
      <c r="J1696" s="2">
        <v>-151.53971702372499</v>
      </c>
      <c r="K1696" s="19">
        <v>3.1258594062379799</v>
      </c>
      <c r="L1696" s="135">
        <v>8.4144854796065205E-2</v>
      </c>
      <c r="M1696" s="135">
        <v>89.79</v>
      </c>
      <c r="N1696" s="135">
        <v>81.164280376022603</v>
      </c>
      <c r="O1696" s="19">
        <v>0.8</v>
      </c>
      <c r="P1696" s="2">
        <v>260.60314159227403</v>
      </c>
      <c r="Q1696" s="2">
        <v>183.902825180592</v>
      </c>
      <c r="R1696" s="266">
        <f t="shared" si="81"/>
        <v>4.7675243467103599</v>
      </c>
      <c r="S1696" s="266">
        <f t="shared" si="82"/>
        <v>0.52518834890534927</v>
      </c>
      <c r="T1696" s="266">
        <f t="shared" si="83"/>
        <v>1.9421536696369568</v>
      </c>
    </row>
    <row r="1697" spans="1:20">
      <c r="A1697" s="102">
        <v>1.34383874991908</v>
      </c>
      <c r="B1697" s="102">
        <v>0.62084696937681105</v>
      </c>
      <c r="C1697" s="2">
        <v>870.28518874963902</v>
      </c>
      <c r="D1697" s="19">
        <v>1.46500085612708</v>
      </c>
      <c r="E1697" s="135">
        <v>0.130473916058051</v>
      </c>
      <c r="F1697" s="135">
        <v>89</v>
      </c>
      <c r="G1697" s="135">
        <v>41.727908877241802</v>
      </c>
      <c r="H1697" s="2">
        <v>0.32345992535356899</v>
      </c>
      <c r="I1697" s="2">
        <v>136.43823448919599</v>
      </c>
      <c r="J1697" s="2">
        <v>-133.208444981996</v>
      </c>
      <c r="K1697" s="19">
        <v>2.5191212926874198</v>
      </c>
      <c r="L1697" s="135">
        <v>8.0385522081828295E-2</v>
      </c>
      <c r="M1697" s="135">
        <v>89.79</v>
      </c>
      <c r="N1697" s="135">
        <v>81.239103919403803</v>
      </c>
      <c r="O1697" s="19">
        <v>0.8</v>
      </c>
      <c r="P1697" s="2">
        <v>241.12620802216099</v>
      </c>
      <c r="Q1697" s="2">
        <v>211.90664281483299</v>
      </c>
      <c r="R1697" s="266">
        <f t="shared" si="81"/>
        <v>3.9841221488144996</v>
      </c>
      <c r="S1697" s="266">
        <f t="shared" si="82"/>
        <v>0.58155232952844627</v>
      </c>
      <c r="T1697" s="266">
        <f t="shared" si="83"/>
        <v>1.9468769489120317</v>
      </c>
    </row>
    <row r="1698" spans="1:20">
      <c r="A1698" s="102">
        <v>1.5815825723111601</v>
      </c>
      <c r="B1698" s="102">
        <v>0.62115849395666001</v>
      </c>
      <c r="C1698" s="2">
        <v>931.99866320011404</v>
      </c>
      <c r="D1698" s="19">
        <v>0.68437962187754098</v>
      </c>
      <c r="E1698" s="135">
        <v>1.21102353629665E-4</v>
      </c>
      <c r="F1698" s="135">
        <v>89</v>
      </c>
      <c r="G1698" s="135">
        <v>41.114499420218401</v>
      </c>
      <c r="H1698" s="2">
        <v>5.9985402170909099</v>
      </c>
      <c r="I1698" s="2">
        <v>139.12818030677801</v>
      </c>
      <c r="J1698" s="2">
        <v>49.265368102560103</v>
      </c>
      <c r="K1698" s="19">
        <v>3.8223438139692099</v>
      </c>
      <c r="L1698" s="135">
        <v>1.1550466083587399E-9</v>
      </c>
      <c r="M1698" s="135">
        <v>89.79</v>
      </c>
      <c r="N1698" s="135">
        <v>82.446737621102301</v>
      </c>
      <c r="O1698" s="19">
        <v>0.8</v>
      </c>
      <c r="P1698" s="2">
        <v>275.44744015192299</v>
      </c>
      <c r="Q1698" s="2">
        <v>167.365625336574</v>
      </c>
      <c r="R1698" s="266">
        <f t="shared" si="81"/>
        <v>4.5067234358467507</v>
      </c>
      <c r="S1698" s="266">
        <f t="shared" si="82"/>
        <v>0.17904711223945743</v>
      </c>
      <c r="T1698" s="266">
        <f t="shared" si="83"/>
        <v>2.0052959122386498</v>
      </c>
    </row>
    <row r="1699" spans="1:20">
      <c r="A1699" s="102">
        <v>1.7460998101159899</v>
      </c>
      <c r="B1699" s="102">
        <v>0.62116856831947598</v>
      </c>
      <c r="C1699" s="2">
        <v>874.74224005257497</v>
      </c>
      <c r="D1699" s="19">
        <v>1.1351098874204999</v>
      </c>
      <c r="E1699" s="135">
        <v>0.25301040264826402</v>
      </c>
      <c r="F1699" s="135">
        <v>89</v>
      </c>
      <c r="G1699" s="135">
        <v>41.626714429061799</v>
      </c>
      <c r="H1699" s="2">
        <v>-0.13237219288975199</v>
      </c>
      <c r="I1699" s="2">
        <v>243.49103013613501</v>
      </c>
      <c r="J1699" s="2">
        <v>-24.207841545688598</v>
      </c>
      <c r="K1699" s="19">
        <v>1.0336084298045101</v>
      </c>
      <c r="L1699" s="135">
        <v>9.9998402580622203E-2</v>
      </c>
      <c r="M1699" s="135">
        <v>89.79</v>
      </c>
      <c r="N1699" s="135">
        <v>81.054402023505105</v>
      </c>
      <c r="O1699" s="19">
        <v>0.8</v>
      </c>
      <c r="P1699" s="2">
        <v>28.043778696924601</v>
      </c>
      <c r="Q1699" s="2">
        <v>43.692199016645603</v>
      </c>
      <c r="R1699" s="266">
        <f t="shared" si="81"/>
        <v>2.16871831722501</v>
      </c>
      <c r="S1699" s="266">
        <f t="shared" si="82"/>
        <v>1.0982010737230414</v>
      </c>
      <c r="T1699" s="266">
        <f t="shared" si="83"/>
        <v>1.9471727023191809</v>
      </c>
    </row>
    <row r="1700" spans="1:20">
      <c r="A1700" s="102">
        <v>1.46835891110822</v>
      </c>
      <c r="B1700" s="102">
        <v>0.62135198137120196</v>
      </c>
      <c r="C1700" s="2">
        <v>915.34419224256499</v>
      </c>
      <c r="D1700" s="19">
        <v>1.21673523796251</v>
      </c>
      <c r="E1700" s="135">
        <v>0.14133869754237199</v>
      </c>
      <c r="F1700" s="135">
        <v>89</v>
      </c>
      <c r="G1700" s="135">
        <v>41.756443809448001</v>
      </c>
      <c r="H1700" s="2">
        <v>-3.0445757007888399E-2</v>
      </c>
      <c r="I1700" s="2">
        <v>114.241501255746</v>
      </c>
      <c r="J1700" s="2">
        <v>-113.971230996016</v>
      </c>
      <c r="K1700" s="19">
        <v>2.9379708355658898</v>
      </c>
      <c r="L1700" s="135">
        <v>9.9853505120824998E-2</v>
      </c>
      <c r="M1700" s="135">
        <v>89.79</v>
      </c>
      <c r="N1700" s="135">
        <v>81.6809112189964</v>
      </c>
      <c r="O1700" s="19">
        <v>0.8</v>
      </c>
      <c r="P1700" s="2">
        <v>88.3028466307304</v>
      </c>
      <c r="Q1700" s="2">
        <v>359.989990239392</v>
      </c>
      <c r="R1700" s="266">
        <f t="shared" si="81"/>
        <v>4.1547060735284003</v>
      </c>
      <c r="S1700" s="266">
        <f t="shared" si="82"/>
        <v>0.41414136016368985</v>
      </c>
      <c r="T1700" s="266">
        <f t="shared" si="83"/>
        <v>1.9561270972149911</v>
      </c>
    </row>
    <row r="1701" spans="1:20">
      <c r="A1701" s="102">
        <v>1.7690869737416499</v>
      </c>
      <c r="B1701" s="102">
        <v>0.62167295462944905</v>
      </c>
      <c r="C1701" s="2">
        <v>896.46845184978804</v>
      </c>
      <c r="D1701" s="19">
        <v>2.4263088259384702</v>
      </c>
      <c r="E1701" s="135">
        <v>0.13915028479040001</v>
      </c>
      <c r="F1701" s="135">
        <v>89</v>
      </c>
      <c r="G1701" s="135">
        <v>41.357682442030701</v>
      </c>
      <c r="H1701" s="2">
        <v>5.9489600661668698</v>
      </c>
      <c r="I1701" s="2">
        <v>327.54248040183302</v>
      </c>
      <c r="J1701" s="2">
        <v>-159.45358905092499</v>
      </c>
      <c r="K1701" s="19">
        <v>2.4623911748502798</v>
      </c>
      <c r="L1701" s="135">
        <v>9.0734849057106201E-2</v>
      </c>
      <c r="M1701" s="135">
        <v>89.79</v>
      </c>
      <c r="N1701" s="135">
        <v>82.196678806340501</v>
      </c>
      <c r="O1701" s="19">
        <v>0.8</v>
      </c>
      <c r="P1701" s="2">
        <v>45.605818150749997</v>
      </c>
      <c r="Q1701" s="2">
        <v>23.609822632098201</v>
      </c>
      <c r="R1701" s="266">
        <f t="shared" si="81"/>
        <v>4.8887000007887504</v>
      </c>
      <c r="S1701" s="266">
        <f t="shared" si="82"/>
        <v>0.98534662190137057</v>
      </c>
      <c r="T1701" s="266">
        <f t="shared" si="83"/>
        <v>1.9874585313515107</v>
      </c>
    </row>
    <row r="1702" spans="1:20">
      <c r="A1702" s="102">
        <v>1.40698405215516</v>
      </c>
      <c r="B1702" s="102">
        <v>0.62173199333140905</v>
      </c>
      <c r="C1702" s="2">
        <v>957.53269348346498</v>
      </c>
      <c r="D1702" s="19">
        <v>1.31177754980332</v>
      </c>
      <c r="E1702" s="135">
        <v>0.29999993271705699</v>
      </c>
      <c r="F1702" s="135">
        <v>89</v>
      </c>
      <c r="G1702" s="135">
        <v>41.798572304167898</v>
      </c>
      <c r="H1702" s="2">
        <v>0.98628202130152398</v>
      </c>
      <c r="I1702" s="2">
        <v>260.79654498190501</v>
      </c>
      <c r="J1702" s="2">
        <v>5.4118932574338601</v>
      </c>
      <c r="K1702" s="19">
        <v>3.19127414213518</v>
      </c>
      <c r="L1702" s="135">
        <v>4.28728717231108E-2</v>
      </c>
      <c r="M1702" s="135">
        <v>89.79</v>
      </c>
      <c r="N1702" s="135">
        <v>81.689869515443107</v>
      </c>
      <c r="O1702" s="19">
        <v>0.8</v>
      </c>
      <c r="P1702" s="2">
        <v>110.817645817646</v>
      </c>
      <c r="Q1702" s="2">
        <v>340.874456778622</v>
      </c>
      <c r="R1702" s="266">
        <f t="shared" si="81"/>
        <v>4.5030516919385004</v>
      </c>
      <c r="S1702" s="266">
        <f t="shared" si="82"/>
        <v>0.41105135171046486</v>
      </c>
      <c r="T1702" s="266">
        <f t="shared" si="83"/>
        <v>1.9543698507448182</v>
      </c>
    </row>
    <row r="1703" spans="1:20">
      <c r="A1703" s="102">
        <v>1.4957908573560399</v>
      </c>
      <c r="B1703" s="102">
        <v>0.62208812437294103</v>
      </c>
      <c r="C1703" s="2">
        <v>979.05539086379804</v>
      </c>
      <c r="D1703" s="19">
        <v>1.0710088433965499</v>
      </c>
      <c r="E1703" s="135">
        <v>7.9586707262229495E-2</v>
      </c>
      <c r="F1703" s="135">
        <v>89</v>
      </c>
      <c r="G1703" s="135">
        <v>41.792322051315999</v>
      </c>
      <c r="H1703" s="2">
        <v>0.81809654987372005</v>
      </c>
      <c r="I1703" s="2">
        <v>250.180551926926</v>
      </c>
      <c r="J1703" s="2">
        <v>26.110718482264101</v>
      </c>
      <c r="K1703" s="19">
        <v>2.1874447439395901</v>
      </c>
      <c r="L1703" s="135">
        <v>0.157063388716115</v>
      </c>
      <c r="M1703" s="135">
        <v>89.79</v>
      </c>
      <c r="N1703" s="135">
        <v>81.821931482154199</v>
      </c>
      <c r="O1703" s="19">
        <v>0.8</v>
      </c>
      <c r="P1703" s="2">
        <v>328.57067755063701</v>
      </c>
      <c r="Q1703" s="2">
        <v>95.912482758318504</v>
      </c>
      <c r="R1703" s="266">
        <f t="shared" si="81"/>
        <v>3.25845358733614</v>
      </c>
      <c r="S1703" s="266">
        <f t="shared" si="82"/>
        <v>0.4896164103636565</v>
      </c>
      <c r="T1703" s="266">
        <f t="shared" si="83"/>
        <v>1.9578220942518245</v>
      </c>
    </row>
    <row r="1704" spans="1:20">
      <c r="A1704" s="102">
        <v>1.6735499193891801</v>
      </c>
      <c r="B1704" s="102">
        <v>0.62251301852109597</v>
      </c>
      <c r="C1704" s="2">
        <v>998.99928858135002</v>
      </c>
      <c r="D1704" s="19">
        <v>1.20013691546433</v>
      </c>
      <c r="E1704" s="135">
        <v>0.146278963347586</v>
      </c>
      <c r="F1704" s="135">
        <v>89</v>
      </c>
      <c r="G1704" s="135">
        <v>41.777963745633699</v>
      </c>
      <c r="H1704" s="2">
        <v>5.9951940839832503</v>
      </c>
      <c r="I1704" s="2">
        <v>282.17378887291898</v>
      </c>
      <c r="J1704" s="2">
        <v>-72.109527911521596</v>
      </c>
      <c r="K1704" s="19">
        <v>2.0088277075379302</v>
      </c>
      <c r="L1704" s="135">
        <v>6.9876426586416601E-2</v>
      </c>
      <c r="M1704" s="135">
        <v>89.79</v>
      </c>
      <c r="N1704" s="135">
        <v>81.578475105308897</v>
      </c>
      <c r="O1704" s="19">
        <v>0.8</v>
      </c>
      <c r="P1704" s="2">
        <v>38.252647848441001</v>
      </c>
      <c r="Q1704" s="2">
        <v>36.461901854888502</v>
      </c>
      <c r="R1704" s="266">
        <f t="shared" si="81"/>
        <v>3.2089646230022604</v>
      </c>
      <c r="S1704" s="266">
        <f t="shared" si="82"/>
        <v>0.59743148253129585</v>
      </c>
      <c r="T1704" s="266">
        <f t="shared" si="83"/>
        <v>1.9526675737956432</v>
      </c>
    </row>
    <row r="1705" spans="1:20">
      <c r="A1705" s="102">
        <v>1.67116573359817</v>
      </c>
      <c r="B1705" s="102">
        <v>0.62252300049123499</v>
      </c>
      <c r="C1705" s="2">
        <v>982.65326987280105</v>
      </c>
      <c r="D1705" s="19">
        <v>1.0347034368208401</v>
      </c>
      <c r="E1705" s="135">
        <v>0.145080553205261</v>
      </c>
      <c r="F1705" s="135">
        <v>89</v>
      </c>
      <c r="G1705" s="135">
        <v>41.665860493884402</v>
      </c>
      <c r="H1705" s="2">
        <v>-2.8760261884533098</v>
      </c>
      <c r="I1705" s="2">
        <v>221.33677612314099</v>
      </c>
      <c r="J1705" s="2">
        <v>51.633687094520603</v>
      </c>
      <c r="K1705" s="19">
        <v>1.31587920392136</v>
      </c>
      <c r="L1705" s="135">
        <v>6.8863142750157494E-2</v>
      </c>
      <c r="M1705" s="135">
        <v>89.79</v>
      </c>
      <c r="N1705" s="135">
        <v>81.661703736673701</v>
      </c>
      <c r="O1705" s="19">
        <v>0.8</v>
      </c>
      <c r="P1705" s="2">
        <v>327.58194207031602</v>
      </c>
      <c r="Q1705" s="2">
        <v>109.93332349698299</v>
      </c>
      <c r="R1705" s="266">
        <f t="shared" si="81"/>
        <v>2.3505826407421999</v>
      </c>
      <c r="S1705" s="266">
        <f t="shared" si="82"/>
        <v>0.78632098883954726</v>
      </c>
      <c r="T1705" s="266">
        <f t="shared" si="83"/>
        <v>1.9599188104769798</v>
      </c>
    </row>
    <row r="1706" spans="1:20">
      <c r="A1706" s="102">
        <v>1.40859116986393</v>
      </c>
      <c r="B1706" s="102">
        <v>0.623180947485653</v>
      </c>
      <c r="C1706" s="2">
        <v>939.94174240938696</v>
      </c>
      <c r="D1706" s="19">
        <v>0.51177822216150304</v>
      </c>
      <c r="E1706" s="135">
        <v>0.118456782564347</v>
      </c>
      <c r="F1706" s="135">
        <v>89</v>
      </c>
      <c r="G1706" s="135">
        <v>41.851421354582598</v>
      </c>
      <c r="H1706" s="2">
        <v>4.7089238706883902</v>
      </c>
      <c r="I1706" s="2">
        <v>273.10844535647402</v>
      </c>
      <c r="J1706" s="2">
        <v>-102.840767312567</v>
      </c>
      <c r="K1706" s="19">
        <v>4.4480253319304897</v>
      </c>
      <c r="L1706" s="135">
        <v>8.6555143148419805E-2</v>
      </c>
      <c r="M1706" s="135">
        <v>89.79</v>
      </c>
      <c r="N1706" s="135">
        <v>82.754094425350999</v>
      </c>
      <c r="O1706" s="19">
        <v>0.8</v>
      </c>
      <c r="P1706" s="2">
        <v>110.517917983245</v>
      </c>
      <c r="Q1706" s="2">
        <v>342.754751197975</v>
      </c>
      <c r="R1706" s="266">
        <f t="shared" si="81"/>
        <v>4.9598035540919927</v>
      </c>
      <c r="S1706" s="266">
        <f t="shared" si="82"/>
        <v>0.11505739827686322</v>
      </c>
      <c r="T1706" s="266">
        <f t="shared" si="83"/>
        <v>1.9773305600357989</v>
      </c>
    </row>
    <row r="1707" spans="1:20">
      <c r="A1707" s="102">
        <v>1.74701816309243</v>
      </c>
      <c r="B1707" s="102">
        <v>0.62326874666135101</v>
      </c>
      <c r="C1707" s="2">
        <v>998.99504880522295</v>
      </c>
      <c r="D1707" s="19">
        <v>1.00000033644702</v>
      </c>
      <c r="E1707" s="135">
        <v>0.26999920431089097</v>
      </c>
      <c r="F1707" s="135">
        <v>89</v>
      </c>
      <c r="G1707" s="135">
        <v>41.865414306894799</v>
      </c>
      <c r="H1707" s="2">
        <v>-2.9997827390906799</v>
      </c>
      <c r="I1707" s="2">
        <v>189.13703157418399</v>
      </c>
      <c r="J1707" s="2">
        <v>93.513298501412606</v>
      </c>
      <c r="K1707" s="19">
        <v>2.2641155843343701</v>
      </c>
      <c r="L1707" s="135">
        <v>8.9811618163200796E-2</v>
      </c>
      <c r="M1707" s="135">
        <v>89.79</v>
      </c>
      <c r="N1707" s="135">
        <v>81.884352660951095</v>
      </c>
      <c r="O1707" s="19">
        <v>0.8</v>
      </c>
      <c r="P1707" s="2">
        <v>9.1733002841719191</v>
      </c>
      <c r="Q1707" s="2">
        <v>66.225271708384099</v>
      </c>
      <c r="R1707" s="266">
        <f t="shared" si="81"/>
        <v>3.2641159207813901</v>
      </c>
      <c r="S1707" s="266">
        <f t="shared" si="82"/>
        <v>0.44167371284669255</v>
      </c>
      <c r="T1707" s="266">
        <f t="shared" si="83"/>
        <v>1.9558949556953409</v>
      </c>
    </row>
    <row r="1708" spans="1:20">
      <c r="A1708" s="102">
        <v>1.7188141280785201</v>
      </c>
      <c r="B1708" s="102">
        <v>0.62338588731911204</v>
      </c>
      <c r="C1708" s="2">
        <v>998.99465210902702</v>
      </c>
      <c r="D1708" s="19">
        <v>1.2000018130442001</v>
      </c>
      <c r="E1708" s="135">
        <v>0.138767174879348</v>
      </c>
      <c r="F1708" s="135">
        <v>89</v>
      </c>
      <c r="G1708" s="135">
        <v>41.7128625323449</v>
      </c>
      <c r="H1708" s="2">
        <v>5.9992056461357199</v>
      </c>
      <c r="I1708" s="2">
        <v>0.61045858102516104</v>
      </c>
      <c r="J1708" s="2">
        <v>147.76941561515301</v>
      </c>
      <c r="K1708" s="19">
        <v>2.02395261428329</v>
      </c>
      <c r="L1708" s="135">
        <v>7.1956481684995494E-2</v>
      </c>
      <c r="M1708" s="135">
        <v>89.79</v>
      </c>
      <c r="N1708" s="135">
        <v>81.864301772276605</v>
      </c>
      <c r="O1708" s="19">
        <v>0.8</v>
      </c>
      <c r="P1708" s="2">
        <v>116.61546795525599</v>
      </c>
      <c r="Q1708" s="2">
        <v>324.47882351816799</v>
      </c>
      <c r="R1708" s="266">
        <f t="shared" si="81"/>
        <v>3.2239544273274898</v>
      </c>
      <c r="S1708" s="266">
        <f t="shared" si="82"/>
        <v>0.59290015219508363</v>
      </c>
      <c r="T1708" s="266">
        <f t="shared" si="83"/>
        <v>1.9625673425984025</v>
      </c>
    </row>
    <row r="1709" spans="1:20">
      <c r="A1709" s="102">
        <v>2.8347297189757201</v>
      </c>
      <c r="B1709" s="102">
        <v>0.62342497906373695</v>
      </c>
      <c r="C1709" s="2">
        <v>971.08671320817598</v>
      </c>
      <c r="D1709" s="19">
        <v>3.6723625762945802</v>
      </c>
      <c r="E1709" s="135">
        <v>5.9199320465343597E-2</v>
      </c>
      <c r="F1709" s="135">
        <v>89</v>
      </c>
      <c r="G1709" s="135">
        <v>40.972469714195299</v>
      </c>
      <c r="H1709" s="2">
        <v>-4.2366210308037298E-2</v>
      </c>
      <c r="I1709" s="2">
        <v>183.734441716362</v>
      </c>
      <c r="J1709" s="2">
        <v>145.21897666835599</v>
      </c>
      <c r="K1709" s="19">
        <v>1.4769238884384199</v>
      </c>
      <c r="L1709" s="135">
        <v>5.6466153508155002E-2</v>
      </c>
      <c r="M1709" s="135">
        <v>89.79</v>
      </c>
      <c r="N1709" s="135">
        <v>81.003599892189598</v>
      </c>
      <c r="O1709" s="19">
        <v>0.8</v>
      </c>
      <c r="P1709" s="2">
        <v>286.75152726124298</v>
      </c>
      <c r="Q1709" s="2">
        <v>142.004407417821</v>
      </c>
      <c r="R1709" s="266">
        <f t="shared" si="81"/>
        <v>5.1492864647330006</v>
      </c>
      <c r="S1709" s="266">
        <f t="shared" si="82"/>
        <v>2.4864941281283222</v>
      </c>
      <c r="T1709" s="266">
        <f t="shared" si="83"/>
        <v>1.9770250721333777</v>
      </c>
    </row>
    <row r="1710" spans="1:20">
      <c r="A1710" s="102">
        <v>2.18712211539968</v>
      </c>
      <c r="B1710" s="102">
        <v>0.62372926110401705</v>
      </c>
      <c r="C1710" s="2">
        <v>930.40333965745003</v>
      </c>
      <c r="D1710" s="19">
        <v>3.5175999307246801</v>
      </c>
      <c r="E1710" s="135">
        <v>0.101020628560749</v>
      </c>
      <c r="F1710" s="135">
        <v>89</v>
      </c>
      <c r="G1710" s="135">
        <v>41.303668925397503</v>
      </c>
      <c r="H1710" s="2">
        <v>0.98581517946765396</v>
      </c>
      <c r="I1710" s="2">
        <v>359.66887877790202</v>
      </c>
      <c r="J1710" s="2">
        <v>-171.02488210113799</v>
      </c>
      <c r="K1710" s="19">
        <v>1.88067703714125</v>
      </c>
      <c r="L1710" s="135">
        <v>0.19109774627015999</v>
      </c>
      <c r="M1710" s="135">
        <v>89.79</v>
      </c>
      <c r="N1710" s="135">
        <v>81.851345826485698</v>
      </c>
      <c r="O1710" s="19">
        <v>0.8</v>
      </c>
      <c r="P1710" s="2">
        <v>270.65130969027098</v>
      </c>
      <c r="Q1710" s="2">
        <v>170.30661175342101</v>
      </c>
      <c r="R1710" s="266">
        <f t="shared" si="81"/>
        <v>5.3982769678659306</v>
      </c>
      <c r="S1710" s="266">
        <f t="shared" si="82"/>
        <v>1.8703902165316264</v>
      </c>
      <c r="T1710" s="266">
        <f t="shared" si="83"/>
        <v>1.9816967343585197</v>
      </c>
    </row>
    <row r="1711" spans="1:20">
      <c r="A1711" s="102">
        <v>1.86094821523875</v>
      </c>
      <c r="B1711" s="102">
        <v>0.62435633631642196</v>
      </c>
      <c r="C1711" s="2">
        <v>990.70081665199905</v>
      </c>
      <c r="D1711" s="19">
        <v>1.20017598238867</v>
      </c>
      <c r="E1711" s="135">
        <v>0.162892254506592</v>
      </c>
      <c r="F1711" s="135">
        <v>89</v>
      </c>
      <c r="G1711" s="135">
        <v>41.783436716212996</v>
      </c>
      <c r="H1711" s="2">
        <v>0.45160358979397502</v>
      </c>
      <c r="I1711" s="2">
        <v>113.228980864234</v>
      </c>
      <c r="J1711" s="2">
        <v>-132.47298073935301</v>
      </c>
      <c r="K1711" s="19">
        <v>3.1320965423187301</v>
      </c>
      <c r="L1711" s="135">
        <v>9.9999886711054406E-2</v>
      </c>
      <c r="M1711" s="135">
        <v>89.79</v>
      </c>
      <c r="N1711" s="135">
        <v>81.533022014524306</v>
      </c>
      <c r="O1711" s="19">
        <v>0.8</v>
      </c>
      <c r="P1711" s="2">
        <v>90.091618679227494</v>
      </c>
      <c r="Q1711" s="2">
        <v>359.92302640180498</v>
      </c>
      <c r="R1711" s="266">
        <f t="shared" si="81"/>
        <v>4.3322725247073999</v>
      </c>
      <c r="S1711" s="266">
        <f t="shared" si="82"/>
        <v>0.38318613943495006</v>
      </c>
      <c r="T1711" s="266">
        <f t="shared" si="83"/>
        <v>1.951323979601886</v>
      </c>
    </row>
    <row r="1712" spans="1:20">
      <c r="A1712" s="102">
        <v>1.4270960306748699</v>
      </c>
      <c r="B1712" s="102">
        <v>0.62457452602136598</v>
      </c>
      <c r="C1712" s="2">
        <v>957.83442110659701</v>
      </c>
      <c r="D1712" s="19">
        <v>1.20000036705325</v>
      </c>
      <c r="E1712" s="135">
        <v>0.130000228251233</v>
      </c>
      <c r="F1712" s="135">
        <v>89</v>
      </c>
      <c r="G1712" s="135">
        <v>41.517571524333498</v>
      </c>
      <c r="H1712" s="2">
        <v>5.5646326185677699</v>
      </c>
      <c r="I1712" s="2">
        <v>205.033792951354</v>
      </c>
      <c r="J1712" s="2">
        <v>49.111418157762202</v>
      </c>
      <c r="K1712" s="19">
        <v>2.8291885301710802</v>
      </c>
      <c r="L1712" s="135">
        <v>9.3482764620100106E-2</v>
      </c>
      <c r="M1712" s="135">
        <v>89.79</v>
      </c>
      <c r="N1712" s="135">
        <v>81.247317821209407</v>
      </c>
      <c r="O1712" s="19">
        <v>0.8</v>
      </c>
      <c r="P1712" s="2">
        <v>171.61648762582101</v>
      </c>
      <c r="Q1712" s="2">
        <v>288.85624949545502</v>
      </c>
      <c r="R1712" s="266">
        <f t="shared" si="81"/>
        <v>4.0291888972243299</v>
      </c>
      <c r="S1712" s="266">
        <f t="shared" si="82"/>
        <v>0.42415001837317867</v>
      </c>
      <c r="T1712" s="266">
        <f t="shared" si="83"/>
        <v>1.9569381068830161</v>
      </c>
    </row>
    <row r="1713" spans="1:20">
      <c r="A1713" s="102">
        <v>1.73366672266274</v>
      </c>
      <c r="B1713" s="102">
        <v>0.62470189846285096</v>
      </c>
      <c r="C1713" s="2">
        <v>948.85339026726797</v>
      </c>
      <c r="D1713" s="19">
        <v>1.0000263255234301</v>
      </c>
      <c r="E1713" s="135">
        <v>0.26999984067912602</v>
      </c>
      <c r="F1713" s="135">
        <v>89</v>
      </c>
      <c r="G1713" s="135">
        <v>41.876946711002297</v>
      </c>
      <c r="H1713" s="2">
        <v>5.9958322099083698</v>
      </c>
      <c r="I1713" s="2">
        <v>177.55234893202501</v>
      </c>
      <c r="J1713" s="2">
        <v>-177.559256154347</v>
      </c>
      <c r="K1713" s="19">
        <v>2.9924775090871201</v>
      </c>
      <c r="L1713" s="135">
        <v>9.9998309392974397E-2</v>
      </c>
      <c r="M1713" s="135">
        <v>89.79</v>
      </c>
      <c r="N1713" s="135">
        <v>82.539220335631498</v>
      </c>
      <c r="O1713" s="19">
        <v>0.8</v>
      </c>
      <c r="P1713" s="2">
        <v>295.715072389309</v>
      </c>
      <c r="Q1713" s="2">
        <v>140.21661658127601</v>
      </c>
      <c r="R1713" s="266">
        <f t="shared" si="81"/>
        <v>3.9925038346105501</v>
      </c>
      <c r="S1713" s="266">
        <f t="shared" si="82"/>
        <v>0.33418006400606043</v>
      </c>
      <c r="T1713" s="266">
        <f t="shared" si="83"/>
        <v>1.9709942299576972</v>
      </c>
    </row>
    <row r="1714" spans="1:20">
      <c r="A1714" s="102">
        <v>1.5817981525324201</v>
      </c>
      <c r="B1714" s="102">
        <v>0.62501764009870997</v>
      </c>
      <c r="C1714" s="2">
        <v>962.84359537446699</v>
      </c>
      <c r="D1714" s="19">
        <v>1.09261322204078</v>
      </c>
      <c r="E1714" s="135">
        <v>0.110148766466151</v>
      </c>
      <c r="F1714" s="135">
        <v>89</v>
      </c>
      <c r="G1714" s="135">
        <v>41.975563606426199</v>
      </c>
      <c r="H1714" s="2">
        <v>5.7679017448122396</v>
      </c>
      <c r="I1714" s="2">
        <v>352.34569719533999</v>
      </c>
      <c r="J1714" s="2">
        <v>123.036255685405</v>
      </c>
      <c r="K1714" s="19">
        <v>3.12487874436373</v>
      </c>
      <c r="L1714" s="135">
        <v>0.182179028117573</v>
      </c>
      <c r="M1714" s="135">
        <v>89.79</v>
      </c>
      <c r="N1714" s="135">
        <v>82.366739424588005</v>
      </c>
      <c r="O1714" s="19">
        <v>0.8</v>
      </c>
      <c r="P1714" s="2">
        <v>337.29655355561198</v>
      </c>
      <c r="Q1714" s="2">
        <v>91.066148428726507</v>
      </c>
      <c r="R1714" s="266">
        <f t="shared" si="81"/>
        <v>4.2174919664045101</v>
      </c>
      <c r="S1714" s="266">
        <f t="shared" si="82"/>
        <v>0.34964979809584634</v>
      </c>
      <c r="T1714" s="266">
        <f t="shared" si="83"/>
        <v>1.9622545201984654</v>
      </c>
    </row>
    <row r="1715" spans="1:20">
      <c r="A1715" s="102">
        <v>1.4016328793950299</v>
      </c>
      <c r="B1715" s="102">
        <v>0.62528969780267996</v>
      </c>
      <c r="C1715" s="2">
        <v>976.75222286177495</v>
      </c>
      <c r="D1715" s="19">
        <v>2.1413467203263301</v>
      </c>
      <c r="E1715" s="135">
        <v>0.29661924642938298</v>
      </c>
      <c r="F1715" s="135">
        <v>89</v>
      </c>
      <c r="G1715" s="135">
        <v>41.799998353911498</v>
      </c>
      <c r="H1715" s="2">
        <v>0.99647583356167801</v>
      </c>
      <c r="I1715" s="2">
        <v>251.28302900490399</v>
      </c>
      <c r="J1715" s="2">
        <v>46.134406432783699</v>
      </c>
      <c r="K1715" s="19">
        <v>2.5710030351290198</v>
      </c>
      <c r="L1715" s="135">
        <v>2.4555179128915501E-8</v>
      </c>
      <c r="M1715" s="135">
        <v>89.79</v>
      </c>
      <c r="N1715" s="135">
        <v>81.248810845389301</v>
      </c>
      <c r="O1715" s="19">
        <v>0.8</v>
      </c>
      <c r="P1715" s="2">
        <v>74.732134374737896</v>
      </c>
      <c r="Q1715" s="2">
        <v>15.264931729811201</v>
      </c>
      <c r="R1715" s="266">
        <f t="shared" si="81"/>
        <v>4.7123497554553495</v>
      </c>
      <c r="S1715" s="266">
        <f t="shared" si="82"/>
        <v>0.83288377768051591</v>
      </c>
      <c r="T1715" s="266">
        <f t="shared" si="83"/>
        <v>1.9437515321764676</v>
      </c>
    </row>
    <row r="1716" spans="1:20">
      <c r="A1716" s="102">
        <v>1.4030987122096099</v>
      </c>
      <c r="B1716" s="102">
        <v>0.62529074819758501</v>
      </c>
      <c r="C1716" s="2">
        <v>883.32741677990896</v>
      </c>
      <c r="D1716" s="19">
        <v>0.53528488247487904</v>
      </c>
      <c r="E1716" s="135">
        <v>6.7931580326361707E-2</v>
      </c>
      <c r="F1716" s="135">
        <v>89</v>
      </c>
      <c r="G1716" s="135">
        <v>41.180487158261698</v>
      </c>
      <c r="H1716" s="2">
        <v>0.32788735895879201</v>
      </c>
      <c r="I1716" s="2">
        <v>359.989970305687</v>
      </c>
      <c r="J1716" s="2">
        <v>73.244231144791698</v>
      </c>
      <c r="K1716" s="19">
        <v>1.0090037173948401</v>
      </c>
      <c r="L1716" s="135">
        <v>0.11227645251877399</v>
      </c>
      <c r="M1716" s="135">
        <v>89.79</v>
      </c>
      <c r="N1716" s="135">
        <v>82.917105822066006</v>
      </c>
      <c r="O1716" s="19">
        <v>0.8</v>
      </c>
      <c r="P1716" s="2">
        <v>330.32668827412101</v>
      </c>
      <c r="Q1716" s="2">
        <v>108.026099017665</v>
      </c>
      <c r="R1716" s="266">
        <f t="shared" si="81"/>
        <v>1.5442885998697191</v>
      </c>
      <c r="S1716" s="266">
        <f t="shared" si="82"/>
        <v>0.5305083353478004</v>
      </c>
      <c r="T1716" s="266">
        <f t="shared" si="83"/>
        <v>2.0135047335259859</v>
      </c>
    </row>
    <row r="1717" spans="1:20">
      <c r="A1717" s="102">
        <v>1.8097840612754199</v>
      </c>
      <c r="B1717" s="102">
        <v>0.62537686091245004</v>
      </c>
      <c r="C1717" s="2">
        <v>998.96754322769903</v>
      </c>
      <c r="D1717" s="19">
        <v>1.2031540652689501</v>
      </c>
      <c r="E1717" s="135">
        <v>0.135138981809516</v>
      </c>
      <c r="F1717" s="135">
        <v>89</v>
      </c>
      <c r="G1717" s="135">
        <v>41.790913619468697</v>
      </c>
      <c r="H1717" s="2">
        <v>5.9996764666540399</v>
      </c>
      <c r="I1717" s="2">
        <v>349.72198549796798</v>
      </c>
      <c r="J1717" s="2">
        <v>173.67721182081101</v>
      </c>
      <c r="K1717" s="19">
        <v>2.0348641565921199</v>
      </c>
      <c r="L1717" s="135">
        <v>7.1518833336174495E-2</v>
      </c>
      <c r="M1717" s="135">
        <v>89.79</v>
      </c>
      <c r="N1717" s="135">
        <v>81.686415925329797</v>
      </c>
      <c r="O1717" s="19">
        <v>0.8</v>
      </c>
      <c r="P1717" s="2">
        <v>94.799777586384494</v>
      </c>
      <c r="Q1717" s="2">
        <v>344.17169685001198</v>
      </c>
      <c r="R1717" s="266">
        <f t="shared" si="81"/>
        <v>3.2380182218610702</v>
      </c>
      <c r="S1717" s="266">
        <f t="shared" si="82"/>
        <v>0.59126996825376654</v>
      </c>
      <c r="T1717" s="266">
        <f t="shared" si="83"/>
        <v>1.9546453726552511</v>
      </c>
    </row>
    <row r="1718" spans="1:20">
      <c r="A1718" s="102">
        <v>2.3041364355012699</v>
      </c>
      <c r="B1718" s="102">
        <v>0.62560996281750003</v>
      </c>
      <c r="C1718" s="2">
        <v>998.999883790372</v>
      </c>
      <c r="D1718" s="19">
        <v>3.0888265900858101</v>
      </c>
      <c r="E1718" s="135">
        <v>0.263511226910015</v>
      </c>
      <c r="F1718" s="135">
        <v>89</v>
      </c>
      <c r="G1718" s="135">
        <v>41.681574840970598</v>
      </c>
      <c r="H1718" s="2">
        <v>1.0208496866474099</v>
      </c>
      <c r="I1718" s="2">
        <v>1.8884559292126999</v>
      </c>
      <c r="J1718" s="2">
        <v>-179.93006010429599</v>
      </c>
      <c r="K1718" s="19">
        <v>2.9757350426404199</v>
      </c>
      <c r="L1718" s="135">
        <v>4.2384734875490798E-2</v>
      </c>
      <c r="M1718" s="135">
        <v>89.79</v>
      </c>
      <c r="N1718" s="135">
        <v>81.496203647783801</v>
      </c>
      <c r="O1718" s="19">
        <v>0.8</v>
      </c>
      <c r="P1718" s="2">
        <v>185.40665212221001</v>
      </c>
      <c r="Q1718" s="2">
        <v>265.49547612473299</v>
      </c>
      <c r="R1718" s="266">
        <f t="shared" si="81"/>
        <v>6.0645616327262299</v>
      </c>
      <c r="S1718" s="266">
        <f t="shared" si="82"/>
        <v>1.0380045756174052</v>
      </c>
      <c r="T1718" s="266">
        <f t="shared" si="83"/>
        <v>1.955209321114175</v>
      </c>
    </row>
    <row r="1719" spans="1:20">
      <c r="A1719" s="102">
        <v>1.7378608733415599</v>
      </c>
      <c r="B1719" s="102">
        <v>0.62567994286141804</v>
      </c>
      <c r="C1719" s="2">
        <v>998.99962357960703</v>
      </c>
      <c r="D1719" s="19">
        <v>1.2000005936876099</v>
      </c>
      <c r="E1719" s="135">
        <v>0.29999833919400298</v>
      </c>
      <c r="F1719" s="135">
        <v>89</v>
      </c>
      <c r="G1719" s="135">
        <v>41.759211172095</v>
      </c>
      <c r="H1719" s="2">
        <v>5.9988247452968197</v>
      </c>
      <c r="I1719" s="2">
        <v>203.48823291335799</v>
      </c>
      <c r="J1719" s="2">
        <v>67.9199269247313</v>
      </c>
      <c r="K1719" s="19">
        <v>2.0679130595822199</v>
      </c>
      <c r="L1719" s="135">
        <v>8.7315109743518596E-2</v>
      </c>
      <c r="M1719" s="135">
        <v>89.79</v>
      </c>
      <c r="N1719" s="135">
        <v>81.6859582155531</v>
      </c>
      <c r="O1719" s="19">
        <v>0.8</v>
      </c>
      <c r="P1719" s="2">
        <v>14.992718935185399</v>
      </c>
      <c r="Q1719" s="2">
        <v>59.894448650628803</v>
      </c>
      <c r="R1719" s="266">
        <f t="shared" si="81"/>
        <v>3.2679136532698299</v>
      </c>
      <c r="S1719" s="266">
        <f t="shared" si="82"/>
        <v>0.58029547621796329</v>
      </c>
      <c r="T1719" s="266">
        <f t="shared" si="83"/>
        <v>1.9561183251023329</v>
      </c>
    </row>
    <row r="1720" spans="1:20">
      <c r="A1720" s="102">
        <v>1.8342617023736201</v>
      </c>
      <c r="B1720" s="102">
        <v>0.62569786890355095</v>
      </c>
      <c r="C1720" s="2">
        <v>992.17991892454904</v>
      </c>
      <c r="D1720" s="19">
        <v>1.32549581951989</v>
      </c>
      <c r="E1720" s="135">
        <v>0.299262108941035</v>
      </c>
      <c r="F1720" s="135">
        <v>89</v>
      </c>
      <c r="G1720" s="135">
        <v>41.771622388434302</v>
      </c>
      <c r="H1720" s="2">
        <v>-0.27628187142956101</v>
      </c>
      <c r="I1720" s="2">
        <v>350.87241713357503</v>
      </c>
      <c r="J1720" s="2">
        <v>162.73137842658599</v>
      </c>
      <c r="K1720" s="19">
        <v>2.0000019222360099</v>
      </c>
      <c r="L1720" s="135">
        <v>9.9999964350092896E-2</v>
      </c>
      <c r="M1720" s="135">
        <v>89.79</v>
      </c>
      <c r="N1720" s="135">
        <v>81.699999881828205</v>
      </c>
      <c r="O1720" s="19">
        <v>0.8</v>
      </c>
      <c r="P1720" s="2">
        <v>134.971682679389</v>
      </c>
      <c r="Q1720" s="2">
        <v>310.504634756543</v>
      </c>
      <c r="R1720" s="266">
        <f t="shared" si="81"/>
        <v>3.3254977417558997</v>
      </c>
      <c r="S1720" s="266">
        <f t="shared" si="82"/>
        <v>0.66274727278160839</v>
      </c>
      <c r="T1720" s="266">
        <f t="shared" si="83"/>
        <v>1.9558732749736156</v>
      </c>
    </row>
    <row r="1721" spans="1:20">
      <c r="A1721" s="102">
        <v>2.08059224626049</v>
      </c>
      <c r="B1721" s="102">
        <v>0.62581505075863997</v>
      </c>
      <c r="C1721" s="2">
        <v>993.95150154207897</v>
      </c>
      <c r="D1721" s="19">
        <v>2.0781997877565499</v>
      </c>
      <c r="E1721" s="135">
        <v>0.16740172360519801</v>
      </c>
      <c r="F1721" s="135">
        <v>89</v>
      </c>
      <c r="G1721" s="135">
        <v>41.572954547953302</v>
      </c>
      <c r="H1721" s="2">
        <v>-0.10133203049921601</v>
      </c>
      <c r="I1721" s="2">
        <v>3.57862750572923E-7</v>
      </c>
      <c r="J1721" s="2">
        <v>-132.988768008037</v>
      </c>
      <c r="K1721" s="19">
        <v>2.6484610102214599</v>
      </c>
      <c r="L1721" s="135">
        <v>8.0403226783562501E-2</v>
      </c>
      <c r="M1721" s="135">
        <v>89.79</v>
      </c>
      <c r="N1721" s="135">
        <v>81.6823168615458</v>
      </c>
      <c r="O1721" s="19">
        <v>0.8</v>
      </c>
      <c r="P1721" s="2">
        <v>186.87584932763201</v>
      </c>
      <c r="Q1721" s="2">
        <v>266.80655343995102</v>
      </c>
      <c r="R1721" s="266">
        <f t="shared" ref="R1721:R1784" si="84">D1721+K1721</f>
        <v>4.7266607979780098</v>
      </c>
      <c r="S1721" s="266">
        <f t="shared" ref="S1721:S1784" si="85">D1721/K1721</f>
        <v>0.78468203977175954</v>
      </c>
      <c r="T1721" s="266">
        <f t="shared" ref="T1721:T1784" si="86">N1721/G1721</f>
        <v>1.9647946062464099</v>
      </c>
    </row>
    <row r="1722" spans="1:20">
      <c r="A1722" s="102">
        <v>2.2250032625161098</v>
      </c>
      <c r="B1722" s="102">
        <v>0.62616444157217299</v>
      </c>
      <c r="C1722" s="2">
        <v>898.52752741241898</v>
      </c>
      <c r="D1722" s="19">
        <v>0.65555207375942404</v>
      </c>
      <c r="E1722" s="135">
        <v>0.174368388338942</v>
      </c>
      <c r="F1722" s="135">
        <v>89</v>
      </c>
      <c r="G1722" s="135">
        <v>41.737502153464703</v>
      </c>
      <c r="H1722" s="2">
        <v>1.02999258079927</v>
      </c>
      <c r="I1722" s="2">
        <v>359.98024555343198</v>
      </c>
      <c r="J1722" s="2">
        <v>-2.43163199297704</v>
      </c>
      <c r="K1722" s="19">
        <v>2.67709693565947</v>
      </c>
      <c r="L1722" s="135">
        <v>0.29986995337066902</v>
      </c>
      <c r="M1722" s="135">
        <v>89.79</v>
      </c>
      <c r="N1722" s="135">
        <v>82.295837032413303</v>
      </c>
      <c r="O1722" s="19">
        <v>0.8</v>
      </c>
      <c r="P1722" s="2">
        <v>353.395023583708</v>
      </c>
      <c r="Q1722" s="2">
        <v>58.670349860963299</v>
      </c>
      <c r="R1722" s="266">
        <f t="shared" si="84"/>
        <v>3.3326490094188941</v>
      </c>
      <c r="S1722" s="266">
        <f t="shared" si="85"/>
        <v>0.24487423859305896</v>
      </c>
      <c r="T1722" s="266">
        <f t="shared" si="86"/>
        <v>1.9717480152458473</v>
      </c>
    </row>
    <row r="1723" spans="1:20">
      <c r="A1723" s="102">
        <v>2.08242986816912</v>
      </c>
      <c r="B1723" s="102">
        <v>0.62617584726061004</v>
      </c>
      <c r="C1723" s="2">
        <v>917.90302417311204</v>
      </c>
      <c r="D1723" s="19">
        <v>0.50000001779510805</v>
      </c>
      <c r="E1723" s="135">
        <v>6.9473454183495001E-2</v>
      </c>
      <c r="F1723" s="135">
        <v>89</v>
      </c>
      <c r="G1723" s="135">
        <v>40.998499696567798</v>
      </c>
      <c r="H1723" s="2">
        <v>5.8055985550212004</v>
      </c>
      <c r="I1723" s="2">
        <v>352.28066296633699</v>
      </c>
      <c r="J1723" s="2">
        <v>148.92656077009499</v>
      </c>
      <c r="K1723" s="19">
        <v>1.2685195422447999</v>
      </c>
      <c r="L1723" s="135">
        <v>6.65341410453716E-2</v>
      </c>
      <c r="M1723" s="135">
        <v>89.79</v>
      </c>
      <c r="N1723" s="135">
        <v>83.118810381152898</v>
      </c>
      <c r="O1723" s="19">
        <v>0.8</v>
      </c>
      <c r="P1723" s="2">
        <v>183.58987833128401</v>
      </c>
      <c r="Q1723" s="2">
        <v>270.19334983008798</v>
      </c>
      <c r="R1723" s="266">
        <f t="shared" si="84"/>
        <v>1.768519560039908</v>
      </c>
      <c r="S1723" s="266">
        <f t="shared" si="85"/>
        <v>0.39416027987262781</v>
      </c>
      <c r="T1723" s="266">
        <f t="shared" si="86"/>
        <v>2.0273622448704192</v>
      </c>
    </row>
    <row r="1724" spans="1:20">
      <c r="A1724" s="102">
        <v>1.89155280357226</v>
      </c>
      <c r="B1724" s="102">
        <v>0.62652895763954697</v>
      </c>
      <c r="C1724" s="2">
        <v>998.99802033120102</v>
      </c>
      <c r="D1724" s="19">
        <v>1.2588184659357999</v>
      </c>
      <c r="E1724" s="135">
        <v>0.215583834193424</v>
      </c>
      <c r="F1724" s="135">
        <v>89</v>
      </c>
      <c r="G1724" s="135">
        <v>41.787938633476898</v>
      </c>
      <c r="H1724" s="2">
        <v>5.9999079588440596</v>
      </c>
      <c r="I1724" s="2">
        <v>307.92507361521598</v>
      </c>
      <c r="J1724" s="2">
        <v>-123.862819842498</v>
      </c>
      <c r="K1724" s="19">
        <v>2.02643251784276</v>
      </c>
      <c r="L1724" s="135">
        <v>9.1074050751948896E-2</v>
      </c>
      <c r="M1724" s="135">
        <v>89.79</v>
      </c>
      <c r="N1724" s="135">
        <v>81.677689772230494</v>
      </c>
      <c r="O1724" s="19">
        <v>0.8</v>
      </c>
      <c r="P1724" s="2">
        <v>98.9730837598525</v>
      </c>
      <c r="Q1724" s="2">
        <v>342.43764188242397</v>
      </c>
      <c r="R1724" s="266">
        <f t="shared" si="84"/>
        <v>3.28525098377856</v>
      </c>
      <c r="S1724" s="266">
        <f t="shared" si="85"/>
        <v>0.62119930214891927</v>
      </c>
      <c r="T1724" s="266">
        <f t="shared" si="86"/>
        <v>1.9545757087619862</v>
      </c>
    </row>
    <row r="1725" spans="1:20">
      <c r="A1725" s="102">
        <v>1.77538114367052</v>
      </c>
      <c r="B1725" s="102">
        <v>0.62713253588470397</v>
      </c>
      <c r="C1725" s="2">
        <v>973.77884197942706</v>
      </c>
      <c r="D1725" s="19">
        <v>1.2422478349156301</v>
      </c>
      <c r="E1725" s="135">
        <v>0.27719151315760698</v>
      </c>
      <c r="F1725" s="135">
        <v>89</v>
      </c>
      <c r="G1725" s="135">
        <v>41.799999972363601</v>
      </c>
      <c r="H1725" s="2">
        <v>5.9999366399772098</v>
      </c>
      <c r="I1725" s="2">
        <v>7.9637925904102194E-2</v>
      </c>
      <c r="J1725" s="2">
        <v>147.64470479081399</v>
      </c>
      <c r="K1725" s="19">
        <v>2.0000079054385398</v>
      </c>
      <c r="L1725" s="135">
        <v>9.9999299054151294E-2</v>
      </c>
      <c r="M1725" s="135">
        <v>89.79</v>
      </c>
      <c r="N1725" s="135">
        <v>81.699999217578096</v>
      </c>
      <c r="O1725" s="19">
        <v>0.8</v>
      </c>
      <c r="P1725" s="2">
        <v>141.75061112543</v>
      </c>
      <c r="Q1725" s="2">
        <v>304.15973833807601</v>
      </c>
      <c r="R1725" s="266">
        <f t="shared" si="84"/>
        <v>3.2422557403541701</v>
      </c>
      <c r="S1725" s="266">
        <f t="shared" si="85"/>
        <v>0.62112146233904186</v>
      </c>
      <c r="T1725" s="266">
        <f t="shared" si="86"/>
        <v>1.9545454371194904</v>
      </c>
    </row>
    <row r="1726" spans="1:20">
      <c r="A1726" s="102">
        <v>1.2587759988382401</v>
      </c>
      <c r="B1726" s="102">
        <v>0.62786022264181696</v>
      </c>
      <c r="C1726" s="2">
        <v>862.41246454434804</v>
      </c>
      <c r="D1726" s="19">
        <v>1.2006794548801201</v>
      </c>
      <c r="E1726" s="135">
        <v>0.13000037740061299</v>
      </c>
      <c r="F1726" s="135">
        <v>89</v>
      </c>
      <c r="G1726" s="135">
        <v>41.5318210558099</v>
      </c>
      <c r="H1726" s="2">
        <v>5.99991964893277</v>
      </c>
      <c r="I1726" s="2">
        <v>143.30457054019101</v>
      </c>
      <c r="J1726" s="2">
        <v>-179.99991449771201</v>
      </c>
      <c r="K1726" s="19">
        <v>2.5241230977048299</v>
      </c>
      <c r="L1726" s="135">
        <v>9.1970244541776505E-2</v>
      </c>
      <c r="M1726" s="135">
        <v>89.79</v>
      </c>
      <c r="N1726" s="135">
        <v>81.472738154637796</v>
      </c>
      <c r="O1726" s="19">
        <v>0.8</v>
      </c>
      <c r="P1726" s="2">
        <v>89.209268118563898</v>
      </c>
      <c r="Q1726" s="2">
        <v>359.989767070315</v>
      </c>
      <c r="R1726" s="266">
        <f t="shared" si="84"/>
        <v>3.7248025525849497</v>
      </c>
      <c r="S1726" s="266">
        <f t="shared" si="85"/>
        <v>0.47568181439799462</v>
      </c>
      <c r="T1726" s="266">
        <f t="shared" si="86"/>
        <v>1.9616943366185613</v>
      </c>
    </row>
    <row r="1727" spans="1:20">
      <c r="A1727" s="102">
        <v>1.68133853888139</v>
      </c>
      <c r="B1727" s="102">
        <v>0.62803138096762001</v>
      </c>
      <c r="C1727" s="2">
        <v>996.83141108299696</v>
      </c>
      <c r="D1727" s="19">
        <v>1.6503819420605099</v>
      </c>
      <c r="E1727" s="135">
        <v>0.132389193438292</v>
      </c>
      <c r="F1727" s="135">
        <v>89</v>
      </c>
      <c r="G1727" s="135">
        <v>41.671339173469399</v>
      </c>
      <c r="H1727" s="2">
        <v>5.6358786239375096</v>
      </c>
      <c r="I1727" s="2">
        <v>90.353599430599303</v>
      </c>
      <c r="J1727" s="2">
        <v>-32.689968699447597</v>
      </c>
      <c r="K1727" s="19">
        <v>2.0524629853851399</v>
      </c>
      <c r="L1727" s="135">
        <v>9.7490029347042706E-2</v>
      </c>
      <c r="M1727" s="135">
        <v>89.79</v>
      </c>
      <c r="N1727" s="135">
        <v>81.699693391769401</v>
      </c>
      <c r="O1727" s="19">
        <v>0.8</v>
      </c>
      <c r="P1727" s="2">
        <v>196.53366703626199</v>
      </c>
      <c r="Q1727" s="2">
        <v>264.71884188846201</v>
      </c>
      <c r="R1727" s="266">
        <f t="shared" si="84"/>
        <v>3.7028449274456499</v>
      </c>
      <c r="S1727" s="266">
        <f t="shared" si="85"/>
        <v>0.80409827305646608</v>
      </c>
      <c r="T1727" s="266">
        <f t="shared" si="86"/>
        <v>1.9605727824505477</v>
      </c>
    </row>
    <row r="1728" spans="1:20">
      <c r="A1728" s="102">
        <v>1.72251872671768</v>
      </c>
      <c r="B1728" s="102">
        <v>0.62804233430720402</v>
      </c>
      <c r="C1728" s="2">
        <v>870.20014616690798</v>
      </c>
      <c r="D1728" s="19">
        <v>1.9596243871949599</v>
      </c>
      <c r="E1728" s="135">
        <v>0.140619280960327</v>
      </c>
      <c r="F1728" s="135">
        <v>89</v>
      </c>
      <c r="G1728" s="135">
        <v>41.7330413999237</v>
      </c>
      <c r="H1728" s="2">
        <v>5.1305100183364596</v>
      </c>
      <c r="I1728" s="2">
        <v>337.26006331376198</v>
      </c>
      <c r="J1728" s="2">
        <v>-146.61709643939099</v>
      </c>
      <c r="K1728" s="19">
        <v>2.4544122734090998</v>
      </c>
      <c r="L1728" s="135">
        <v>9.9897301386195306E-2</v>
      </c>
      <c r="M1728" s="135">
        <v>89.79</v>
      </c>
      <c r="N1728" s="135">
        <v>81.426621342151705</v>
      </c>
      <c r="O1728" s="19">
        <v>0.8</v>
      </c>
      <c r="P1728" s="2">
        <v>353.60851829010699</v>
      </c>
      <c r="Q1728" s="2">
        <v>79.313631594240903</v>
      </c>
      <c r="R1728" s="266">
        <f t="shared" si="84"/>
        <v>4.4140366606040597</v>
      </c>
      <c r="S1728" s="266">
        <f t="shared" si="85"/>
        <v>0.79840881192836632</v>
      </c>
      <c r="T1728" s="266">
        <f t="shared" si="86"/>
        <v>1.9511307733804557</v>
      </c>
    </row>
    <row r="1729" spans="1:20">
      <c r="A1729" s="102">
        <v>2.6946887793019401</v>
      </c>
      <c r="B1729" s="102">
        <v>0.62882854488185203</v>
      </c>
      <c r="C1729" s="2">
        <v>875.39467958393004</v>
      </c>
      <c r="D1729" s="19">
        <v>2.1433560894175501</v>
      </c>
      <c r="E1729" s="135">
        <v>0.172957795529773</v>
      </c>
      <c r="F1729" s="135">
        <v>89</v>
      </c>
      <c r="G1729" s="135">
        <v>41.517417786425803</v>
      </c>
      <c r="H1729" s="2">
        <v>0.84472606673276096</v>
      </c>
      <c r="I1729" s="2">
        <v>107.133376486952</v>
      </c>
      <c r="J1729" s="2">
        <v>-90.320080020013407</v>
      </c>
      <c r="K1729" s="19">
        <v>3.1985645234368301</v>
      </c>
      <c r="L1729" s="135">
        <v>9.92119252410395E-2</v>
      </c>
      <c r="M1729" s="135">
        <v>89.79</v>
      </c>
      <c r="N1729" s="135">
        <v>81.612344166140502</v>
      </c>
      <c r="O1729" s="19">
        <v>0.8</v>
      </c>
      <c r="P1729" s="2">
        <v>238.46856120221699</v>
      </c>
      <c r="Q1729" s="2">
        <v>217.870597412026</v>
      </c>
      <c r="R1729" s="266">
        <f t="shared" si="84"/>
        <v>5.3419206128543806</v>
      </c>
      <c r="S1729" s="266">
        <f t="shared" si="85"/>
        <v>0.67009937542686571</v>
      </c>
      <c r="T1729" s="266">
        <f t="shared" si="86"/>
        <v>1.9657374788088051</v>
      </c>
    </row>
    <row r="1730" spans="1:20">
      <c r="A1730" s="102">
        <v>1.8371236412785901</v>
      </c>
      <c r="B1730" s="102">
        <v>0.62898708181455698</v>
      </c>
      <c r="C1730" s="2">
        <v>918.26897865737703</v>
      </c>
      <c r="D1730" s="19">
        <v>0.59417289382431904</v>
      </c>
      <c r="E1730" s="135">
        <v>0.29929496406601902</v>
      </c>
      <c r="F1730" s="135">
        <v>89</v>
      </c>
      <c r="G1730" s="135">
        <v>41.287464078919697</v>
      </c>
      <c r="H1730" s="2">
        <v>0.199364396963608</v>
      </c>
      <c r="I1730" s="2">
        <v>207.55046751565899</v>
      </c>
      <c r="J1730" s="2">
        <v>23.205834522687798</v>
      </c>
      <c r="K1730" s="19">
        <v>1.89862681448253</v>
      </c>
      <c r="L1730" s="135">
        <v>0.11884171453552</v>
      </c>
      <c r="M1730" s="135">
        <v>89.79</v>
      </c>
      <c r="N1730" s="135">
        <v>82.552988342913693</v>
      </c>
      <c r="O1730" s="19">
        <v>0.8</v>
      </c>
      <c r="P1730" s="2">
        <v>32.904752947071401</v>
      </c>
      <c r="Q1730" s="2">
        <v>45.0040709223303</v>
      </c>
      <c r="R1730" s="266">
        <f t="shared" si="84"/>
        <v>2.4927997083068489</v>
      </c>
      <c r="S1730" s="266">
        <f t="shared" si="85"/>
        <v>0.31294875290500973</v>
      </c>
      <c r="T1730" s="266">
        <f t="shared" si="86"/>
        <v>1.9994686083193736</v>
      </c>
    </row>
    <row r="1731" spans="1:20">
      <c r="A1731" s="102">
        <v>2.9966600858606398</v>
      </c>
      <c r="B1731" s="102">
        <v>0.62958309254335099</v>
      </c>
      <c r="C1731" s="2">
        <v>962.15482699623601</v>
      </c>
      <c r="D1731" s="19">
        <v>1.52705968737974</v>
      </c>
      <c r="E1731" s="135">
        <v>0.27752674951210898</v>
      </c>
      <c r="F1731" s="135">
        <v>89</v>
      </c>
      <c r="G1731" s="135">
        <v>41.256310850211001</v>
      </c>
      <c r="H1731" s="2">
        <v>3.11365251162528</v>
      </c>
      <c r="I1731" s="2">
        <v>302.64449429821099</v>
      </c>
      <c r="J1731" s="2">
        <v>-36.091151957102603</v>
      </c>
      <c r="K1731" s="19">
        <v>2.0291299178316802</v>
      </c>
      <c r="L1731" s="135">
        <v>0.24947560658748599</v>
      </c>
      <c r="M1731" s="135">
        <v>89.79</v>
      </c>
      <c r="N1731" s="135">
        <v>82.579537409630007</v>
      </c>
      <c r="O1731" s="19">
        <v>0.8</v>
      </c>
      <c r="P1731" s="2">
        <v>254.43669720795</v>
      </c>
      <c r="Q1731" s="2">
        <v>185.78022545042199</v>
      </c>
      <c r="R1731" s="266">
        <f t="shared" si="84"/>
        <v>3.5561896052114204</v>
      </c>
      <c r="S1731" s="266">
        <f t="shared" si="85"/>
        <v>0.75256871132803049</v>
      </c>
      <c r="T1731" s="266">
        <f t="shared" si="86"/>
        <v>2.0016219508683402</v>
      </c>
    </row>
    <row r="1732" spans="1:20">
      <c r="A1732" s="102">
        <v>2.9136629984714002</v>
      </c>
      <c r="B1732" s="102">
        <v>0.62979734108290197</v>
      </c>
      <c r="C1732" s="2">
        <v>955.36358711140099</v>
      </c>
      <c r="D1732" s="19">
        <v>0.62495748194842404</v>
      </c>
      <c r="E1732" s="135">
        <v>0.182634188134536</v>
      </c>
      <c r="F1732" s="135">
        <v>89</v>
      </c>
      <c r="G1732" s="135">
        <v>40.932504906685303</v>
      </c>
      <c r="H1732" s="2">
        <v>-0.21884531041250399</v>
      </c>
      <c r="I1732" s="2">
        <v>20.179396119941298</v>
      </c>
      <c r="J1732" s="2">
        <v>70.254962491381605</v>
      </c>
      <c r="K1732" s="19">
        <v>4.1582360446110798</v>
      </c>
      <c r="L1732" s="135">
        <v>9.6087098891090503E-3</v>
      </c>
      <c r="M1732" s="135">
        <v>89.79</v>
      </c>
      <c r="N1732" s="135">
        <v>83.309948136480003</v>
      </c>
      <c r="O1732" s="19">
        <v>0.8</v>
      </c>
      <c r="P1732" s="2">
        <v>191.12975006559799</v>
      </c>
      <c r="Q1732" s="2">
        <v>257.03931860443703</v>
      </c>
      <c r="R1732" s="266">
        <f t="shared" si="84"/>
        <v>4.7831935265595042</v>
      </c>
      <c r="S1732" s="266">
        <f t="shared" si="85"/>
        <v>0.15029389270922844</v>
      </c>
      <c r="T1732" s="266">
        <f t="shared" si="86"/>
        <v>2.035300510594293</v>
      </c>
    </row>
    <row r="1733" spans="1:20">
      <c r="A1733" s="102">
        <v>2.89824526384472</v>
      </c>
      <c r="B1733" s="102">
        <v>0.63003689708078603</v>
      </c>
      <c r="C1733" s="2">
        <v>978.81830179961401</v>
      </c>
      <c r="D1733" s="19">
        <v>0.83230500354994597</v>
      </c>
      <c r="E1733" s="135">
        <v>8.2932124057397694E-2</v>
      </c>
      <c r="F1733" s="135">
        <v>89</v>
      </c>
      <c r="G1733" s="135">
        <v>41.177503615316503</v>
      </c>
      <c r="H1733" s="2">
        <v>-1.2550672297033101</v>
      </c>
      <c r="I1733" s="2">
        <v>11.653795994213199</v>
      </c>
      <c r="J1733" s="2">
        <v>133.56320524871799</v>
      </c>
      <c r="K1733" s="19">
        <v>5.0594541218110498</v>
      </c>
      <c r="L1733" s="135">
        <v>0.15516709669481599</v>
      </c>
      <c r="M1733" s="135">
        <v>89.79</v>
      </c>
      <c r="N1733" s="135">
        <v>82.964574952895006</v>
      </c>
      <c r="O1733" s="19">
        <v>0.8</v>
      </c>
      <c r="P1733" s="2">
        <v>41.944183004010199</v>
      </c>
      <c r="Q1733" s="2">
        <v>29.438844079726302</v>
      </c>
      <c r="R1733" s="266">
        <f t="shared" si="84"/>
        <v>5.8917591253609958</v>
      </c>
      <c r="S1733" s="266">
        <f t="shared" si="85"/>
        <v>0.16450490181577521</v>
      </c>
      <c r="T1733" s="266">
        <f t="shared" si="86"/>
        <v>2.0148034161554969</v>
      </c>
    </row>
    <row r="1734" spans="1:20">
      <c r="A1734" s="102">
        <v>1.34635509038344</v>
      </c>
      <c r="B1734" s="102">
        <v>0.63049551461111097</v>
      </c>
      <c r="C1734" s="2">
        <v>942.17936926445395</v>
      </c>
      <c r="D1734" s="19">
        <v>0.65288870881162298</v>
      </c>
      <c r="E1734" s="135">
        <v>2.6342893681419102E-7</v>
      </c>
      <c r="F1734" s="135">
        <v>89</v>
      </c>
      <c r="G1734" s="135">
        <v>41.002857093267401</v>
      </c>
      <c r="H1734" s="2">
        <v>5.9838050989233196</v>
      </c>
      <c r="I1734" s="2">
        <v>119.58591149978101</v>
      </c>
      <c r="J1734" s="2">
        <v>-73.579397944045994</v>
      </c>
      <c r="K1734" s="19">
        <v>4.2746039638252604</v>
      </c>
      <c r="L1734" s="135">
        <v>9.8225776465669004E-2</v>
      </c>
      <c r="M1734" s="135">
        <v>89.79</v>
      </c>
      <c r="N1734" s="135">
        <v>83.101661908147605</v>
      </c>
      <c r="O1734" s="19">
        <v>0.8</v>
      </c>
      <c r="P1734" s="2">
        <v>255.820460211252</v>
      </c>
      <c r="Q1734" s="2">
        <v>196.90213390961799</v>
      </c>
      <c r="R1734" s="266">
        <f t="shared" si="84"/>
        <v>4.9274926726368831</v>
      </c>
      <c r="S1734" s="266">
        <f t="shared" si="85"/>
        <v>0.15273665451509233</v>
      </c>
      <c r="T1734" s="266">
        <f t="shared" si="86"/>
        <v>2.026728569648693</v>
      </c>
    </row>
    <row r="1735" spans="1:20">
      <c r="A1735" s="102">
        <v>2.4394119572825699</v>
      </c>
      <c r="B1735" s="102">
        <v>0.63051285304348204</v>
      </c>
      <c r="C1735" s="2">
        <v>966.13320354231701</v>
      </c>
      <c r="D1735" s="19">
        <v>0.82362822004828196</v>
      </c>
      <c r="E1735" s="135">
        <v>0.19018202051629099</v>
      </c>
      <c r="F1735" s="135">
        <v>89</v>
      </c>
      <c r="G1735" s="135">
        <v>41.877244711703597</v>
      </c>
      <c r="H1735" s="2">
        <v>1.3741694866595</v>
      </c>
      <c r="I1735" s="2">
        <v>179.99617341234801</v>
      </c>
      <c r="J1735" s="2">
        <v>20.0374222162202</v>
      </c>
      <c r="K1735" s="19">
        <v>1.6693495576089801</v>
      </c>
      <c r="L1735" s="135">
        <v>0.21024267626283399</v>
      </c>
      <c r="M1735" s="135">
        <v>89.79</v>
      </c>
      <c r="N1735" s="135">
        <v>81.597797349098201</v>
      </c>
      <c r="O1735" s="19">
        <v>0.8</v>
      </c>
      <c r="P1735" s="2">
        <v>34.720104067708299</v>
      </c>
      <c r="Q1735" s="2">
        <v>34.928435540258597</v>
      </c>
      <c r="R1735" s="266">
        <f t="shared" si="84"/>
        <v>2.4929777776572619</v>
      </c>
      <c r="S1735" s="266">
        <f t="shared" si="85"/>
        <v>0.4933827168157458</v>
      </c>
      <c r="T1735" s="266">
        <f t="shared" si="86"/>
        <v>1.9484996663663918</v>
      </c>
    </row>
    <row r="1736" spans="1:20">
      <c r="A1736" s="102">
        <v>1.4969268194399701</v>
      </c>
      <c r="B1736" s="102">
        <v>0.63072946763542603</v>
      </c>
      <c r="C1736" s="2">
        <v>981.15412476722304</v>
      </c>
      <c r="D1736" s="19">
        <v>0.50096542485545603</v>
      </c>
      <c r="E1736" s="135">
        <v>0.29979921902762102</v>
      </c>
      <c r="F1736" s="135">
        <v>89</v>
      </c>
      <c r="G1736" s="135">
        <v>42.148637881086998</v>
      </c>
      <c r="H1736" s="2">
        <v>-2.9933871266029901</v>
      </c>
      <c r="I1736" s="2">
        <v>121.279009407511</v>
      </c>
      <c r="J1736" s="2">
        <v>-171.82819999022101</v>
      </c>
      <c r="K1736" s="19">
        <v>2.4692467656611798</v>
      </c>
      <c r="L1736" s="135">
        <v>0.15354219028952301</v>
      </c>
      <c r="M1736" s="135">
        <v>89.79</v>
      </c>
      <c r="N1736" s="135">
        <v>82.269909488687304</v>
      </c>
      <c r="O1736" s="19">
        <v>0.8</v>
      </c>
      <c r="P1736" s="2">
        <v>328.26746589381298</v>
      </c>
      <c r="Q1736" s="2">
        <v>99.191968150781506</v>
      </c>
      <c r="R1736" s="266">
        <f t="shared" si="84"/>
        <v>2.9702121905166359</v>
      </c>
      <c r="S1736" s="266">
        <f t="shared" si="85"/>
        <v>0.20288187953597039</v>
      </c>
      <c r="T1736" s="266">
        <f t="shared" si="86"/>
        <v>1.9518996016144945</v>
      </c>
    </row>
    <row r="1737" spans="1:20">
      <c r="A1737" s="102">
        <v>1.81003131018951</v>
      </c>
      <c r="B1737" s="102">
        <v>0.63109595744925295</v>
      </c>
      <c r="C1737" s="2">
        <v>998.71228752619095</v>
      </c>
      <c r="D1737" s="19">
        <v>1.2755459282611299</v>
      </c>
      <c r="E1737" s="135">
        <v>0.172358321989419</v>
      </c>
      <c r="F1737" s="135">
        <v>89</v>
      </c>
      <c r="G1737" s="135">
        <v>41.732116903272903</v>
      </c>
      <c r="H1737" s="2">
        <v>-0.332164502825473</v>
      </c>
      <c r="I1737" s="2">
        <v>279.73698755321601</v>
      </c>
      <c r="J1737" s="2">
        <v>-69.976823913804694</v>
      </c>
      <c r="K1737" s="19">
        <v>2.00000057231563</v>
      </c>
      <c r="L1737" s="135">
        <v>7.1176765939261602E-2</v>
      </c>
      <c r="M1737" s="135">
        <v>89.79</v>
      </c>
      <c r="N1737" s="135">
        <v>81.615361497469905</v>
      </c>
      <c r="O1737" s="19">
        <v>0.8</v>
      </c>
      <c r="P1737" s="2">
        <v>65.482479634258198</v>
      </c>
      <c r="Q1737" s="2">
        <v>12.5337708665962</v>
      </c>
      <c r="R1737" s="266">
        <f t="shared" si="84"/>
        <v>3.2755465005767599</v>
      </c>
      <c r="S1737" s="266">
        <f t="shared" si="85"/>
        <v>0.63777278162689932</v>
      </c>
      <c r="T1737" s="266">
        <f t="shared" si="86"/>
        <v>1.9556966565256866</v>
      </c>
    </row>
    <row r="1738" spans="1:20">
      <c r="A1738" s="102">
        <v>2.00909722829237</v>
      </c>
      <c r="B1738" s="102">
        <v>0.63136119211969099</v>
      </c>
      <c r="C1738" s="2">
        <v>860.00184601803005</v>
      </c>
      <c r="D1738" s="19">
        <v>2.2323499390212098</v>
      </c>
      <c r="E1738" s="135">
        <v>0.255924411531601</v>
      </c>
      <c r="F1738" s="135">
        <v>89</v>
      </c>
      <c r="G1738" s="135">
        <v>41.799754117327701</v>
      </c>
      <c r="H1738" s="2">
        <v>5.0615178382447601</v>
      </c>
      <c r="I1738" s="2">
        <v>359.98999956254499</v>
      </c>
      <c r="J1738" s="2">
        <v>149.74410462507299</v>
      </c>
      <c r="K1738" s="19">
        <v>3.07321938257695</v>
      </c>
      <c r="L1738" s="135">
        <v>8.0540231306436294E-8</v>
      </c>
      <c r="M1738" s="135">
        <v>89.79</v>
      </c>
      <c r="N1738" s="135">
        <v>81.699997211829398</v>
      </c>
      <c r="O1738" s="19">
        <v>0.8</v>
      </c>
      <c r="P1738" s="2">
        <v>282.36932154259898</v>
      </c>
      <c r="Q1738" s="2">
        <v>157.43014686587699</v>
      </c>
      <c r="R1738" s="266">
        <f t="shared" si="84"/>
        <v>5.3055693215981599</v>
      </c>
      <c r="S1738" s="266">
        <f t="shared" si="85"/>
        <v>0.72638808399982957</v>
      </c>
      <c r="T1738" s="266">
        <f t="shared" si="86"/>
        <v>1.9545568852511843</v>
      </c>
    </row>
    <row r="1739" spans="1:20">
      <c r="A1739" s="102">
        <v>2.7289100401103399</v>
      </c>
      <c r="B1739" s="102">
        <v>0.63145372964551305</v>
      </c>
      <c r="C1739" s="2">
        <v>890.01636654427602</v>
      </c>
      <c r="D1739" s="19">
        <v>2.7774956148909098</v>
      </c>
      <c r="E1739" s="135">
        <v>0.169508942197931</v>
      </c>
      <c r="F1739" s="135">
        <v>89</v>
      </c>
      <c r="G1739" s="135">
        <v>41.719603705837002</v>
      </c>
      <c r="H1739" s="2">
        <v>5.9931558768297801</v>
      </c>
      <c r="I1739" s="2">
        <v>338.27637323274098</v>
      </c>
      <c r="J1739" s="2">
        <v>-147.38756763358199</v>
      </c>
      <c r="K1739" s="19">
        <v>3.0288606385088701</v>
      </c>
      <c r="L1739" s="135">
        <v>9.9622400335681802E-2</v>
      </c>
      <c r="M1739" s="135">
        <v>89.79</v>
      </c>
      <c r="N1739" s="135">
        <v>81.133231847690794</v>
      </c>
      <c r="O1739" s="19">
        <v>0.8</v>
      </c>
      <c r="P1739" s="2">
        <v>87.019096234252501</v>
      </c>
      <c r="Q1739" s="2">
        <v>352.159004455233</v>
      </c>
      <c r="R1739" s="266">
        <f t="shared" si="84"/>
        <v>5.8063562533997803</v>
      </c>
      <c r="S1739" s="266">
        <f t="shared" si="85"/>
        <v>0.91701003987370344</v>
      </c>
      <c r="T1739" s="266">
        <f t="shared" si="86"/>
        <v>1.9447268104404218</v>
      </c>
    </row>
    <row r="1740" spans="1:20">
      <c r="A1740" s="102">
        <v>2.3068038276396599</v>
      </c>
      <c r="B1740" s="102">
        <v>0.63155825759338902</v>
      </c>
      <c r="C1740" s="2">
        <v>912.61867592413296</v>
      </c>
      <c r="D1740" s="19">
        <v>1.34865770078398</v>
      </c>
      <c r="E1740" s="135">
        <v>2.9832634710778599E-2</v>
      </c>
      <c r="F1740" s="135">
        <v>89</v>
      </c>
      <c r="G1740" s="135">
        <v>41.317686105125702</v>
      </c>
      <c r="H1740" s="2">
        <v>3.9680193461561002</v>
      </c>
      <c r="I1740" s="2">
        <v>351.00031251779097</v>
      </c>
      <c r="J1740" s="2">
        <v>-127.984063490111</v>
      </c>
      <c r="K1740" s="19">
        <v>1.29796686141073</v>
      </c>
      <c r="L1740" s="135">
        <v>0.24059170220757101</v>
      </c>
      <c r="M1740" s="135">
        <v>89.79</v>
      </c>
      <c r="N1740" s="135">
        <v>82.045206373176896</v>
      </c>
      <c r="O1740" s="19">
        <v>0.8</v>
      </c>
      <c r="P1740" s="2">
        <v>343.12942833009498</v>
      </c>
      <c r="Q1740" s="2">
        <v>65.606504760456204</v>
      </c>
      <c r="R1740" s="266">
        <f t="shared" si="84"/>
        <v>2.64662456219471</v>
      </c>
      <c r="S1740" s="266">
        <f t="shared" si="85"/>
        <v>1.0390540320252515</v>
      </c>
      <c r="T1740" s="266">
        <f t="shared" si="86"/>
        <v>1.9857163870316228</v>
      </c>
    </row>
    <row r="1741" spans="1:20">
      <c r="A1741" s="102">
        <v>1.75979604525491</v>
      </c>
      <c r="B1741" s="102">
        <v>0.63157914937747694</v>
      </c>
      <c r="C1741" s="2">
        <v>864.24523846144996</v>
      </c>
      <c r="D1741" s="19">
        <v>3.2966226485341101</v>
      </c>
      <c r="E1741" s="135">
        <v>0.26439209326379098</v>
      </c>
      <c r="F1741" s="135">
        <v>89</v>
      </c>
      <c r="G1741" s="135">
        <v>41.507291076305201</v>
      </c>
      <c r="H1741" s="2">
        <v>0.16130120512054599</v>
      </c>
      <c r="I1741" s="2">
        <v>329.75838747700902</v>
      </c>
      <c r="J1741" s="2">
        <v>-124.71463096596401</v>
      </c>
      <c r="K1741" s="19">
        <v>3.1998761308276298</v>
      </c>
      <c r="L1741" s="135">
        <v>4.0150671786753898E-7</v>
      </c>
      <c r="M1741" s="135">
        <v>89.79</v>
      </c>
      <c r="N1741" s="135">
        <v>81.698857279193803</v>
      </c>
      <c r="O1741" s="19">
        <v>0.8</v>
      </c>
      <c r="P1741" s="2">
        <v>130.28841113855501</v>
      </c>
      <c r="Q1741" s="2">
        <v>314.00553155720701</v>
      </c>
      <c r="R1741" s="266">
        <f t="shared" si="84"/>
        <v>6.4964987793617404</v>
      </c>
      <c r="S1741" s="266">
        <f t="shared" si="85"/>
        <v>1.0302344571323945</v>
      </c>
      <c r="T1741" s="266">
        <f t="shared" si="86"/>
        <v>1.9683013552727922</v>
      </c>
    </row>
    <row r="1742" spans="1:20">
      <c r="A1742" s="102">
        <v>1.8653620812110601</v>
      </c>
      <c r="B1742" s="102">
        <v>0.631845978280419</v>
      </c>
      <c r="C1742" s="2">
        <v>913.34604379345001</v>
      </c>
      <c r="D1742" s="19">
        <v>1.0002168035974399</v>
      </c>
      <c r="E1742" s="135">
        <v>0.13227020313191901</v>
      </c>
      <c r="F1742" s="135">
        <v>89</v>
      </c>
      <c r="G1742" s="135">
        <v>41.899999910752697</v>
      </c>
      <c r="H1742" s="2">
        <v>-0.55790441200187502</v>
      </c>
      <c r="I1742" s="2">
        <v>292.93097448205998</v>
      </c>
      <c r="J1742" s="2">
        <v>-3.2797409685095502</v>
      </c>
      <c r="K1742" s="19">
        <v>2.1498229946826202</v>
      </c>
      <c r="L1742" s="135">
        <v>9.9999940272518503E-2</v>
      </c>
      <c r="M1742" s="135">
        <v>89.79</v>
      </c>
      <c r="N1742" s="135">
        <v>81.831488011960403</v>
      </c>
      <c r="O1742" s="19">
        <v>0.8</v>
      </c>
      <c r="P1742" s="2">
        <v>293.07869338336701</v>
      </c>
      <c r="Q1742" s="2">
        <v>147.68664011409101</v>
      </c>
      <c r="R1742" s="266">
        <f t="shared" si="84"/>
        <v>3.1500397982800603</v>
      </c>
      <c r="S1742" s="266">
        <f t="shared" si="85"/>
        <v>0.46525542152604177</v>
      </c>
      <c r="T1742" s="266">
        <f t="shared" si="86"/>
        <v>1.9530188111279729</v>
      </c>
    </row>
    <row r="1743" spans="1:20">
      <c r="A1743" s="102">
        <v>2.0968056251294902</v>
      </c>
      <c r="B1743" s="102">
        <v>0.63263823220725401</v>
      </c>
      <c r="C1743" s="2">
        <v>983.47459845302899</v>
      </c>
      <c r="D1743" s="19">
        <v>0.95309145685451202</v>
      </c>
      <c r="E1743" s="135">
        <v>9.2050475350635305E-2</v>
      </c>
      <c r="F1743" s="135">
        <v>89</v>
      </c>
      <c r="G1743" s="135">
        <v>41.251160757577999</v>
      </c>
      <c r="H1743" s="2">
        <v>5.4463601084016204</v>
      </c>
      <c r="I1743" s="2">
        <v>174.72803973076901</v>
      </c>
      <c r="J1743" s="2">
        <v>-175.982315174441</v>
      </c>
      <c r="K1743" s="19">
        <v>5.3250183843863699</v>
      </c>
      <c r="L1743" s="135">
        <v>3.9695337390358201E-2</v>
      </c>
      <c r="M1743" s="135">
        <v>89.79</v>
      </c>
      <c r="N1743" s="135">
        <v>82.679690158993594</v>
      </c>
      <c r="O1743" s="19">
        <v>0.8</v>
      </c>
      <c r="P1743" s="2">
        <v>137.228752936039</v>
      </c>
      <c r="Q1743" s="2">
        <v>309.07413424374499</v>
      </c>
      <c r="R1743" s="266">
        <f t="shared" si="84"/>
        <v>6.278109841240882</v>
      </c>
      <c r="S1743" s="266">
        <f t="shared" si="85"/>
        <v>0.17898369321110649</v>
      </c>
      <c r="T1743" s="266">
        <f t="shared" si="86"/>
        <v>2.0042997249187713</v>
      </c>
    </row>
    <row r="1744" spans="1:20">
      <c r="A1744" s="102">
        <v>2.8914105980657001</v>
      </c>
      <c r="B1744" s="102">
        <v>0.63271067839334905</v>
      </c>
      <c r="C1744" s="2">
        <v>981.54676928910999</v>
      </c>
      <c r="D1744" s="19">
        <v>0.51532198862233602</v>
      </c>
      <c r="E1744" s="135">
        <v>0.15132463117778899</v>
      </c>
      <c r="F1744" s="135">
        <v>89</v>
      </c>
      <c r="G1744" s="135">
        <v>40.567421092106599</v>
      </c>
      <c r="H1744" s="2">
        <v>0.110458333794659</v>
      </c>
      <c r="I1744" s="2">
        <v>124.524903515614</v>
      </c>
      <c r="J1744" s="2">
        <v>-163.105227731507</v>
      </c>
      <c r="K1744" s="19">
        <v>3.9041046032164601</v>
      </c>
      <c r="L1744" s="135">
        <v>8.3728184031084393E-5</v>
      </c>
      <c r="M1744" s="135">
        <v>89.79</v>
      </c>
      <c r="N1744" s="135">
        <v>82.846233179705905</v>
      </c>
      <c r="O1744" s="19">
        <v>0.8</v>
      </c>
      <c r="P1744" s="2">
        <v>127.19376637545599</v>
      </c>
      <c r="Q1744" s="2">
        <v>320.43656238761599</v>
      </c>
      <c r="R1744" s="266">
        <f t="shared" si="84"/>
        <v>4.4194265918387963</v>
      </c>
      <c r="S1744" s="266">
        <f t="shared" si="85"/>
        <v>0.13199492354733006</v>
      </c>
      <c r="T1744" s="266">
        <f t="shared" si="86"/>
        <v>2.0421863394177082</v>
      </c>
    </row>
    <row r="1745" spans="1:20">
      <c r="A1745" s="102">
        <v>1.82392324693501</v>
      </c>
      <c r="B1745" s="102">
        <v>0.63274866641115601</v>
      </c>
      <c r="C1745" s="2">
        <v>945.09573249535697</v>
      </c>
      <c r="D1745" s="19">
        <v>2.5700903810895199</v>
      </c>
      <c r="E1745" s="135">
        <v>0.155962050684473</v>
      </c>
      <c r="F1745" s="135">
        <v>89</v>
      </c>
      <c r="G1745" s="135">
        <v>41.7744345684686</v>
      </c>
      <c r="H1745" s="2">
        <v>5.3659725327645402</v>
      </c>
      <c r="I1745" s="2">
        <v>308.43494403102397</v>
      </c>
      <c r="J1745" s="2">
        <v>-109.800420926556</v>
      </c>
      <c r="K1745" s="19">
        <v>3.1716602928099702</v>
      </c>
      <c r="L1745" s="135">
        <v>9.2047962378159501E-2</v>
      </c>
      <c r="M1745" s="135">
        <v>89.79</v>
      </c>
      <c r="N1745" s="135">
        <v>81.003788044817497</v>
      </c>
      <c r="O1745" s="19">
        <v>0.8</v>
      </c>
      <c r="P1745" s="2">
        <v>359.964807808361</v>
      </c>
      <c r="Q1745" s="2">
        <v>65.209722353983906</v>
      </c>
      <c r="R1745" s="266">
        <f t="shared" si="84"/>
        <v>5.7417506738994906</v>
      </c>
      <c r="S1745" s="266">
        <f t="shared" si="85"/>
        <v>0.81032965192262685</v>
      </c>
      <c r="T1745" s="266">
        <f t="shared" si="86"/>
        <v>1.9390756303846963</v>
      </c>
    </row>
    <row r="1746" spans="1:20">
      <c r="A1746" s="102">
        <v>1.91029998101294</v>
      </c>
      <c r="B1746" s="102">
        <v>0.63291558521964097</v>
      </c>
      <c r="C1746" s="2">
        <v>878.64474793409795</v>
      </c>
      <c r="D1746" s="19">
        <v>1.2016070962429599</v>
      </c>
      <c r="E1746" s="135">
        <v>0.26871631561319498</v>
      </c>
      <c r="F1746" s="135">
        <v>89</v>
      </c>
      <c r="G1746" s="135">
        <v>41.443954013542097</v>
      </c>
      <c r="H1746" s="2">
        <v>0.160673233061191</v>
      </c>
      <c r="I1746" s="2">
        <v>350.02738019263001</v>
      </c>
      <c r="J1746" s="2">
        <v>-126.078898532658</v>
      </c>
      <c r="K1746" s="19">
        <v>2.0000006777866202</v>
      </c>
      <c r="L1746" s="135">
        <v>7.3043182261052206E-2</v>
      </c>
      <c r="M1746" s="135">
        <v>89.79</v>
      </c>
      <c r="N1746" s="135">
        <v>82.366657732588195</v>
      </c>
      <c r="O1746" s="19">
        <v>0.8</v>
      </c>
      <c r="P1746" s="2">
        <v>200.75607610571001</v>
      </c>
      <c r="Q1746" s="2">
        <v>255.149598755526</v>
      </c>
      <c r="R1746" s="266">
        <f t="shared" si="84"/>
        <v>3.2016077740295801</v>
      </c>
      <c r="S1746" s="266">
        <f t="shared" si="85"/>
        <v>0.6008033445132458</v>
      </c>
      <c r="T1746" s="266">
        <f t="shared" si="86"/>
        <v>1.9874227663141004</v>
      </c>
    </row>
    <row r="1747" spans="1:20">
      <c r="A1747" s="102">
        <v>2.0087311202660199</v>
      </c>
      <c r="B1747" s="102">
        <v>0.63362745094277395</v>
      </c>
      <c r="C1747" s="2">
        <v>998.179530169553</v>
      </c>
      <c r="D1747" s="19">
        <v>1.2013480376964301</v>
      </c>
      <c r="E1747" s="135">
        <v>0.23145129265908701</v>
      </c>
      <c r="F1747" s="135">
        <v>89</v>
      </c>
      <c r="G1747" s="135">
        <v>41.778847225465199</v>
      </c>
      <c r="H1747" s="2">
        <v>5.9999061254925996</v>
      </c>
      <c r="I1747" s="2">
        <v>203.04036068063499</v>
      </c>
      <c r="J1747" s="2">
        <v>60.257323470924398</v>
      </c>
      <c r="K1747" s="19">
        <v>2.11385413662008</v>
      </c>
      <c r="L1747" s="135">
        <v>9.9999025286378398E-2</v>
      </c>
      <c r="M1747" s="135">
        <v>89.79</v>
      </c>
      <c r="N1747" s="135">
        <v>81.614933820021193</v>
      </c>
      <c r="O1747" s="19">
        <v>0.8</v>
      </c>
      <c r="P1747" s="2">
        <v>23.994793286484899</v>
      </c>
      <c r="Q1747" s="2">
        <v>52.818384408561201</v>
      </c>
      <c r="R1747" s="266">
        <f t="shared" si="84"/>
        <v>3.3152021743165099</v>
      </c>
      <c r="S1747" s="266">
        <f t="shared" si="85"/>
        <v>0.56832116127809562</v>
      </c>
      <c r="T1747" s="266">
        <f t="shared" si="86"/>
        <v>1.9534989412124075</v>
      </c>
    </row>
    <row r="1748" spans="1:20">
      <c r="A1748" s="102">
        <v>2.0634014639072098</v>
      </c>
      <c r="B1748" s="102">
        <v>0.63419831366113799</v>
      </c>
      <c r="C1748" s="2">
        <v>860.000068084757</v>
      </c>
      <c r="D1748" s="19">
        <v>2.3748400850295899</v>
      </c>
      <c r="E1748" s="135">
        <v>0.29999999671671601</v>
      </c>
      <c r="F1748" s="135">
        <v>89</v>
      </c>
      <c r="G1748" s="135">
        <v>41.549306999827103</v>
      </c>
      <c r="H1748" s="2">
        <v>0.40612044485223098</v>
      </c>
      <c r="I1748" s="2">
        <v>357.156102143201</v>
      </c>
      <c r="J1748" s="2">
        <v>175.80424670318001</v>
      </c>
      <c r="K1748" s="19">
        <v>2.16899020257596</v>
      </c>
      <c r="L1748" s="135">
        <v>2.0580419960705001E-2</v>
      </c>
      <c r="M1748" s="135">
        <v>89.79</v>
      </c>
      <c r="N1748" s="135">
        <v>81.627434013743397</v>
      </c>
      <c r="O1748" s="19">
        <v>0.8</v>
      </c>
      <c r="P1748" s="2">
        <v>332.33755748520099</v>
      </c>
      <c r="Q1748" s="2">
        <v>100.398955192896</v>
      </c>
      <c r="R1748" s="266">
        <f t="shared" si="84"/>
        <v>4.5438302876055499</v>
      </c>
      <c r="S1748" s="266">
        <f t="shared" si="85"/>
        <v>1.0949058608974611</v>
      </c>
      <c r="T1748" s="266">
        <f t="shared" si="86"/>
        <v>1.9645919488881745</v>
      </c>
    </row>
    <row r="1749" spans="1:20">
      <c r="A1749" s="102">
        <v>1.4539584936574099</v>
      </c>
      <c r="B1749" s="102">
        <v>0.63443083088735397</v>
      </c>
      <c r="C1749" s="2">
        <v>984.21277606735998</v>
      </c>
      <c r="D1749" s="19">
        <v>0.50000083720955701</v>
      </c>
      <c r="E1749" s="135">
        <v>0.23271727036074899</v>
      </c>
      <c r="F1749" s="135">
        <v>89</v>
      </c>
      <c r="G1749" s="135">
        <v>41.8828162786468</v>
      </c>
      <c r="H1749" s="2">
        <v>5.9919301004082897</v>
      </c>
      <c r="I1749" s="2">
        <v>197.27911492794999</v>
      </c>
      <c r="J1749" s="2">
        <v>106.10820625083601</v>
      </c>
      <c r="K1749" s="19">
        <v>1.3985078302043701</v>
      </c>
      <c r="L1749" s="135">
        <v>3.3884961954499999E-6</v>
      </c>
      <c r="M1749" s="135">
        <v>89.79</v>
      </c>
      <c r="N1749" s="135">
        <v>82.161159495111704</v>
      </c>
      <c r="O1749" s="19">
        <v>0.8</v>
      </c>
      <c r="P1749" s="2">
        <v>190.19961261925999</v>
      </c>
      <c r="Q1749" s="2">
        <v>253.495129553796</v>
      </c>
      <c r="R1749" s="266">
        <f t="shared" si="84"/>
        <v>1.8985086674139271</v>
      </c>
      <c r="S1749" s="266">
        <f t="shared" si="85"/>
        <v>0.35752451749697367</v>
      </c>
      <c r="T1749" s="266">
        <f t="shared" si="86"/>
        <v>1.9616913759689101</v>
      </c>
    </row>
    <row r="1750" spans="1:20">
      <c r="A1750" s="102">
        <v>1.7508681816980201</v>
      </c>
      <c r="B1750" s="102">
        <v>0.634567663429633</v>
      </c>
      <c r="C1750" s="2">
        <v>998.99938880285799</v>
      </c>
      <c r="D1750" s="19">
        <v>1.2000019492504801</v>
      </c>
      <c r="E1750" s="135">
        <v>0.164137959622877</v>
      </c>
      <c r="F1750" s="135">
        <v>89</v>
      </c>
      <c r="G1750" s="135">
        <v>41.765020337742399</v>
      </c>
      <c r="H1750" s="2">
        <v>5.9981511921891997</v>
      </c>
      <c r="I1750" s="2">
        <v>357.11057297014702</v>
      </c>
      <c r="J1750" s="2">
        <v>153.88432522162401</v>
      </c>
      <c r="K1750" s="19">
        <v>2.0000031092942798</v>
      </c>
      <c r="L1750" s="135">
        <v>8.2009149712723994E-2</v>
      </c>
      <c r="M1750" s="135">
        <v>89.79</v>
      </c>
      <c r="N1750" s="135">
        <v>81.739477923982605</v>
      </c>
      <c r="O1750" s="19">
        <v>0.8</v>
      </c>
      <c r="P1750" s="2">
        <v>115.629515509378</v>
      </c>
      <c r="Q1750" s="2">
        <v>325.10030446901601</v>
      </c>
      <c r="R1750" s="266">
        <f t="shared" si="84"/>
        <v>3.2000050585447601</v>
      </c>
      <c r="S1750" s="266">
        <f t="shared" si="85"/>
        <v>0.60000004183689104</v>
      </c>
      <c r="T1750" s="266">
        <f t="shared" si="86"/>
        <v>1.9571276935334307</v>
      </c>
    </row>
    <row r="1751" spans="1:20">
      <c r="A1751" s="102">
        <v>1.3907501632347701</v>
      </c>
      <c r="B1751" s="102">
        <v>0.63470052809947497</v>
      </c>
      <c r="C1751" s="2">
        <v>977.60504062727398</v>
      </c>
      <c r="D1751" s="19">
        <v>0.500002378409937</v>
      </c>
      <c r="E1751" s="135">
        <v>0.160653314084691</v>
      </c>
      <c r="F1751" s="135">
        <v>89</v>
      </c>
      <c r="G1751" s="135">
        <v>41.663882276355999</v>
      </c>
      <c r="H1751" s="2">
        <v>-2.2198952036028801</v>
      </c>
      <c r="I1751" s="2">
        <v>231.571219622927</v>
      </c>
      <c r="J1751" s="2">
        <v>33.421064015089399</v>
      </c>
      <c r="K1751" s="19">
        <v>1.3775746100043</v>
      </c>
      <c r="L1751" s="135">
        <v>2.4527343363886802E-3</v>
      </c>
      <c r="M1751" s="135">
        <v>89.79</v>
      </c>
      <c r="N1751" s="135">
        <v>82.257593235356495</v>
      </c>
      <c r="O1751" s="19">
        <v>0.8</v>
      </c>
      <c r="P1751" s="2">
        <v>196.41242614343599</v>
      </c>
      <c r="Q1751" s="2">
        <v>250.503062855737</v>
      </c>
      <c r="R1751" s="266">
        <f t="shared" si="84"/>
        <v>1.877576988414237</v>
      </c>
      <c r="S1751" s="266">
        <f t="shared" si="85"/>
        <v>0.36295847410281196</v>
      </c>
      <c r="T1751" s="266">
        <f t="shared" si="86"/>
        <v>1.974314171918568</v>
      </c>
    </row>
    <row r="1752" spans="1:20">
      <c r="A1752" s="102">
        <v>1.74851931678131</v>
      </c>
      <c r="B1752" s="102">
        <v>0.63492636749630404</v>
      </c>
      <c r="C1752" s="2">
        <v>998.99902812069399</v>
      </c>
      <c r="D1752" s="19">
        <v>1.20271335504502</v>
      </c>
      <c r="E1752" s="135">
        <v>0.17549157810840599</v>
      </c>
      <c r="F1752" s="135">
        <v>89</v>
      </c>
      <c r="G1752" s="135">
        <v>41.799934206273399</v>
      </c>
      <c r="H1752" s="2">
        <v>5.9990702681453003</v>
      </c>
      <c r="I1752" s="2">
        <v>304.74106769562798</v>
      </c>
      <c r="J1752" s="2">
        <v>-115.877185729315</v>
      </c>
      <c r="K1752" s="19">
        <v>2.0814003508468701</v>
      </c>
      <c r="L1752" s="135">
        <v>7.6897370610211999E-2</v>
      </c>
      <c r="M1752" s="135">
        <v>89.79</v>
      </c>
      <c r="N1752" s="135">
        <v>81.667421353698401</v>
      </c>
      <c r="O1752" s="19">
        <v>0.8</v>
      </c>
      <c r="P1752" s="2">
        <v>77.355813043184398</v>
      </c>
      <c r="Q1752" s="2">
        <v>359.989780045685</v>
      </c>
      <c r="R1752" s="266">
        <f t="shared" si="84"/>
        <v>3.2841137058918903</v>
      </c>
      <c r="S1752" s="266">
        <f t="shared" si="85"/>
        <v>0.57783854728172102</v>
      </c>
      <c r="T1752" s="266">
        <f t="shared" si="86"/>
        <v>1.9537691363504976</v>
      </c>
    </row>
    <row r="1753" spans="1:20">
      <c r="A1753" s="102">
        <v>1.7779958336613999</v>
      </c>
      <c r="B1753" s="102">
        <v>0.63540175924187103</v>
      </c>
      <c r="C1753" s="2">
        <v>885.08957008617404</v>
      </c>
      <c r="D1753" s="19">
        <v>0.75766971088021295</v>
      </c>
      <c r="E1753" s="135">
        <v>8.6337858223545796E-2</v>
      </c>
      <c r="F1753" s="135">
        <v>89</v>
      </c>
      <c r="G1753" s="135">
        <v>41.050067285948501</v>
      </c>
      <c r="H1753" s="2">
        <v>0.66702061373392696</v>
      </c>
      <c r="I1753" s="2">
        <v>357.517832503747</v>
      </c>
      <c r="J1753" s="2">
        <v>142.99834961988799</v>
      </c>
      <c r="K1753" s="19">
        <v>1.32795540143399</v>
      </c>
      <c r="L1753" s="135">
        <v>4.5806307051598598E-2</v>
      </c>
      <c r="M1753" s="135">
        <v>89.79</v>
      </c>
      <c r="N1753" s="135">
        <v>83.183129211744699</v>
      </c>
      <c r="O1753" s="19">
        <v>0.8</v>
      </c>
      <c r="P1753" s="2">
        <v>151.47429082484101</v>
      </c>
      <c r="Q1753" s="2">
        <v>299.95990350350303</v>
      </c>
      <c r="R1753" s="266">
        <f t="shared" si="84"/>
        <v>2.0856251123142031</v>
      </c>
      <c r="S1753" s="266">
        <f t="shared" si="85"/>
        <v>0.57055358189141347</v>
      </c>
      <c r="T1753" s="266">
        <f t="shared" si="86"/>
        <v>2.0263822865941661</v>
      </c>
    </row>
    <row r="1754" spans="1:20">
      <c r="A1754" s="102">
        <v>1.90713077737018</v>
      </c>
      <c r="B1754" s="102">
        <v>0.63573576466125603</v>
      </c>
      <c r="C1754" s="2">
        <v>860.00009060665502</v>
      </c>
      <c r="D1754" s="19">
        <v>1.2774577326402901</v>
      </c>
      <c r="E1754" s="135">
        <v>0.13000301282153801</v>
      </c>
      <c r="F1754" s="135">
        <v>89</v>
      </c>
      <c r="G1754" s="135">
        <v>41.301349360625402</v>
      </c>
      <c r="H1754" s="2">
        <v>0.38581116205521099</v>
      </c>
      <c r="I1754" s="2">
        <v>89.571911068641498</v>
      </c>
      <c r="J1754" s="2">
        <v>-89.141120645884698</v>
      </c>
      <c r="K1754" s="19">
        <v>2.1510711930286002</v>
      </c>
      <c r="L1754" s="135">
        <v>9.9999988649213195E-2</v>
      </c>
      <c r="M1754" s="135">
        <v>89.79</v>
      </c>
      <c r="N1754" s="135">
        <v>82.010690212831406</v>
      </c>
      <c r="O1754" s="19">
        <v>0.8</v>
      </c>
      <c r="P1754" s="2">
        <v>42.994813435231301</v>
      </c>
      <c r="Q1754" s="2">
        <v>39.038471333277798</v>
      </c>
      <c r="R1754" s="266">
        <f t="shared" si="84"/>
        <v>3.42852892566889</v>
      </c>
      <c r="S1754" s="266">
        <f t="shared" si="85"/>
        <v>0.59387050357998317</v>
      </c>
      <c r="T1754" s="266">
        <f t="shared" si="86"/>
        <v>1.9856661218680718</v>
      </c>
    </row>
    <row r="1755" spans="1:20">
      <c r="A1755" s="102">
        <v>2.79756198078393</v>
      </c>
      <c r="B1755" s="102">
        <v>0.63579073901671701</v>
      </c>
      <c r="C1755" s="2">
        <v>973.43613204320195</v>
      </c>
      <c r="D1755" s="19">
        <v>2.20711907252308</v>
      </c>
      <c r="E1755" s="135">
        <v>0.14293477479288699</v>
      </c>
      <c r="F1755" s="135">
        <v>89</v>
      </c>
      <c r="G1755" s="135">
        <v>40.9862104048863</v>
      </c>
      <c r="H1755" s="2">
        <v>4.9395333935146397E-2</v>
      </c>
      <c r="I1755" s="2">
        <v>86.942859996752006</v>
      </c>
      <c r="J1755" s="2">
        <v>-27.502750253508999</v>
      </c>
      <c r="K1755" s="19">
        <v>3.4523924086906201</v>
      </c>
      <c r="L1755" s="135">
        <v>4.8227014240481399E-3</v>
      </c>
      <c r="M1755" s="135">
        <v>89.79</v>
      </c>
      <c r="N1755" s="135">
        <v>84.003528622781303</v>
      </c>
      <c r="O1755" s="19">
        <v>0.8</v>
      </c>
      <c r="P1755" s="2">
        <v>153.64285563663299</v>
      </c>
      <c r="Q1755" s="2">
        <v>292.688153513278</v>
      </c>
      <c r="R1755" s="266">
        <f t="shared" si="84"/>
        <v>5.6595114812137002</v>
      </c>
      <c r="S1755" s="266">
        <f t="shared" si="85"/>
        <v>0.63930133404509726</v>
      </c>
      <c r="T1755" s="266">
        <f t="shared" si="86"/>
        <v>2.0495558821599804</v>
      </c>
    </row>
    <row r="1756" spans="1:20">
      <c r="A1756" s="102">
        <v>1.67070655710995</v>
      </c>
      <c r="B1756" s="102">
        <v>0.63587796414161402</v>
      </c>
      <c r="C1756" s="2">
        <v>998.999938326049</v>
      </c>
      <c r="D1756" s="19">
        <v>1.2000010572906299</v>
      </c>
      <c r="E1756" s="135">
        <v>0.14920232736121899</v>
      </c>
      <c r="F1756" s="135">
        <v>89</v>
      </c>
      <c r="G1756" s="135">
        <v>41.772713003190198</v>
      </c>
      <c r="H1756" s="2">
        <v>5.9995241620492301</v>
      </c>
      <c r="I1756" s="2">
        <v>273.51430095222997</v>
      </c>
      <c r="J1756" s="2">
        <v>-56.049902473943803</v>
      </c>
      <c r="K1756" s="19">
        <v>2.0000029855211001</v>
      </c>
      <c r="L1756" s="135">
        <v>6.8733771432893401E-2</v>
      </c>
      <c r="M1756" s="135">
        <v>89.79</v>
      </c>
      <c r="N1756" s="135">
        <v>81.549471328868094</v>
      </c>
      <c r="O1756" s="19">
        <v>0.8</v>
      </c>
      <c r="P1756" s="2">
        <v>30.911367592390999</v>
      </c>
      <c r="Q1756" s="2">
        <v>43.619329640814797</v>
      </c>
      <c r="R1756" s="266">
        <f t="shared" si="84"/>
        <v>3.20000404281173</v>
      </c>
      <c r="S1756" s="266">
        <f t="shared" si="85"/>
        <v>0.59999963298953274</v>
      </c>
      <c r="T1756" s="266">
        <f t="shared" si="86"/>
        <v>1.9522186965122454</v>
      </c>
    </row>
    <row r="1757" spans="1:20">
      <c r="A1757" s="102">
        <v>1.8161418903619</v>
      </c>
      <c r="B1757" s="102">
        <v>0.63633164925062402</v>
      </c>
      <c r="C1757" s="2">
        <v>998.94136692366703</v>
      </c>
      <c r="D1757" s="19">
        <v>1.20743390598099</v>
      </c>
      <c r="E1757" s="135">
        <v>0.14278387191773301</v>
      </c>
      <c r="F1757" s="135">
        <v>89</v>
      </c>
      <c r="G1757" s="135">
        <v>41.783372453443903</v>
      </c>
      <c r="H1757" s="2">
        <v>5.99932620126609</v>
      </c>
      <c r="I1757" s="2">
        <v>347.67407938873203</v>
      </c>
      <c r="J1757" s="2">
        <v>175.000361210992</v>
      </c>
      <c r="K1757" s="19">
        <v>2.0027043038176102</v>
      </c>
      <c r="L1757" s="135">
        <v>7.3360180657823598E-2</v>
      </c>
      <c r="M1757" s="135">
        <v>89.79</v>
      </c>
      <c r="N1757" s="135">
        <v>81.686181300500905</v>
      </c>
      <c r="O1757" s="19">
        <v>0.8</v>
      </c>
      <c r="P1757" s="2">
        <v>101.298079182999</v>
      </c>
      <c r="Q1757" s="2">
        <v>338.58161804956001</v>
      </c>
      <c r="R1757" s="266">
        <f t="shared" si="84"/>
        <v>3.2101382097986004</v>
      </c>
      <c r="S1757" s="266">
        <f t="shared" si="85"/>
        <v>0.6029017382542925</v>
      </c>
      <c r="T1757" s="266">
        <f t="shared" si="86"/>
        <v>1.9549925366009584</v>
      </c>
    </row>
    <row r="1758" spans="1:20">
      <c r="A1758" s="102">
        <v>3.00405013095587</v>
      </c>
      <c r="B1758" s="102">
        <v>0.63633516934864598</v>
      </c>
      <c r="C1758" s="2">
        <v>905.030706089045</v>
      </c>
      <c r="D1758" s="19">
        <v>0.84131872624172099</v>
      </c>
      <c r="E1758" s="135">
        <v>0.156305103816576</v>
      </c>
      <c r="F1758" s="135">
        <v>89</v>
      </c>
      <c r="G1758" s="135">
        <v>41.932406241977397</v>
      </c>
      <c r="H1758" s="2">
        <v>-2.2301247496235299</v>
      </c>
      <c r="I1758" s="2">
        <v>221.357329738961</v>
      </c>
      <c r="J1758" s="2">
        <v>-31.758471887383099</v>
      </c>
      <c r="K1758" s="19">
        <v>5.4887385938812603</v>
      </c>
      <c r="L1758" s="135">
        <v>0.16020838990050201</v>
      </c>
      <c r="M1758" s="135">
        <v>89.79</v>
      </c>
      <c r="N1758" s="135">
        <v>82.375031783246499</v>
      </c>
      <c r="O1758" s="19">
        <v>0.8</v>
      </c>
      <c r="P1758" s="2">
        <v>17.763123382484</v>
      </c>
      <c r="Q1758" s="2">
        <v>47.810561168108599</v>
      </c>
      <c r="R1758" s="266">
        <f t="shared" si="84"/>
        <v>6.3300573201229815</v>
      </c>
      <c r="S1758" s="266">
        <f t="shared" si="85"/>
        <v>0.15328088810416421</v>
      </c>
      <c r="T1758" s="266">
        <f t="shared" si="86"/>
        <v>1.9644718528168574</v>
      </c>
    </row>
    <row r="1759" spans="1:20">
      <c r="A1759" s="102">
        <v>2.15599617594853</v>
      </c>
      <c r="B1759" s="102">
        <v>0.63672800510025995</v>
      </c>
      <c r="C1759" s="2">
        <v>880.03291772365196</v>
      </c>
      <c r="D1759" s="19">
        <v>2.5534981845184399</v>
      </c>
      <c r="E1759" s="135">
        <v>4.3029655526540797E-2</v>
      </c>
      <c r="F1759" s="135">
        <v>89</v>
      </c>
      <c r="G1759" s="135">
        <v>41.340036250595197</v>
      </c>
      <c r="H1759" s="2">
        <v>3.0691249815872701</v>
      </c>
      <c r="I1759" s="2">
        <v>93.055526570994402</v>
      </c>
      <c r="J1759" s="2">
        <v>-49.929672132537803</v>
      </c>
      <c r="K1759" s="19">
        <v>2.6334316540388398</v>
      </c>
      <c r="L1759" s="135">
        <v>0.17137541070918799</v>
      </c>
      <c r="M1759" s="135">
        <v>89.79</v>
      </c>
      <c r="N1759" s="135">
        <v>83.328342878246502</v>
      </c>
      <c r="O1759" s="19">
        <v>0.8</v>
      </c>
      <c r="P1759" s="2">
        <v>10.929659420652801</v>
      </c>
      <c r="Q1759" s="2">
        <v>44.953401674091701</v>
      </c>
      <c r="R1759" s="266">
        <f t="shared" si="84"/>
        <v>5.1869298385572797</v>
      </c>
      <c r="S1759" s="266">
        <f t="shared" si="85"/>
        <v>0.96964665120592453</v>
      </c>
      <c r="T1759" s="266">
        <f t="shared" si="86"/>
        <v>2.0156814177212237</v>
      </c>
    </row>
    <row r="1760" spans="1:20">
      <c r="A1760" s="102">
        <v>1.71380775049328</v>
      </c>
      <c r="B1760" s="102">
        <v>0.63686984547359105</v>
      </c>
      <c r="C1760" s="2">
        <v>967.25445578727704</v>
      </c>
      <c r="D1760" s="19">
        <v>3.1574092079036302</v>
      </c>
      <c r="E1760" s="135">
        <v>0.219486435272708</v>
      </c>
      <c r="F1760" s="135">
        <v>89</v>
      </c>
      <c r="G1760" s="135">
        <v>41.334381435627201</v>
      </c>
      <c r="H1760" s="2">
        <v>0.163964198661052</v>
      </c>
      <c r="I1760" s="2">
        <v>7.4033938982910499</v>
      </c>
      <c r="J1760" s="2">
        <v>-135.00237891594</v>
      </c>
      <c r="K1760" s="19">
        <v>3.1999738648184102</v>
      </c>
      <c r="L1760" s="135">
        <v>8.2777704322960693E-2</v>
      </c>
      <c r="M1760" s="135">
        <v>89.79</v>
      </c>
      <c r="N1760" s="135">
        <v>82.0877209374693</v>
      </c>
      <c r="O1760" s="19">
        <v>0.8</v>
      </c>
      <c r="P1760" s="2">
        <v>237.60548675528301</v>
      </c>
      <c r="Q1760" s="2">
        <v>213.42408466142601</v>
      </c>
      <c r="R1760" s="266">
        <f t="shared" si="84"/>
        <v>6.3573830727220404</v>
      </c>
      <c r="S1760" s="266">
        <f t="shared" si="85"/>
        <v>0.9866984360770098</v>
      </c>
      <c r="T1760" s="266">
        <f t="shared" si="86"/>
        <v>1.985942890310576</v>
      </c>
    </row>
    <row r="1761" spans="1:20">
      <c r="A1761" s="102">
        <v>1.74883850151672</v>
      </c>
      <c r="B1761" s="102">
        <v>0.63708944309174098</v>
      </c>
      <c r="C1761" s="2">
        <v>984.52278938468601</v>
      </c>
      <c r="D1761" s="19">
        <v>0.57642879423716997</v>
      </c>
      <c r="E1761" s="135">
        <v>0.16770340672060099</v>
      </c>
      <c r="F1761" s="135">
        <v>89</v>
      </c>
      <c r="G1761" s="135">
        <v>41.843166702150498</v>
      </c>
      <c r="H1761" s="2">
        <v>-0.48713503768578698</v>
      </c>
      <c r="I1761" s="2">
        <v>21.604187069426899</v>
      </c>
      <c r="J1761" s="2">
        <v>-40.7840307237879</v>
      </c>
      <c r="K1761" s="19">
        <v>3.7631542759979801</v>
      </c>
      <c r="L1761" s="135">
        <v>6.7056472979593898E-2</v>
      </c>
      <c r="M1761" s="135">
        <v>89.79</v>
      </c>
      <c r="N1761" s="135">
        <v>82.282169264658293</v>
      </c>
      <c r="O1761" s="19">
        <v>0.8</v>
      </c>
      <c r="P1761" s="2">
        <v>18.2903601925007</v>
      </c>
      <c r="Q1761" s="2">
        <v>61.465868285255503</v>
      </c>
      <c r="R1761" s="266">
        <f t="shared" si="84"/>
        <v>4.3395830702351503</v>
      </c>
      <c r="S1761" s="266">
        <f t="shared" si="85"/>
        <v>0.1531770296832442</v>
      </c>
      <c r="T1761" s="266">
        <f t="shared" si="86"/>
        <v>1.9664422114693692</v>
      </c>
    </row>
    <row r="1762" spans="1:20">
      <c r="A1762" s="102">
        <v>1.6051502781920099</v>
      </c>
      <c r="B1762" s="102">
        <v>0.63714329673744297</v>
      </c>
      <c r="C1762" s="2">
        <v>998.99928416433397</v>
      </c>
      <c r="D1762" s="19">
        <v>1.2000004114716201</v>
      </c>
      <c r="E1762" s="135">
        <v>0.29995174772807498</v>
      </c>
      <c r="F1762" s="135">
        <v>89</v>
      </c>
      <c r="G1762" s="135">
        <v>41.799756041915103</v>
      </c>
      <c r="H1762" s="2">
        <v>5.9999647089970498</v>
      </c>
      <c r="I1762" s="2">
        <v>234.82267595795699</v>
      </c>
      <c r="J1762" s="2">
        <v>2.5997125607728999</v>
      </c>
      <c r="K1762" s="19">
        <v>2.0115921235513801</v>
      </c>
      <c r="L1762" s="135">
        <v>8.5144110951576202E-2</v>
      </c>
      <c r="M1762" s="135">
        <v>89.79</v>
      </c>
      <c r="N1762" s="135">
        <v>81.308646280513102</v>
      </c>
      <c r="O1762" s="19">
        <v>0.8</v>
      </c>
      <c r="P1762" s="2">
        <v>28.263317405158102</v>
      </c>
      <c r="Q1762" s="2">
        <v>45.446549731571501</v>
      </c>
      <c r="R1762" s="266">
        <f t="shared" si="84"/>
        <v>3.2115925350230001</v>
      </c>
      <c r="S1762" s="266">
        <f t="shared" si="85"/>
        <v>0.59654260792842562</v>
      </c>
      <c r="T1762" s="266">
        <f t="shared" si="86"/>
        <v>1.9451942781431568</v>
      </c>
    </row>
    <row r="1763" spans="1:20">
      <c r="A1763" s="102">
        <v>1.3972672172822</v>
      </c>
      <c r="B1763" s="102">
        <v>0.63719668600927304</v>
      </c>
      <c r="C1763" s="2">
        <v>975.72525020310695</v>
      </c>
      <c r="D1763" s="19">
        <v>1.26955618986043</v>
      </c>
      <c r="E1763" s="135">
        <v>0.13000008809758701</v>
      </c>
      <c r="F1763" s="135">
        <v>89</v>
      </c>
      <c r="G1763" s="135">
        <v>41.570889625788404</v>
      </c>
      <c r="H1763" s="2">
        <v>1.44435035932613</v>
      </c>
      <c r="I1763" s="2">
        <v>186.917843800415</v>
      </c>
      <c r="J1763" s="2">
        <v>95.251398861462306</v>
      </c>
      <c r="K1763" s="19">
        <v>3.0158227441276799</v>
      </c>
      <c r="L1763" s="135">
        <v>9.6983555684999501E-2</v>
      </c>
      <c r="M1763" s="135">
        <v>89.79</v>
      </c>
      <c r="N1763" s="135">
        <v>81.286642330821294</v>
      </c>
      <c r="O1763" s="19">
        <v>0.8</v>
      </c>
      <c r="P1763" s="2">
        <v>174.200130392147</v>
      </c>
      <c r="Q1763" s="2">
        <v>286.75589365155298</v>
      </c>
      <c r="R1763" s="266">
        <f t="shared" si="84"/>
        <v>4.2853789339881097</v>
      </c>
      <c r="S1763" s="266">
        <f t="shared" si="85"/>
        <v>0.42096512214866472</v>
      </c>
      <c r="T1763" s="266">
        <f t="shared" si="86"/>
        <v>1.9553741347020708</v>
      </c>
    </row>
    <row r="1764" spans="1:20">
      <c r="A1764" s="102">
        <v>2.4883898454718199</v>
      </c>
      <c r="B1764" s="102">
        <v>0.63725419621914603</v>
      </c>
      <c r="C1764" s="2">
        <v>892.77539305245398</v>
      </c>
      <c r="D1764" s="19">
        <v>1.7397650303511301</v>
      </c>
      <c r="E1764" s="135">
        <v>0.23621648416770599</v>
      </c>
      <c r="F1764" s="135">
        <v>89</v>
      </c>
      <c r="G1764" s="135">
        <v>41.220848200424101</v>
      </c>
      <c r="H1764" s="2">
        <v>0.82443780766955499</v>
      </c>
      <c r="I1764" s="2">
        <v>336.30975092088698</v>
      </c>
      <c r="J1764" s="2">
        <v>-101.283776677408</v>
      </c>
      <c r="K1764" s="19">
        <v>3.44516622964428</v>
      </c>
      <c r="L1764" s="135">
        <v>0.158960845823446</v>
      </c>
      <c r="M1764" s="135">
        <v>89.79</v>
      </c>
      <c r="N1764" s="135">
        <v>82.606668866553804</v>
      </c>
      <c r="O1764" s="19">
        <v>0.8</v>
      </c>
      <c r="P1764" s="2">
        <v>290.92150764268598</v>
      </c>
      <c r="Q1764" s="2">
        <v>140.73698109770501</v>
      </c>
      <c r="R1764" s="266">
        <f t="shared" si="84"/>
        <v>5.1849312599954098</v>
      </c>
      <c r="S1764" s="266">
        <f t="shared" si="85"/>
        <v>0.50498725297524005</v>
      </c>
      <c r="T1764" s="266">
        <f t="shared" si="86"/>
        <v>2.0040021608702343</v>
      </c>
    </row>
    <row r="1765" spans="1:20">
      <c r="A1765" s="102">
        <v>2.0239545879885501</v>
      </c>
      <c r="B1765" s="102">
        <v>0.63782864781644399</v>
      </c>
      <c r="C1765" s="2">
        <v>963.39007852554596</v>
      </c>
      <c r="D1765" s="19">
        <v>1.2990687517524</v>
      </c>
      <c r="E1765" s="135">
        <v>0.13006719997753699</v>
      </c>
      <c r="F1765" s="135">
        <v>89</v>
      </c>
      <c r="G1765" s="135">
        <v>41.799999776358199</v>
      </c>
      <c r="H1765" s="2">
        <v>0.84772021549528498</v>
      </c>
      <c r="I1765" s="2">
        <v>271.98222588120501</v>
      </c>
      <c r="J1765" s="2">
        <v>11.711454590368801</v>
      </c>
      <c r="K1765" s="19">
        <v>2.3294002739422499</v>
      </c>
      <c r="L1765" s="135">
        <v>9.9998709423092594E-2</v>
      </c>
      <c r="M1765" s="135">
        <v>89.79</v>
      </c>
      <c r="N1765" s="135">
        <v>81.694422021038307</v>
      </c>
      <c r="O1765" s="19">
        <v>0.8</v>
      </c>
      <c r="P1765" s="2">
        <v>320.09870554650701</v>
      </c>
      <c r="Q1765" s="2">
        <v>110.472913303575</v>
      </c>
      <c r="R1765" s="266">
        <f t="shared" si="84"/>
        <v>3.6284690256946499</v>
      </c>
      <c r="S1765" s="266">
        <f t="shared" si="85"/>
        <v>0.5576837807930155</v>
      </c>
      <c r="T1765" s="266">
        <f t="shared" si="86"/>
        <v>1.9544120205293429</v>
      </c>
    </row>
    <row r="1766" spans="1:20">
      <c r="A1766" s="102">
        <v>2.3721976755186902</v>
      </c>
      <c r="B1766" s="102">
        <v>0.63786543886560698</v>
      </c>
      <c r="C1766" s="2">
        <v>863.95720395111505</v>
      </c>
      <c r="D1766" s="19">
        <v>2.2722365957557402</v>
      </c>
      <c r="E1766" s="135">
        <v>0.192236207853929</v>
      </c>
      <c r="F1766" s="135">
        <v>89</v>
      </c>
      <c r="G1766" s="135">
        <v>41.656567909978598</v>
      </c>
      <c r="H1766" s="2">
        <v>5.8550474977117801</v>
      </c>
      <c r="I1766" s="2">
        <v>311.75084954491001</v>
      </c>
      <c r="J1766" s="2">
        <v>-88.231333044625202</v>
      </c>
      <c r="K1766" s="19">
        <v>2.9015514251684502</v>
      </c>
      <c r="L1766" s="135">
        <v>9.99804121155458E-2</v>
      </c>
      <c r="M1766" s="135">
        <v>89.79</v>
      </c>
      <c r="N1766" s="135">
        <v>81.195024092347694</v>
      </c>
      <c r="O1766" s="19">
        <v>0.8</v>
      </c>
      <c r="P1766" s="2">
        <v>357.23772096218698</v>
      </c>
      <c r="Q1766" s="2">
        <v>64.633618024007305</v>
      </c>
      <c r="R1766" s="266">
        <f t="shared" si="84"/>
        <v>5.1737880209241904</v>
      </c>
      <c r="S1766" s="266">
        <f t="shared" si="85"/>
        <v>0.78311091647249542</v>
      </c>
      <c r="T1766" s="266">
        <f t="shared" si="86"/>
        <v>1.9491529947405455</v>
      </c>
    </row>
    <row r="1767" spans="1:20">
      <c r="A1767" s="102">
        <v>1.5341898445039901</v>
      </c>
      <c r="B1767" s="102">
        <v>0.63807723265798599</v>
      </c>
      <c r="C1767" s="2">
        <v>912.60709004668502</v>
      </c>
      <c r="D1767" s="19">
        <v>0.53592514006980796</v>
      </c>
      <c r="E1767" s="135">
        <v>0.171888726466943</v>
      </c>
      <c r="F1767" s="135">
        <v>89</v>
      </c>
      <c r="G1767" s="135">
        <v>41.869601051132101</v>
      </c>
      <c r="H1767" s="2">
        <v>0.98453411803687396</v>
      </c>
      <c r="I1767" s="2">
        <v>223.259703884506</v>
      </c>
      <c r="J1767" s="2">
        <v>55.025292541491602</v>
      </c>
      <c r="K1767" s="19">
        <v>1.37052405491239</v>
      </c>
      <c r="L1767" s="135">
        <v>1.8952267705767899E-3</v>
      </c>
      <c r="M1767" s="135">
        <v>89.79</v>
      </c>
      <c r="N1767" s="135">
        <v>81.975173554732393</v>
      </c>
      <c r="O1767" s="19">
        <v>0.8</v>
      </c>
      <c r="P1767" s="2">
        <v>244.15139215170001</v>
      </c>
      <c r="Q1767" s="2">
        <v>198.68698856054101</v>
      </c>
      <c r="R1767" s="266">
        <f t="shared" si="84"/>
        <v>1.906449194982198</v>
      </c>
      <c r="S1767" s="266">
        <f t="shared" si="85"/>
        <v>0.39103665356976652</v>
      </c>
      <c r="T1767" s="266">
        <f t="shared" si="86"/>
        <v>1.9578685131158156</v>
      </c>
    </row>
    <row r="1768" spans="1:20">
      <c r="A1768" s="102">
        <v>1.5999766276217899</v>
      </c>
      <c r="B1768" s="102">
        <v>0.63875638419652603</v>
      </c>
      <c r="C1768" s="2">
        <v>945.73326596571906</v>
      </c>
      <c r="D1768" s="19">
        <v>2.4027397913296298</v>
      </c>
      <c r="E1768" s="135">
        <v>1.3142081999666501E-2</v>
      </c>
      <c r="F1768" s="135">
        <v>89</v>
      </c>
      <c r="G1768" s="135">
        <v>41.402912254314899</v>
      </c>
      <c r="H1768" s="2">
        <v>-0.223605161125672</v>
      </c>
      <c r="I1768" s="2">
        <v>61.663521382718898</v>
      </c>
      <c r="J1768" s="2">
        <v>-179.99994663991399</v>
      </c>
      <c r="K1768" s="19">
        <v>1.00000105536284</v>
      </c>
      <c r="L1768" s="135">
        <v>0.25009064203420001</v>
      </c>
      <c r="M1768" s="135">
        <v>89.79</v>
      </c>
      <c r="N1768" s="135">
        <v>81.231707420429302</v>
      </c>
      <c r="O1768" s="19">
        <v>0.8</v>
      </c>
      <c r="P1768" s="2">
        <v>244.56958394460801</v>
      </c>
      <c r="Q1768" s="2">
        <v>212.66821510156601</v>
      </c>
      <c r="R1768" s="266">
        <f t="shared" si="84"/>
        <v>3.4027408466924696</v>
      </c>
      <c r="S1768" s="266">
        <f t="shared" si="85"/>
        <v>2.4027372555700159</v>
      </c>
      <c r="T1768" s="266">
        <f t="shared" si="86"/>
        <v>1.9619805225648965</v>
      </c>
    </row>
    <row r="1769" spans="1:20">
      <c r="A1769" s="102">
        <v>1.8419180000200801</v>
      </c>
      <c r="B1769" s="102">
        <v>0.63882602055502202</v>
      </c>
      <c r="C1769" s="2">
        <v>860.00655816593201</v>
      </c>
      <c r="D1769" s="19">
        <v>2.09916029497789</v>
      </c>
      <c r="E1769" s="135">
        <v>0.25661717639083098</v>
      </c>
      <c r="F1769" s="135">
        <v>89</v>
      </c>
      <c r="G1769" s="135">
        <v>41.632363923276998</v>
      </c>
      <c r="H1769" s="2">
        <v>-7.8747631796532394E-2</v>
      </c>
      <c r="I1769" s="2">
        <v>3.2442912716487302</v>
      </c>
      <c r="J1769" s="2">
        <v>-110.47778990970799</v>
      </c>
      <c r="K1769" s="19">
        <v>3.1999985255299701</v>
      </c>
      <c r="L1769" s="135">
        <v>9.5596819012036399E-2</v>
      </c>
      <c r="M1769" s="135">
        <v>89.79</v>
      </c>
      <c r="N1769" s="135">
        <v>81.651016626651597</v>
      </c>
      <c r="O1769" s="19">
        <v>0.8</v>
      </c>
      <c r="P1769" s="2">
        <v>210.232103467646</v>
      </c>
      <c r="Q1769" s="2">
        <v>244.454982621987</v>
      </c>
      <c r="R1769" s="266">
        <f t="shared" si="84"/>
        <v>5.2991588205078601</v>
      </c>
      <c r="S1769" s="266">
        <f t="shared" si="85"/>
        <v>0.65598789444136885</v>
      </c>
      <c r="T1769" s="266">
        <f t="shared" si="86"/>
        <v>1.9612390201316394</v>
      </c>
    </row>
    <row r="1770" spans="1:20">
      <c r="A1770" s="102">
        <v>1.9968468053266399</v>
      </c>
      <c r="B1770" s="102">
        <v>0.63916322290349503</v>
      </c>
      <c r="C1770" s="2">
        <v>909.26954902703096</v>
      </c>
      <c r="D1770" s="19">
        <v>1.2025986543621701</v>
      </c>
      <c r="E1770" s="135">
        <v>0.13836926766447899</v>
      </c>
      <c r="F1770" s="135">
        <v>89</v>
      </c>
      <c r="G1770" s="135">
        <v>41.799995379432097</v>
      </c>
      <c r="H1770" s="2">
        <v>3.19539025638319</v>
      </c>
      <c r="I1770" s="2">
        <v>113.270917424066</v>
      </c>
      <c r="J1770" s="2">
        <v>-114.490913363174</v>
      </c>
      <c r="K1770" s="19">
        <v>3.1999315820888601</v>
      </c>
      <c r="L1770" s="135">
        <v>7.8748333810481796E-2</v>
      </c>
      <c r="M1770" s="135">
        <v>89.79</v>
      </c>
      <c r="N1770" s="135">
        <v>81.699999867523402</v>
      </c>
      <c r="O1770" s="19">
        <v>0.8</v>
      </c>
      <c r="P1770" s="2">
        <v>110.42481314236601</v>
      </c>
      <c r="Q1770" s="2">
        <v>342.55519484264602</v>
      </c>
      <c r="R1770" s="266">
        <f t="shared" si="84"/>
        <v>4.4025302364510299</v>
      </c>
      <c r="S1770" s="266">
        <f t="shared" si="85"/>
        <v>0.37582011474668292</v>
      </c>
      <c r="T1770" s="266">
        <f t="shared" si="86"/>
        <v>1.9545456674314445</v>
      </c>
    </row>
    <row r="1771" spans="1:20">
      <c r="A1771" s="102">
        <v>1.84863837528973</v>
      </c>
      <c r="B1771" s="102">
        <v>0.63928660454557196</v>
      </c>
      <c r="C1771" s="2">
        <v>904.43633435351001</v>
      </c>
      <c r="D1771" s="19">
        <v>0.51626012813025102</v>
      </c>
      <c r="E1771" s="135">
        <v>2.8026606011668599E-2</v>
      </c>
      <c r="F1771" s="135">
        <v>89</v>
      </c>
      <c r="G1771" s="135">
        <v>41.2857523107131</v>
      </c>
      <c r="H1771" s="2">
        <v>0.87979426688089002</v>
      </c>
      <c r="I1771" s="2">
        <v>352.61211208187399</v>
      </c>
      <c r="J1771" s="2">
        <v>-20.470754611750401</v>
      </c>
      <c r="K1771" s="19">
        <v>2.5939882163700698</v>
      </c>
      <c r="L1771" s="135">
        <v>0.17347576366668499</v>
      </c>
      <c r="M1771" s="135">
        <v>89.79</v>
      </c>
      <c r="N1771" s="135">
        <v>82.460134590275899</v>
      </c>
      <c r="O1771" s="19">
        <v>0.8</v>
      </c>
      <c r="P1771" s="2">
        <v>0.86330768737025299</v>
      </c>
      <c r="Q1771" s="2">
        <v>61.699041563587201</v>
      </c>
      <c r="R1771" s="266">
        <f t="shared" si="84"/>
        <v>3.1102483445003211</v>
      </c>
      <c r="S1771" s="266">
        <f t="shared" si="85"/>
        <v>0.1990217707514054</v>
      </c>
      <c r="T1771" s="266">
        <f t="shared" si="86"/>
        <v>1.9973024584773909</v>
      </c>
    </row>
    <row r="1772" spans="1:20">
      <c r="A1772" s="102">
        <v>1.63104686047881</v>
      </c>
      <c r="B1772" s="102">
        <v>0.63930650477242801</v>
      </c>
      <c r="C1772" s="2">
        <v>902.009064777238</v>
      </c>
      <c r="D1772" s="19">
        <v>1.0462591853086101</v>
      </c>
      <c r="E1772" s="135">
        <v>0.287012215997411</v>
      </c>
      <c r="F1772" s="135">
        <v>89</v>
      </c>
      <c r="G1772" s="135">
        <v>40.629686275799301</v>
      </c>
      <c r="H1772" s="2">
        <v>5.5532898357860203</v>
      </c>
      <c r="I1772" s="2">
        <v>268.72781874248398</v>
      </c>
      <c r="J1772" s="2">
        <v>56.3087053293658</v>
      </c>
      <c r="K1772" s="19">
        <v>3.8709525697455498</v>
      </c>
      <c r="L1772" s="135">
        <v>0.153670879264351</v>
      </c>
      <c r="M1772" s="135">
        <v>89.79</v>
      </c>
      <c r="N1772" s="135">
        <v>83.5799529655783</v>
      </c>
      <c r="O1772" s="19">
        <v>0.8</v>
      </c>
      <c r="P1772" s="2">
        <v>273.95009926239101</v>
      </c>
      <c r="Q1772" s="2">
        <v>167.787485220966</v>
      </c>
      <c r="R1772" s="266">
        <f t="shared" si="84"/>
        <v>4.9172117550541596</v>
      </c>
      <c r="S1772" s="266">
        <f t="shared" si="85"/>
        <v>0.2702846822474459</v>
      </c>
      <c r="T1772" s="266">
        <f t="shared" si="86"/>
        <v>2.0571153909047517</v>
      </c>
    </row>
    <row r="1773" spans="1:20">
      <c r="A1773" s="102">
        <v>2.2686841050162898</v>
      </c>
      <c r="B1773" s="102">
        <v>0.63951266118708705</v>
      </c>
      <c r="C1773" s="2">
        <v>897.93365777794804</v>
      </c>
      <c r="D1773" s="19">
        <v>1.3434838734957399</v>
      </c>
      <c r="E1773" s="135">
        <v>0.21510216020091799</v>
      </c>
      <c r="F1773" s="135">
        <v>89</v>
      </c>
      <c r="G1773" s="135">
        <v>40.761907295429701</v>
      </c>
      <c r="H1773" s="2">
        <v>4.5366922421055396</v>
      </c>
      <c r="I1773" s="2">
        <v>237.76533122423999</v>
      </c>
      <c r="J1773" s="2">
        <v>59.643616726156601</v>
      </c>
      <c r="K1773" s="19">
        <v>4.3135021013151702</v>
      </c>
      <c r="L1773" s="135">
        <v>0.17514820410523299</v>
      </c>
      <c r="M1773" s="135">
        <v>89.79</v>
      </c>
      <c r="N1773" s="135">
        <v>83.212525044310695</v>
      </c>
      <c r="O1773" s="19">
        <v>0.8</v>
      </c>
      <c r="P1773" s="2">
        <v>304.20515725270002</v>
      </c>
      <c r="Q1773" s="2">
        <v>125.597762819914</v>
      </c>
      <c r="R1773" s="266">
        <f t="shared" si="84"/>
        <v>5.6569859748109099</v>
      </c>
      <c r="S1773" s="266">
        <f t="shared" si="85"/>
        <v>0.31146011800622908</v>
      </c>
      <c r="T1773" s="266">
        <f t="shared" si="86"/>
        <v>2.041428641726994</v>
      </c>
    </row>
    <row r="1774" spans="1:20">
      <c r="A1774" s="102">
        <v>1.74279818683862</v>
      </c>
      <c r="B1774" s="102">
        <v>0.639608076362706</v>
      </c>
      <c r="C1774" s="2">
        <v>931.39031972834505</v>
      </c>
      <c r="D1774" s="19">
        <v>1.5540945379189399</v>
      </c>
      <c r="E1774" s="135">
        <v>0.29999999966303798</v>
      </c>
      <c r="F1774" s="135">
        <v>89</v>
      </c>
      <c r="G1774" s="135">
        <v>41.597012415833397</v>
      </c>
      <c r="H1774" s="2">
        <v>1.62427751867753</v>
      </c>
      <c r="I1774" s="2">
        <v>237.49213225376499</v>
      </c>
      <c r="J1774" s="2">
        <v>45.106266179470303</v>
      </c>
      <c r="K1774" s="19">
        <v>2.01560078116903</v>
      </c>
      <c r="L1774" s="135">
        <v>3.6525289657456599E-2</v>
      </c>
      <c r="M1774" s="135">
        <v>89.79</v>
      </c>
      <c r="N1774" s="135">
        <v>81.699999870602994</v>
      </c>
      <c r="O1774" s="19">
        <v>0.8</v>
      </c>
      <c r="P1774" s="2">
        <v>225.97398515053999</v>
      </c>
      <c r="Q1774" s="2">
        <v>226.98971083301899</v>
      </c>
      <c r="R1774" s="266">
        <f t="shared" si="84"/>
        <v>3.5696953190879697</v>
      </c>
      <c r="S1774" s="266">
        <f t="shared" si="85"/>
        <v>0.77103291109937921</v>
      </c>
      <c r="T1774" s="266">
        <f t="shared" si="86"/>
        <v>1.9640833590131797</v>
      </c>
    </row>
    <row r="1775" spans="1:20">
      <c r="A1775" s="102">
        <v>1.3994959425181099</v>
      </c>
      <c r="B1775" s="102">
        <v>0.64002912258729305</v>
      </c>
      <c r="C1775" s="2">
        <v>995.806878262233</v>
      </c>
      <c r="D1775" s="19">
        <v>2.3181139575259802</v>
      </c>
      <c r="E1775" s="135">
        <v>0.299999981001773</v>
      </c>
      <c r="F1775" s="135">
        <v>89</v>
      </c>
      <c r="G1775" s="135">
        <v>41.7918790416348</v>
      </c>
      <c r="H1775" s="2">
        <v>2.77091460988275</v>
      </c>
      <c r="I1775" s="2">
        <v>252.681279215795</v>
      </c>
      <c r="J1775" s="2">
        <v>41.858337059105402</v>
      </c>
      <c r="K1775" s="19">
        <v>2.4289879665460301</v>
      </c>
      <c r="L1775" s="135">
        <v>1.2532314631608E-7</v>
      </c>
      <c r="M1775" s="135">
        <v>89.79</v>
      </c>
      <c r="N1775" s="135">
        <v>81.0000013535184</v>
      </c>
      <c r="O1775" s="19">
        <v>0.8</v>
      </c>
      <c r="P1775" s="2">
        <v>65.215319168978994</v>
      </c>
      <c r="Q1775" s="2">
        <v>24.7816625883776</v>
      </c>
      <c r="R1775" s="266">
        <f t="shared" si="84"/>
        <v>4.7471019240720107</v>
      </c>
      <c r="S1775" s="266">
        <f t="shared" si="85"/>
        <v>0.9543538253185706</v>
      </c>
      <c r="T1775" s="266">
        <f t="shared" si="86"/>
        <v>1.9381756267245807</v>
      </c>
    </row>
    <row r="1776" spans="1:20">
      <c r="A1776" s="102">
        <v>1.55407120846211</v>
      </c>
      <c r="B1776" s="102">
        <v>0.64026099158560501</v>
      </c>
      <c r="C1776" s="2">
        <v>984.23758155149199</v>
      </c>
      <c r="D1776" s="19">
        <v>0.76499079275230697</v>
      </c>
      <c r="E1776" s="135">
        <v>0.29999140398337498</v>
      </c>
      <c r="F1776" s="135">
        <v>89</v>
      </c>
      <c r="G1776" s="135">
        <v>42.135577466332897</v>
      </c>
      <c r="H1776" s="2">
        <v>2.7082441014773599</v>
      </c>
      <c r="I1776" s="2">
        <v>216.81503570570499</v>
      </c>
      <c r="J1776" s="2">
        <v>-173.83472483819401</v>
      </c>
      <c r="K1776" s="19">
        <v>4.3277020192589397</v>
      </c>
      <c r="L1776" s="135">
        <v>4.6667410233558797E-2</v>
      </c>
      <c r="M1776" s="135">
        <v>89.79</v>
      </c>
      <c r="N1776" s="135">
        <v>82.823354067161802</v>
      </c>
      <c r="O1776" s="19">
        <v>0.8</v>
      </c>
      <c r="P1776" s="2">
        <v>201.443813356932</v>
      </c>
      <c r="Q1776" s="2">
        <v>244.96507436966999</v>
      </c>
      <c r="R1776" s="266">
        <f t="shared" si="84"/>
        <v>5.0926928120112471</v>
      </c>
      <c r="S1776" s="266">
        <f t="shared" si="85"/>
        <v>0.17676605028441891</v>
      </c>
      <c r="T1776" s="266">
        <f t="shared" si="86"/>
        <v>1.9656394678188329</v>
      </c>
    </row>
    <row r="1777" spans="1:20">
      <c r="A1777" s="102">
        <v>1.73273070901632</v>
      </c>
      <c r="B1777" s="102">
        <v>0.64033126373610905</v>
      </c>
      <c r="C1777" s="2">
        <v>998.99970741811705</v>
      </c>
      <c r="D1777" s="19">
        <v>1.2004002394931901</v>
      </c>
      <c r="E1777" s="135">
        <v>0.19284446871861799</v>
      </c>
      <c r="F1777" s="135">
        <v>89</v>
      </c>
      <c r="G1777" s="135">
        <v>41.786661980489797</v>
      </c>
      <c r="H1777" s="2">
        <v>5.9995132878862201</v>
      </c>
      <c r="I1777" s="2">
        <v>325.17309560188698</v>
      </c>
      <c r="J1777" s="2">
        <v>-154.15401983177901</v>
      </c>
      <c r="K1777" s="19">
        <v>2.0044827205591398</v>
      </c>
      <c r="L1777" s="135">
        <v>8.3957927681671402E-2</v>
      </c>
      <c r="M1777" s="135">
        <v>89.79</v>
      </c>
      <c r="N1777" s="135">
        <v>81.699999855616298</v>
      </c>
      <c r="O1777" s="19">
        <v>0.8</v>
      </c>
      <c r="P1777" s="2">
        <v>99.395884941164297</v>
      </c>
      <c r="Q1777" s="2">
        <v>340.53657355165501</v>
      </c>
      <c r="R1777" s="266">
        <f t="shared" si="84"/>
        <v>3.2048829600523296</v>
      </c>
      <c r="S1777" s="266">
        <f t="shared" si="85"/>
        <v>0.59885786351819725</v>
      </c>
      <c r="T1777" s="266">
        <f t="shared" si="86"/>
        <v>1.9551693287624183</v>
      </c>
    </row>
    <row r="1778" spans="1:20">
      <c r="A1778" s="102">
        <v>1.73896491294726</v>
      </c>
      <c r="B1778" s="102">
        <v>0.640468393425073</v>
      </c>
      <c r="C1778" s="2">
        <v>998.855490206338</v>
      </c>
      <c r="D1778" s="19">
        <v>1.20011578163209</v>
      </c>
      <c r="E1778" s="135">
        <v>0.168447794689909</v>
      </c>
      <c r="F1778" s="135">
        <v>89</v>
      </c>
      <c r="G1778" s="135">
        <v>41.785186058759301</v>
      </c>
      <c r="H1778" s="2">
        <v>0.67688303908924197</v>
      </c>
      <c r="I1778" s="2">
        <v>317.945209821655</v>
      </c>
      <c r="J1778" s="2">
        <v>-138.25084634462399</v>
      </c>
      <c r="K1778" s="19">
        <v>2.0267212601501998</v>
      </c>
      <c r="L1778" s="135">
        <v>7.8191927974829503E-2</v>
      </c>
      <c r="M1778" s="135">
        <v>89.79</v>
      </c>
      <c r="N1778" s="135">
        <v>81.678461625084395</v>
      </c>
      <c r="O1778" s="19">
        <v>0.8</v>
      </c>
      <c r="P1778" s="2">
        <v>85.815471042152097</v>
      </c>
      <c r="Q1778" s="2">
        <v>352.029972126362</v>
      </c>
      <c r="R1778" s="266">
        <f t="shared" si="84"/>
        <v>3.2268370417822898</v>
      </c>
      <c r="S1778" s="266">
        <f t="shared" si="85"/>
        <v>0.59214644126402938</v>
      </c>
      <c r="T1778" s="266">
        <f t="shared" si="86"/>
        <v>1.9547229372205317</v>
      </c>
    </row>
    <row r="1779" spans="1:20">
      <c r="A1779" s="102">
        <v>1.4369503855705199</v>
      </c>
      <c r="B1779" s="102">
        <v>0.64095170604174601</v>
      </c>
      <c r="C1779" s="2">
        <v>994.81584975347005</v>
      </c>
      <c r="D1779" s="19">
        <v>2.24511245897554</v>
      </c>
      <c r="E1779" s="135">
        <v>0.299999905459572</v>
      </c>
      <c r="F1779" s="135">
        <v>89</v>
      </c>
      <c r="G1779" s="135">
        <v>41.658926511327202</v>
      </c>
      <c r="H1779" s="2">
        <v>0.81024837081537304</v>
      </c>
      <c r="I1779" s="2">
        <v>254.094993363605</v>
      </c>
      <c r="J1779" s="2">
        <v>33.903796386113598</v>
      </c>
      <c r="K1779" s="19">
        <v>2.0405117909114301</v>
      </c>
      <c r="L1779" s="135">
        <v>2.48879302129911E-6</v>
      </c>
      <c r="M1779" s="135">
        <v>89.79</v>
      </c>
      <c r="N1779" s="135">
        <v>81.124775605384301</v>
      </c>
      <c r="O1779" s="19">
        <v>0.8</v>
      </c>
      <c r="P1779" s="2">
        <v>94.670064608202793</v>
      </c>
      <c r="Q1779" s="2">
        <v>355.32701924928199</v>
      </c>
      <c r="R1779" s="266">
        <f t="shared" si="84"/>
        <v>4.2856242498869701</v>
      </c>
      <c r="S1779" s="266">
        <f t="shared" si="85"/>
        <v>1.1002692897808355</v>
      </c>
      <c r="T1779" s="266">
        <f t="shared" si="86"/>
        <v>1.9473563627071908</v>
      </c>
    </row>
    <row r="1780" spans="1:20">
      <c r="A1780" s="102">
        <v>1.464121023193</v>
      </c>
      <c r="B1780" s="102">
        <v>0.64129731193294404</v>
      </c>
      <c r="C1780" s="2">
        <v>879.16859556525799</v>
      </c>
      <c r="D1780" s="19">
        <v>1.0036447910786199</v>
      </c>
      <c r="E1780" s="135">
        <v>0.26999387324107399</v>
      </c>
      <c r="F1780" s="135">
        <v>89</v>
      </c>
      <c r="G1780" s="135">
        <v>41.513384622483898</v>
      </c>
      <c r="H1780" s="2">
        <v>0.16828580353751799</v>
      </c>
      <c r="I1780" s="2">
        <v>271.14408396237701</v>
      </c>
      <c r="J1780" s="2">
        <v>-73.1085204473099</v>
      </c>
      <c r="K1780" s="19">
        <v>1.7134411452348399</v>
      </c>
      <c r="L1780" s="135">
        <v>9.4131842643051994E-2</v>
      </c>
      <c r="M1780" s="135">
        <v>89.79</v>
      </c>
      <c r="N1780" s="135">
        <v>82.212479000553103</v>
      </c>
      <c r="O1780" s="19">
        <v>0.8</v>
      </c>
      <c r="P1780" s="2">
        <v>80.733535012089803</v>
      </c>
      <c r="Q1780" s="2">
        <v>359.98963683747201</v>
      </c>
      <c r="R1780" s="266">
        <f t="shared" si="84"/>
        <v>2.7170859363134596</v>
      </c>
      <c r="S1780" s="266">
        <f t="shared" si="85"/>
        <v>0.58574803918407303</v>
      </c>
      <c r="T1780" s="266">
        <f t="shared" si="86"/>
        <v>1.9803848746176753</v>
      </c>
    </row>
    <row r="1781" spans="1:20">
      <c r="A1781" s="102">
        <v>1.53989422973245</v>
      </c>
      <c r="B1781" s="102">
        <v>0.64187193894758798</v>
      </c>
      <c r="C1781" s="2">
        <v>997.50007941497802</v>
      </c>
      <c r="D1781" s="19">
        <v>1.2000002707016499</v>
      </c>
      <c r="E1781" s="135">
        <v>0.13050511559546801</v>
      </c>
      <c r="F1781" s="135">
        <v>89</v>
      </c>
      <c r="G1781" s="135">
        <v>41.428153465443202</v>
      </c>
      <c r="H1781" s="2">
        <v>5.9991845361974399</v>
      </c>
      <c r="I1781" s="2">
        <v>333.51492001149302</v>
      </c>
      <c r="J1781" s="2">
        <v>179.99987174717401</v>
      </c>
      <c r="K1781" s="19">
        <v>2.0000177948476301</v>
      </c>
      <c r="L1781" s="135">
        <v>7.7615707435523096E-2</v>
      </c>
      <c r="M1781" s="135">
        <v>89.79</v>
      </c>
      <c r="N1781" s="135">
        <v>82.443796766206702</v>
      </c>
      <c r="O1781" s="19">
        <v>0.8</v>
      </c>
      <c r="P1781" s="2">
        <v>129.31275887430101</v>
      </c>
      <c r="Q1781" s="2">
        <v>316.652291949816</v>
      </c>
      <c r="R1781" s="266">
        <f t="shared" si="84"/>
        <v>3.2000180655492798</v>
      </c>
      <c r="S1781" s="266">
        <f t="shared" si="85"/>
        <v>0.59999479694282976</v>
      </c>
      <c r="T1781" s="266">
        <f t="shared" si="86"/>
        <v>1.9900427576376583</v>
      </c>
    </row>
    <row r="1782" spans="1:20">
      <c r="A1782" s="102">
        <v>1.6249831719323899</v>
      </c>
      <c r="B1782" s="102">
        <v>0.64189676274819396</v>
      </c>
      <c r="C1782" s="2">
        <v>886.09711757512298</v>
      </c>
      <c r="D1782" s="19">
        <v>0.50075824012593195</v>
      </c>
      <c r="E1782" s="135">
        <v>2.06278734440427E-2</v>
      </c>
      <c r="F1782" s="135">
        <v>89</v>
      </c>
      <c r="G1782" s="135">
        <v>41.501044832613601</v>
      </c>
      <c r="H1782" s="2">
        <v>-1.3428257566300901</v>
      </c>
      <c r="I1782" s="2">
        <v>323.909711452257</v>
      </c>
      <c r="J1782" s="2">
        <v>105.52044014189001</v>
      </c>
      <c r="K1782" s="19">
        <v>1.69358667368115</v>
      </c>
      <c r="L1782" s="135">
        <v>7.9076212080573804E-2</v>
      </c>
      <c r="M1782" s="135">
        <v>89.79</v>
      </c>
      <c r="N1782" s="135">
        <v>82.785673247059506</v>
      </c>
      <c r="O1782" s="19">
        <v>0.8</v>
      </c>
      <c r="P1782" s="2">
        <v>33.009283854774601</v>
      </c>
      <c r="Q1782" s="2">
        <v>45.927061944917703</v>
      </c>
      <c r="R1782" s="266">
        <f t="shared" si="84"/>
        <v>2.1943449138070821</v>
      </c>
      <c r="S1782" s="266">
        <f t="shared" si="85"/>
        <v>0.29567913346737235</v>
      </c>
      <c r="T1782" s="266">
        <f t="shared" si="86"/>
        <v>1.9947852778396165</v>
      </c>
    </row>
    <row r="1783" spans="1:20">
      <c r="A1783" s="102">
        <v>1.41455761576071</v>
      </c>
      <c r="B1783" s="102">
        <v>0.64210760637241204</v>
      </c>
      <c r="C1783" s="2">
        <v>995.03882757561405</v>
      </c>
      <c r="D1783" s="19">
        <v>1.00059118107147</v>
      </c>
      <c r="E1783" s="135">
        <v>0.159684059135282</v>
      </c>
      <c r="F1783" s="135">
        <v>89</v>
      </c>
      <c r="G1783" s="135">
        <v>41.322876444307802</v>
      </c>
      <c r="H1783" s="2">
        <v>5.9945336744542796</v>
      </c>
      <c r="I1783" s="2">
        <v>297.64759731942098</v>
      </c>
      <c r="J1783" s="2">
        <v>-112.700244783549</v>
      </c>
      <c r="K1783" s="19">
        <v>1.70922344454703</v>
      </c>
      <c r="L1783" s="135">
        <v>5.85555130286919E-2</v>
      </c>
      <c r="M1783" s="135">
        <v>89.79</v>
      </c>
      <c r="N1783" s="135">
        <v>82.599594770967798</v>
      </c>
      <c r="O1783" s="19">
        <v>0.8</v>
      </c>
      <c r="P1783" s="2">
        <v>87.471001727920793</v>
      </c>
      <c r="Q1783" s="2">
        <v>357.47987981106002</v>
      </c>
      <c r="R1783" s="266">
        <f t="shared" si="84"/>
        <v>2.7098146256184998</v>
      </c>
      <c r="S1783" s="266">
        <f t="shared" si="85"/>
        <v>0.58540689004920698</v>
      </c>
      <c r="T1783" s="266">
        <f t="shared" si="86"/>
        <v>1.9988829887553927</v>
      </c>
    </row>
    <row r="1784" spans="1:20">
      <c r="A1784" s="102">
        <v>1.75191145204007</v>
      </c>
      <c r="B1784" s="102">
        <v>0.64225888282389298</v>
      </c>
      <c r="C1784" s="2">
        <v>935.90202920620402</v>
      </c>
      <c r="D1784" s="19">
        <v>1.20092143918068</v>
      </c>
      <c r="E1784" s="135">
        <v>0.130000662835942</v>
      </c>
      <c r="F1784" s="135">
        <v>89</v>
      </c>
      <c r="G1784" s="135">
        <v>41.670132753334002</v>
      </c>
      <c r="H1784" s="2">
        <v>0.41912086830154499</v>
      </c>
      <c r="I1784" s="2">
        <v>139.93585665184901</v>
      </c>
      <c r="J1784" s="2">
        <v>-171.35443597845901</v>
      </c>
      <c r="K1784" s="19">
        <v>3.1977267782454399</v>
      </c>
      <c r="L1784" s="135">
        <v>7.2345327670164203E-2</v>
      </c>
      <c r="M1784" s="135">
        <v>89.79</v>
      </c>
      <c r="N1784" s="135">
        <v>81.609189250648001</v>
      </c>
      <c r="O1784" s="19">
        <v>0.8</v>
      </c>
      <c r="P1784" s="2">
        <v>133.043100837021</v>
      </c>
      <c r="Q1784" s="2">
        <v>322.39366202538002</v>
      </c>
      <c r="R1784" s="266">
        <f t="shared" si="84"/>
        <v>4.3986482174261194</v>
      </c>
      <c r="S1784" s="266">
        <f t="shared" si="85"/>
        <v>0.37555473699338793</v>
      </c>
      <c r="T1784" s="266">
        <f t="shared" si="86"/>
        <v>1.9584576256028006</v>
      </c>
    </row>
    <row r="1785" spans="1:20">
      <c r="A1785" s="102">
        <v>2.49892063485458</v>
      </c>
      <c r="B1785" s="102">
        <v>0.64258752018213205</v>
      </c>
      <c r="C1785" s="2">
        <v>967.25097720701797</v>
      </c>
      <c r="D1785" s="19">
        <v>0.73358358576184501</v>
      </c>
      <c r="E1785" s="135">
        <v>0.100108138101382</v>
      </c>
      <c r="F1785" s="135">
        <v>89</v>
      </c>
      <c r="G1785" s="135">
        <v>40.906115458949699</v>
      </c>
      <c r="H1785" s="2">
        <v>-0.54348273544180803</v>
      </c>
      <c r="I1785" s="2">
        <v>51.493219739767</v>
      </c>
      <c r="J1785" s="2">
        <v>41.971744852294897</v>
      </c>
      <c r="K1785" s="19">
        <v>1.71423557493694</v>
      </c>
      <c r="L1785" s="135">
        <v>9.75795880089384E-2</v>
      </c>
      <c r="M1785" s="135">
        <v>89.79</v>
      </c>
      <c r="N1785" s="135">
        <v>83.546273231517304</v>
      </c>
      <c r="O1785" s="19">
        <v>0.8</v>
      </c>
      <c r="P1785" s="2">
        <v>182.15464197747499</v>
      </c>
      <c r="Q1785" s="2">
        <v>277.82661146186001</v>
      </c>
      <c r="R1785" s="266">
        <f t="shared" ref="R1785:R1848" si="87">D1785+K1785</f>
        <v>2.4478191606987849</v>
      </c>
      <c r="S1785" s="266">
        <f t="shared" ref="S1785:S1848" si="88">D1785/K1785</f>
        <v>0.42793627462131667</v>
      </c>
      <c r="T1785" s="266">
        <f t="shared" ref="T1785:T1848" si="89">N1785/G1785</f>
        <v>2.042390784218024</v>
      </c>
    </row>
    <row r="1786" spans="1:20">
      <c r="A1786" s="102">
        <v>1.4594232942909</v>
      </c>
      <c r="B1786" s="102">
        <v>0.64305880345294497</v>
      </c>
      <c r="C1786" s="2">
        <v>998.99992129499503</v>
      </c>
      <c r="D1786" s="19">
        <v>1.2000166945255999</v>
      </c>
      <c r="E1786" s="135">
        <v>0.16462164853557501</v>
      </c>
      <c r="F1786" s="135">
        <v>89</v>
      </c>
      <c r="G1786" s="135">
        <v>41.441503666174903</v>
      </c>
      <c r="H1786" s="2">
        <v>5.9987027602577703</v>
      </c>
      <c r="I1786" s="2">
        <v>336.791944984211</v>
      </c>
      <c r="J1786" s="2">
        <v>168.44557852879299</v>
      </c>
      <c r="K1786" s="19">
        <v>2.0000007587750099</v>
      </c>
      <c r="L1786" s="135">
        <v>9.3144732861417404E-2</v>
      </c>
      <c r="M1786" s="135">
        <v>89.79</v>
      </c>
      <c r="N1786" s="135">
        <v>82.449482536480104</v>
      </c>
      <c r="O1786" s="19">
        <v>0.8</v>
      </c>
      <c r="P1786" s="2">
        <v>140.63957046251301</v>
      </c>
      <c r="Q1786" s="2">
        <v>307.14619224010801</v>
      </c>
      <c r="R1786" s="266">
        <f t="shared" si="87"/>
        <v>3.2000174533006098</v>
      </c>
      <c r="S1786" s="266">
        <f t="shared" si="88"/>
        <v>0.60000811962721645</v>
      </c>
      <c r="T1786" s="266">
        <f t="shared" si="89"/>
        <v>1.9895388738941067</v>
      </c>
    </row>
    <row r="1787" spans="1:20">
      <c r="A1787" s="102">
        <v>1.57553468551486</v>
      </c>
      <c r="B1787" s="102">
        <v>0.643332124331637</v>
      </c>
      <c r="C1787" s="2">
        <v>935.56653365543605</v>
      </c>
      <c r="D1787" s="19">
        <v>1.22600055636587</v>
      </c>
      <c r="E1787" s="135">
        <v>0.130000014486959</v>
      </c>
      <c r="F1787" s="135">
        <v>89</v>
      </c>
      <c r="G1787" s="135">
        <v>41.5231455082683</v>
      </c>
      <c r="H1787" s="2">
        <v>5.9554330213533104</v>
      </c>
      <c r="I1787" s="2">
        <v>164.709993877203</v>
      </c>
      <c r="J1787" s="2">
        <v>131.518006834359</v>
      </c>
      <c r="K1787" s="19">
        <v>3.1999998508879299</v>
      </c>
      <c r="L1787" s="135">
        <v>6.1017597673179699E-2</v>
      </c>
      <c r="M1787" s="135">
        <v>89.79</v>
      </c>
      <c r="N1787" s="135">
        <v>81.541150856121405</v>
      </c>
      <c r="O1787" s="19">
        <v>0.8</v>
      </c>
      <c r="P1787" s="2">
        <v>138.137627297508</v>
      </c>
      <c r="Q1787" s="2">
        <v>316.910362988212</v>
      </c>
      <c r="R1787" s="266">
        <f t="shared" si="87"/>
        <v>4.4260004072537997</v>
      </c>
      <c r="S1787" s="266">
        <f t="shared" si="88"/>
        <v>0.38312519171701886</v>
      </c>
      <c r="T1787" s="266">
        <f t="shared" si="89"/>
        <v>1.9637517788695589</v>
      </c>
    </row>
    <row r="1788" spans="1:20">
      <c r="A1788" s="102">
        <v>2.7716185073368198</v>
      </c>
      <c r="B1788" s="102">
        <v>0.64347727689891998</v>
      </c>
      <c r="C1788" s="2">
        <v>984.73885679001296</v>
      </c>
      <c r="D1788" s="19">
        <v>0.50329047088712098</v>
      </c>
      <c r="E1788" s="135">
        <v>0.26994499716557402</v>
      </c>
      <c r="F1788" s="135">
        <v>89</v>
      </c>
      <c r="G1788" s="135">
        <v>41.218339243756397</v>
      </c>
      <c r="H1788" s="2">
        <v>5.9985450474674398</v>
      </c>
      <c r="I1788" s="2">
        <v>234.28565036143999</v>
      </c>
      <c r="J1788" s="2">
        <v>-1.8422402877970301</v>
      </c>
      <c r="K1788" s="19">
        <v>3.6707622771269999</v>
      </c>
      <c r="L1788" s="135">
        <v>2.5906494432060698E-2</v>
      </c>
      <c r="M1788" s="135">
        <v>89.79</v>
      </c>
      <c r="N1788" s="135">
        <v>82.713163303861293</v>
      </c>
      <c r="O1788" s="19">
        <v>0.8</v>
      </c>
      <c r="P1788" s="2">
        <v>184.798948573996</v>
      </c>
      <c r="Q1788" s="2">
        <v>266.075792630997</v>
      </c>
      <c r="R1788" s="266">
        <f t="shared" si="87"/>
        <v>4.1740527480141205</v>
      </c>
      <c r="S1788" s="266">
        <f t="shared" si="88"/>
        <v>0.137107890103151</v>
      </c>
      <c r="T1788" s="266">
        <f t="shared" si="89"/>
        <v>2.0067078106838179</v>
      </c>
    </row>
    <row r="1789" spans="1:20">
      <c r="A1789" s="102">
        <v>1.4943477301858299</v>
      </c>
      <c r="B1789" s="102">
        <v>0.64362619614557304</v>
      </c>
      <c r="C1789" s="2">
        <v>998.63047031888902</v>
      </c>
      <c r="D1789" s="19">
        <v>1.26364223746342</v>
      </c>
      <c r="E1789" s="135">
        <v>0.13000020924060199</v>
      </c>
      <c r="F1789" s="135">
        <v>89</v>
      </c>
      <c r="G1789" s="135">
        <v>41.577761175405001</v>
      </c>
      <c r="H1789" s="2">
        <v>3.3241579593909099</v>
      </c>
      <c r="I1789" s="2">
        <v>210.23433336503601</v>
      </c>
      <c r="J1789" s="2">
        <v>39.560115552591498</v>
      </c>
      <c r="K1789" s="19">
        <v>2.8421438393137901</v>
      </c>
      <c r="L1789" s="135">
        <v>9.9999998581407706E-2</v>
      </c>
      <c r="M1789" s="135">
        <v>89.79</v>
      </c>
      <c r="N1789" s="135">
        <v>81.096864391103907</v>
      </c>
      <c r="O1789" s="19">
        <v>0.8</v>
      </c>
      <c r="P1789" s="2">
        <v>173.82548350437199</v>
      </c>
      <c r="Q1789" s="2">
        <v>287.07045052934399</v>
      </c>
      <c r="R1789" s="266">
        <f t="shared" si="87"/>
        <v>4.1057860767772105</v>
      </c>
      <c r="S1789" s="266">
        <f t="shared" si="88"/>
        <v>0.44460882661326351</v>
      </c>
      <c r="T1789" s="266">
        <f t="shared" si="89"/>
        <v>1.9504865605672901</v>
      </c>
    </row>
    <row r="1790" spans="1:20">
      <c r="A1790" s="102">
        <v>1.5588450077921101</v>
      </c>
      <c r="B1790" s="102">
        <v>0.64379919731222501</v>
      </c>
      <c r="C1790" s="2">
        <v>993.56058602693497</v>
      </c>
      <c r="D1790" s="19">
        <v>2.13013394884495</v>
      </c>
      <c r="E1790" s="135">
        <v>0.198856445676417</v>
      </c>
      <c r="F1790" s="135">
        <v>89</v>
      </c>
      <c r="G1790" s="135">
        <v>41.5764210251848</v>
      </c>
      <c r="H1790" s="2">
        <v>3.8253079817637698</v>
      </c>
      <c r="I1790" s="2">
        <v>97.985672391338795</v>
      </c>
      <c r="J1790" s="2">
        <v>-72.753463532075898</v>
      </c>
      <c r="K1790" s="19">
        <v>2.84139602263983</v>
      </c>
      <c r="L1790" s="135">
        <v>9.9999991369984498E-2</v>
      </c>
      <c r="M1790" s="135">
        <v>89.79</v>
      </c>
      <c r="N1790" s="135">
        <v>81.404418723879203</v>
      </c>
      <c r="O1790" s="19">
        <v>0.8</v>
      </c>
      <c r="P1790" s="2">
        <v>238.36264972974399</v>
      </c>
      <c r="Q1790" s="2">
        <v>218.984287449672</v>
      </c>
      <c r="R1790" s="266">
        <f t="shared" si="87"/>
        <v>4.97152997148478</v>
      </c>
      <c r="S1790" s="266">
        <f t="shared" si="88"/>
        <v>0.74967865509501408</v>
      </c>
      <c r="T1790" s="266">
        <f t="shared" si="89"/>
        <v>1.9579467572393667</v>
      </c>
    </row>
    <row r="1791" spans="1:20">
      <c r="A1791" s="102">
        <v>1.7871263818815299</v>
      </c>
      <c r="B1791" s="102">
        <v>0.64382287016247997</v>
      </c>
      <c r="C1791" s="2">
        <v>924.62507111363504</v>
      </c>
      <c r="D1791" s="19">
        <v>0.501026522687264</v>
      </c>
      <c r="E1791" s="135">
        <v>0.12073451499752701</v>
      </c>
      <c r="F1791" s="135">
        <v>89</v>
      </c>
      <c r="G1791" s="135">
        <v>41.603858248224498</v>
      </c>
      <c r="H1791" s="2">
        <v>3.9127897452589799</v>
      </c>
      <c r="I1791" s="2">
        <v>66.893919103136994</v>
      </c>
      <c r="J1791" s="2">
        <v>-124.716048455932</v>
      </c>
      <c r="K1791" s="19">
        <v>4.1558624884475597</v>
      </c>
      <c r="L1791" s="135">
        <v>0.20156989455013899</v>
      </c>
      <c r="M1791" s="135">
        <v>89.79</v>
      </c>
      <c r="N1791" s="135">
        <v>82.394089844172299</v>
      </c>
      <c r="O1791" s="19">
        <v>0.8</v>
      </c>
      <c r="P1791" s="2">
        <v>1.81262372589131</v>
      </c>
      <c r="Q1791" s="2">
        <v>59.518681077816197</v>
      </c>
      <c r="R1791" s="266">
        <f t="shared" si="87"/>
        <v>4.6568890111348233</v>
      </c>
      <c r="S1791" s="266">
        <f t="shared" si="88"/>
        <v>0.12055897520190198</v>
      </c>
      <c r="T1791" s="266">
        <f t="shared" si="89"/>
        <v>1.9804434808083835</v>
      </c>
    </row>
    <row r="1792" spans="1:20">
      <c r="A1792" s="102">
        <v>1.43698119511827</v>
      </c>
      <c r="B1792" s="102">
        <v>0.64405854092910797</v>
      </c>
      <c r="C1792" s="2">
        <v>958.75769833025697</v>
      </c>
      <c r="D1792" s="19">
        <v>2.7524404443617998</v>
      </c>
      <c r="E1792" s="135">
        <v>0.299999998649639</v>
      </c>
      <c r="F1792" s="135">
        <v>89</v>
      </c>
      <c r="G1792" s="135">
        <v>41.515035195347899</v>
      </c>
      <c r="H1792" s="2">
        <v>-8.8556910908260095E-2</v>
      </c>
      <c r="I1792" s="2">
        <v>9.4614266072379205E-8</v>
      </c>
      <c r="J1792" s="2">
        <v>-179.99999999543201</v>
      </c>
      <c r="K1792" s="19">
        <v>2.0061603324203001</v>
      </c>
      <c r="L1792" s="135">
        <v>1.36363065283973E-10</v>
      </c>
      <c r="M1792" s="135">
        <v>89.79</v>
      </c>
      <c r="N1792" s="135">
        <v>81.695301974958298</v>
      </c>
      <c r="O1792" s="19">
        <v>0.8</v>
      </c>
      <c r="P1792" s="2">
        <v>56.594694755148197</v>
      </c>
      <c r="Q1792" s="2">
        <v>27.047291170153599</v>
      </c>
      <c r="R1792" s="266">
        <f t="shared" si="87"/>
        <v>4.7586007767820995</v>
      </c>
      <c r="S1792" s="266">
        <f t="shared" si="88"/>
        <v>1.3719942518458441</v>
      </c>
      <c r="T1792" s="266">
        <f t="shared" si="89"/>
        <v>1.967848553916508</v>
      </c>
    </row>
    <row r="1793" spans="1:20">
      <c r="A1793" s="102">
        <v>1.4033459611237</v>
      </c>
      <c r="B1793" s="102">
        <v>0.64419839939321599</v>
      </c>
      <c r="C1793" s="2">
        <v>998.99999864103904</v>
      </c>
      <c r="D1793" s="19">
        <v>1.20887108483298</v>
      </c>
      <c r="E1793" s="135">
        <v>0.299999998007558</v>
      </c>
      <c r="F1793" s="135">
        <v>89</v>
      </c>
      <c r="G1793" s="135">
        <v>41.799999347918501</v>
      </c>
      <c r="H1793" s="2">
        <v>0.218686617295969</v>
      </c>
      <c r="I1793" s="2">
        <v>265.69040255425102</v>
      </c>
      <c r="J1793" s="2">
        <v>15.5921032508635</v>
      </c>
      <c r="K1793" s="19">
        <v>2.55502013707591</v>
      </c>
      <c r="L1793" s="135">
        <v>9.3872391612740594E-2</v>
      </c>
      <c r="M1793" s="135">
        <v>89.79</v>
      </c>
      <c r="N1793" s="135">
        <v>81.699997377871796</v>
      </c>
      <c r="O1793" s="19">
        <v>0.8</v>
      </c>
      <c r="P1793" s="2">
        <v>126.495825069372</v>
      </c>
      <c r="Q1793" s="2">
        <v>329.55145028147803</v>
      </c>
      <c r="R1793" s="266">
        <f t="shared" si="87"/>
        <v>3.76389122190889</v>
      </c>
      <c r="S1793" s="266">
        <f t="shared" si="88"/>
        <v>0.47313563885115645</v>
      </c>
      <c r="T1793" s="266">
        <f t="shared" si="89"/>
        <v>1.9545454223060934</v>
      </c>
    </row>
    <row r="1794" spans="1:20">
      <c r="A1794" s="102">
        <v>1.6392538812942801</v>
      </c>
      <c r="B1794" s="102">
        <v>0.64430583605323599</v>
      </c>
      <c r="C1794" s="2">
        <v>982.69000283780997</v>
      </c>
      <c r="D1794" s="19">
        <v>0.98216488002749103</v>
      </c>
      <c r="E1794" s="135">
        <v>7.5387059795469197E-2</v>
      </c>
      <c r="F1794" s="135">
        <v>89</v>
      </c>
      <c r="G1794" s="135">
        <v>41.156052782918998</v>
      </c>
      <c r="H1794" s="2">
        <v>5.9982136663528003</v>
      </c>
      <c r="I1794" s="2">
        <v>346.62205262185603</v>
      </c>
      <c r="J1794" s="2">
        <v>170.338087038629</v>
      </c>
      <c r="K1794" s="19">
        <v>1.2256347258594</v>
      </c>
      <c r="L1794" s="135">
        <v>1.53957380206952E-2</v>
      </c>
      <c r="M1794" s="135">
        <v>89.79</v>
      </c>
      <c r="N1794" s="135">
        <v>82.923688949738093</v>
      </c>
      <c r="O1794" s="19">
        <v>0.8</v>
      </c>
      <c r="P1794" s="2">
        <v>193.908664162419</v>
      </c>
      <c r="Q1794" s="2">
        <v>253.296980309665</v>
      </c>
      <c r="R1794" s="266">
        <f t="shared" si="87"/>
        <v>2.2077996058868909</v>
      </c>
      <c r="S1794" s="266">
        <f t="shared" si="88"/>
        <v>0.80135203360757346</v>
      </c>
      <c r="T1794" s="266">
        <f t="shared" si="89"/>
        <v>2.0148601078710326</v>
      </c>
    </row>
    <row r="1795" spans="1:20">
      <c r="A1795" s="102">
        <v>1.8282756628468599</v>
      </c>
      <c r="B1795" s="102">
        <v>0.64431247589013996</v>
      </c>
      <c r="C1795" s="2">
        <v>980.82728999808899</v>
      </c>
      <c r="D1795" s="19">
        <v>0.50851496591421297</v>
      </c>
      <c r="E1795" s="135">
        <v>9.4509315153350204E-2</v>
      </c>
      <c r="F1795" s="135">
        <v>89</v>
      </c>
      <c r="G1795" s="135">
        <v>41.592549098291997</v>
      </c>
      <c r="H1795" s="2">
        <v>-0.71264432032884695</v>
      </c>
      <c r="I1795" s="2">
        <v>291.07373209753598</v>
      </c>
      <c r="J1795" s="2">
        <v>-91.497513915698406</v>
      </c>
      <c r="K1795" s="19">
        <v>1.7405392661483099</v>
      </c>
      <c r="L1795" s="135">
        <v>1.2059966230659699E-7</v>
      </c>
      <c r="M1795" s="135">
        <v>89.79</v>
      </c>
      <c r="N1795" s="135">
        <v>82.401952942423094</v>
      </c>
      <c r="O1795" s="19">
        <v>0.8</v>
      </c>
      <c r="P1795" s="2">
        <v>188.82222604766801</v>
      </c>
      <c r="Q1795" s="2">
        <v>253.848900938643</v>
      </c>
      <c r="R1795" s="266">
        <f t="shared" si="87"/>
        <v>2.2490542320625231</v>
      </c>
      <c r="S1795" s="266">
        <f t="shared" si="88"/>
        <v>0.29215943346082651</v>
      </c>
      <c r="T1795" s="266">
        <f t="shared" si="89"/>
        <v>1.981171020503933</v>
      </c>
    </row>
    <row r="1796" spans="1:20">
      <c r="A1796" s="102">
        <v>1.7189730736427</v>
      </c>
      <c r="B1796" s="102">
        <v>0.64457322994027899</v>
      </c>
      <c r="C1796" s="2">
        <v>994.38535228963201</v>
      </c>
      <c r="D1796" s="19">
        <v>1.2000000044713499</v>
      </c>
      <c r="E1796" s="135">
        <v>0.17135961085457099</v>
      </c>
      <c r="F1796" s="135">
        <v>89</v>
      </c>
      <c r="G1796" s="135">
        <v>41.768886054489798</v>
      </c>
      <c r="H1796" s="2">
        <v>5.9991228819758904</v>
      </c>
      <c r="I1796" s="2">
        <v>313.26134412495003</v>
      </c>
      <c r="J1796" s="2">
        <v>-132.291101604581</v>
      </c>
      <c r="K1796" s="19">
        <v>2.00000288091768</v>
      </c>
      <c r="L1796" s="135">
        <v>7.7663515050012497E-2</v>
      </c>
      <c r="M1796" s="135">
        <v>89.79</v>
      </c>
      <c r="N1796" s="135">
        <v>81.693439762863903</v>
      </c>
      <c r="O1796" s="19">
        <v>0.8</v>
      </c>
      <c r="P1796" s="2">
        <v>82.678934122271798</v>
      </c>
      <c r="Q1796" s="2">
        <v>354.86495043036001</v>
      </c>
      <c r="R1796" s="266">
        <f t="shared" si="87"/>
        <v>3.2000028853890301</v>
      </c>
      <c r="S1796" s="266">
        <f t="shared" si="88"/>
        <v>0.59999913796161275</v>
      </c>
      <c r="T1796" s="266">
        <f t="shared" si="89"/>
        <v>1.9558443492194246</v>
      </c>
    </row>
    <row r="1797" spans="1:20">
      <c r="A1797" s="102">
        <v>1.82781557040289</v>
      </c>
      <c r="B1797" s="102">
        <v>0.64459393570637802</v>
      </c>
      <c r="C1797" s="2">
        <v>998.99944474646895</v>
      </c>
      <c r="D1797" s="19">
        <v>1.2006281326639601</v>
      </c>
      <c r="E1797" s="135">
        <v>0.14389710675924899</v>
      </c>
      <c r="F1797" s="135">
        <v>89</v>
      </c>
      <c r="G1797" s="135">
        <v>41.799962043987797</v>
      </c>
      <c r="H1797" s="2">
        <v>5.9986986151072701</v>
      </c>
      <c r="I1797" s="2">
        <v>18.8164745606576</v>
      </c>
      <c r="J1797" s="2">
        <v>123.729796734182</v>
      </c>
      <c r="K1797" s="19">
        <v>2.0007114721597499</v>
      </c>
      <c r="L1797" s="135">
        <v>7.7585295996266193E-2</v>
      </c>
      <c r="M1797" s="135">
        <v>89.79</v>
      </c>
      <c r="N1797" s="135">
        <v>81.699994321400197</v>
      </c>
      <c r="O1797" s="19">
        <v>0.8</v>
      </c>
      <c r="P1797" s="2">
        <v>129.71250934223701</v>
      </c>
      <c r="Q1797" s="2">
        <v>313.148820406281</v>
      </c>
      <c r="R1797" s="266">
        <f t="shared" si="87"/>
        <v>3.2013396048237102</v>
      </c>
      <c r="S1797" s="266">
        <f t="shared" si="88"/>
        <v>0.60010058890095375</v>
      </c>
      <c r="T1797" s="266">
        <f t="shared" si="89"/>
        <v>1.9545470934979312</v>
      </c>
    </row>
    <row r="1798" spans="1:20">
      <c r="A1798" s="102">
        <v>1.7400598726235299</v>
      </c>
      <c r="B1798" s="102">
        <v>0.64487835800494298</v>
      </c>
      <c r="C1798" s="2">
        <v>998.999990098534</v>
      </c>
      <c r="D1798" s="19">
        <v>1.20000060057796</v>
      </c>
      <c r="E1798" s="135">
        <v>0.17496544228512101</v>
      </c>
      <c r="F1798" s="135">
        <v>89</v>
      </c>
      <c r="G1798" s="135">
        <v>41.7851208174501</v>
      </c>
      <c r="H1798" s="2">
        <v>3.3276460946714201</v>
      </c>
      <c r="I1798" s="2">
        <v>341.97506464113002</v>
      </c>
      <c r="J1798" s="2">
        <v>179.99863940165</v>
      </c>
      <c r="K1798" s="19">
        <v>2.0078116023525601</v>
      </c>
      <c r="L1798" s="135">
        <v>8.2644944185982006E-2</v>
      </c>
      <c r="M1798" s="135">
        <v>89.79</v>
      </c>
      <c r="N1798" s="135">
        <v>81.699995777507397</v>
      </c>
      <c r="O1798" s="19">
        <v>0.8</v>
      </c>
      <c r="P1798" s="2">
        <v>107.27563921207</v>
      </c>
      <c r="Q1798" s="2">
        <v>333.04379261703599</v>
      </c>
      <c r="R1798" s="266">
        <f t="shared" si="87"/>
        <v>3.2078122029305201</v>
      </c>
      <c r="S1798" s="266">
        <f t="shared" si="88"/>
        <v>0.59766593597323325</v>
      </c>
      <c r="T1798" s="266">
        <f t="shared" si="89"/>
        <v>1.9552413437892524</v>
      </c>
    </row>
    <row r="1799" spans="1:20">
      <c r="A1799" s="102">
        <v>1.8016071873716999</v>
      </c>
      <c r="B1799" s="102">
        <v>0.64490358772523204</v>
      </c>
      <c r="C1799" s="2">
        <v>991.36608447595302</v>
      </c>
      <c r="D1799" s="19">
        <v>1.20941517670265</v>
      </c>
      <c r="E1799" s="135">
        <v>0.15737308987309201</v>
      </c>
      <c r="F1799" s="135">
        <v>89</v>
      </c>
      <c r="G1799" s="135">
        <v>41.786254104481898</v>
      </c>
      <c r="H1799" s="2">
        <v>5.9997875817130399</v>
      </c>
      <c r="I1799" s="2">
        <v>310.796848046543</v>
      </c>
      <c r="J1799" s="2">
        <v>-123.97640939925201</v>
      </c>
      <c r="K1799" s="19">
        <v>2.05104671768609</v>
      </c>
      <c r="L1799" s="135">
        <v>7.2447423453603998E-2</v>
      </c>
      <c r="M1799" s="135">
        <v>89.79</v>
      </c>
      <c r="N1799" s="135">
        <v>81.663892722163993</v>
      </c>
      <c r="O1799" s="19">
        <v>0.8</v>
      </c>
      <c r="P1799" s="2">
        <v>79.0585883174695</v>
      </c>
      <c r="Q1799" s="2">
        <v>358.39933409213199</v>
      </c>
      <c r="R1799" s="266">
        <f t="shared" si="87"/>
        <v>3.2604618943887402</v>
      </c>
      <c r="S1799" s="266">
        <f t="shared" si="88"/>
        <v>0.58965754718013663</v>
      </c>
      <c r="T1799" s="266">
        <f t="shared" si="89"/>
        <v>1.9543243220120301</v>
      </c>
    </row>
    <row r="1800" spans="1:20">
      <c r="A1800" s="102">
        <v>1.6135920616798101</v>
      </c>
      <c r="B1800" s="102">
        <v>0.64506253345376396</v>
      </c>
      <c r="C1800" s="2">
        <v>998.999991627751</v>
      </c>
      <c r="D1800" s="19">
        <v>1.20333629459516</v>
      </c>
      <c r="E1800" s="135">
        <v>0.29741758522231299</v>
      </c>
      <c r="F1800" s="135">
        <v>89</v>
      </c>
      <c r="G1800" s="135">
        <v>41.799867298474197</v>
      </c>
      <c r="H1800" s="2">
        <v>-2.9999761044372999</v>
      </c>
      <c r="I1800" s="2">
        <v>222.29178776851401</v>
      </c>
      <c r="J1800" s="2">
        <v>32.254896079976497</v>
      </c>
      <c r="K1800" s="19">
        <v>2.00000207387935</v>
      </c>
      <c r="L1800" s="135">
        <v>8.0329611043689006E-2</v>
      </c>
      <c r="M1800" s="135">
        <v>89.79</v>
      </c>
      <c r="N1800" s="135">
        <v>81.382190942068505</v>
      </c>
      <c r="O1800" s="19">
        <v>0.8</v>
      </c>
      <c r="P1800" s="2">
        <v>9.2094314654486595</v>
      </c>
      <c r="Q1800" s="2">
        <v>64.414309145749399</v>
      </c>
      <c r="R1800" s="266">
        <f t="shared" si="87"/>
        <v>3.20333836847451</v>
      </c>
      <c r="S1800" s="266">
        <f t="shared" si="88"/>
        <v>0.60166752340465379</v>
      </c>
      <c r="T1800" s="266">
        <f t="shared" si="89"/>
        <v>1.9469485479691742</v>
      </c>
    </row>
    <row r="1801" spans="1:20">
      <c r="A1801" s="102">
        <v>1.4851652137003799</v>
      </c>
      <c r="B1801" s="102">
        <v>0.64545073305420997</v>
      </c>
      <c r="C1801" s="2">
        <v>998.99923214427099</v>
      </c>
      <c r="D1801" s="19">
        <v>1.20958147910578</v>
      </c>
      <c r="E1801" s="135">
        <v>0.15119334889539901</v>
      </c>
      <c r="F1801" s="135">
        <v>89</v>
      </c>
      <c r="G1801" s="135">
        <v>41.321588211618597</v>
      </c>
      <c r="H1801" s="2">
        <v>3.0067292511660901</v>
      </c>
      <c r="I1801" s="2">
        <v>204.230060931841</v>
      </c>
      <c r="J1801" s="2">
        <v>52.055451694759903</v>
      </c>
      <c r="K1801" s="19">
        <v>2.8601326099552602</v>
      </c>
      <c r="L1801" s="135">
        <v>9.7074610936870503E-2</v>
      </c>
      <c r="M1801" s="135">
        <v>89.79</v>
      </c>
      <c r="N1801" s="135">
        <v>81.513959242615599</v>
      </c>
      <c r="O1801" s="19">
        <v>0.8</v>
      </c>
      <c r="P1801" s="2">
        <v>178.39091553496201</v>
      </c>
      <c r="Q1801" s="2">
        <v>282.68564001861</v>
      </c>
      <c r="R1801" s="266">
        <f t="shared" si="87"/>
        <v>4.0697140890610406</v>
      </c>
      <c r="S1801" s="266">
        <f t="shared" si="88"/>
        <v>0.42291097793703381</v>
      </c>
      <c r="T1801" s="266">
        <f t="shared" si="89"/>
        <v>1.9726724642131717</v>
      </c>
    </row>
    <row r="1802" spans="1:20">
      <c r="A1802" s="102">
        <v>1.3557476997375399</v>
      </c>
      <c r="B1802" s="102">
        <v>0.64575608589631595</v>
      </c>
      <c r="C1802" s="2">
        <v>993.11484743720905</v>
      </c>
      <c r="D1802" s="19">
        <v>1.15338277851764</v>
      </c>
      <c r="E1802" s="135">
        <v>0.133382085620531</v>
      </c>
      <c r="F1802" s="135">
        <v>89</v>
      </c>
      <c r="G1802" s="135">
        <v>41.3007527110083</v>
      </c>
      <c r="H1802" s="2">
        <v>5.0523582338859798</v>
      </c>
      <c r="I1802" s="2">
        <v>305.05844396227099</v>
      </c>
      <c r="J1802" s="2">
        <v>-120.747728651312</v>
      </c>
      <c r="K1802" s="19">
        <v>1.5566521108472</v>
      </c>
      <c r="L1802" s="135">
        <v>5.0814787556699E-2</v>
      </c>
      <c r="M1802" s="135">
        <v>89.79</v>
      </c>
      <c r="N1802" s="135">
        <v>82.560394695544801</v>
      </c>
      <c r="O1802" s="19">
        <v>0.8</v>
      </c>
      <c r="P1802" s="2">
        <v>91.702439648487399</v>
      </c>
      <c r="Q1802" s="2">
        <v>352.98219559271502</v>
      </c>
      <c r="R1802" s="266">
        <f t="shared" si="87"/>
        <v>2.7100348893648398</v>
      </c>
      <c r="S1802" s="266">
        <f t="shared" si="88"/>
        <v>0.74093804934354746</v>
      </c>
      <c r="T1802" s="266">
        <f t="shared" si="89"/>
        <v>1.9990046010357374</v>
      </c>
    </row>
    <row r="1803" spans="1:20">
      <c r="A1803" s="102">
        <v>1.7284038532525301</v>
      </c>
      <c r="B1803" s="102">
        <v>0.64590890795978495</v>
      </c>
      <c r="C1803" s="2">
        <v>998.83385186811699</v>
      </c>
      <c r="D1803" s="19">
        <v>1.29680885717397</v>
      </c>
      <c r="E1803" s="135">
        <v>0.28025843991341998</v>
      </c>
      <c r="F1803" s="135">
        <v>89</v>
      </c>
      <c r="G1803" s="135">
        <v>41.799904705109597</v>
      </c>
      <c r="H1803" s="2">
        <v>5.99998368083829</v>
      </c>
      <c r="I1803" s="2">
        <v>341.161942008945</v>
      </c>
      <c r="J1803" s="2">
        <v>179.99874944744599</v>
      </c>
      <c r="K1803" s="19">
        <v>2.1086191237578999</v>
      </c>
      <c r="L1803" s="135">
        <v>9.8077074443400997E-2</v>
      </c>
      <c r="M1803" s="135">
        <v>89.79</v>
      </c>
      <c r="N1803" s="135">
        <v>81.699902472547706</v>
      </c>
      <c r="O1803" s="19">
        <v>0.8</v>
      </c>
      <c r="P1803" s="2">
        <v>122.468995526651</v>
      </c>
      <c r="Q1803" s="2">
        <v>320.445879041002</v>
      </c>
      <c r="R1803" s="266">
        <f t="shared" si="87"/>
        <v>3.4054279809318699</v>
      </c>
      <c r="S1803" s="266">
        <f t="shared" si="88"/>
        <v>0.61500383950935966</v>
      </c>
      <c r="T1803" s="266">
        <f t="shared" si="89"/>
        <v>1.9545475772953318</v>
      </c>
    </row>
    <row r="1804" spans="1:20">
      <c r="A1804" s="102">
        <v>2.5970910568721499</v>
      </c>
      <c r="B1804" s="102">
        <v>0.646546916022677</v>
      </c>
      <c r="C1804" s="2">
        <v>986.75602793664996</v>
      </c>
      <c r="D1804" s="19">
        <v>3.0072832740773801</v>
      </c>
      <c r="E1804" s="135">
        <v>0.156400143599943</v>
      </c>
      <c r="F1804" s="135">
        <v>89</v>
      </c>
      <c r="G1804" s="135">
        <v>41.552382680434299</v>
      </c>
      <c r="H1804" s="2">
        <v>5.5349543783970399</v>
      </c>
      <c r="I1804" s="2">
        <v>17.902041303952299</v>
      </c>
      <c r="J1804" s="2">
        <v>152.02087430457999</v>
      </c>
      <c r="K1804" s="19">
        <v>3.1880272410893502</v>
      </c>
      <c r="L1804" s="135">
        <v>9.9407868096730703E-2</v>
      </c>
      <c r="M1804" s="135">
        <v>89.79</v>
      </c>
      <c r="N1804" s="135">
        <v>81.696569264574194</v>
      </c>
      <c r="O1804" s="19">
        <v>0.8</v>
      </c>
      <c r="P1804" s="2">
        <v>118.037142289485</v>
      </c>
      <c r="Q1804" s="2">
        <v>324.90436566187299</v>
      </c>
      <c r="R1804" s="266">
        <f t="shared" si="87"/>
        <v>6.1953105151667298</v>
      </c>
      <c r="S1804" s="266">
        <f t="shared" si="88"/>
        <v>0.94330538814649212</v>
      </c>
      <c r="T1804" s="266">
        <f t="shared" si="89"/>
        <v>1.9661103406000957</v>
      </c>
    </row>
    <row r="1805" spans="1:20">
      <c r="A1805" s="102">
        <v>1.53686246229335</v>
      </c>
      <c r="B1805" s="102">
        <v>0.64679030170116303</v>
      </c>
      <c r="C1805" s="2">
        <v>899.28438252443095</v>
      </c>
      <c r="D1805" s="19">
        <v>3.8859673165822302</v>
      </c>
      <c r="E1805" s="135">
        <v>8.2020776654459296E-2</v>
      </c>
      <c r="F1805" s="135">
        <v>89</v>
      </c>
      <c r="G1805" s="135">
        <v>41.048942377322199</v>
      </c>
      <c r="H1805" s="2">
        <v>3.5217763033843599</v>
      </c>
      <c r="I1805" s="2">
        <v>232.81313001203799</v>
      </c>
      <c r="J1805" s="2">
        <v>87.427165521697106</v>
      </c>
      <c r="K1805" s="19">
        <v>4.9421214600337899</v>
      </c>
      <c r="L1805" s="135">
        <v>0.15241850073633201</v>
      </c>
      <c r="M1805" s="135">
        <v>89.79</v>
      </c>
      <c r="N1805" s="135">
        <v>81.547878124574694</v>
      </c>
      <c r="O1805" s="19">
        <v>0.8</v>
      </c>
      <c r="P1805" s="2">
        <v>183.95430734025399</v>
      </c>
      <c r="Q1805" s="2">
        <v>282.26230631909198</v>
      </c>
      <c r="R1805" s="266">
        <f t="shared" si="87"/>
        <v>8.8280887766160205</v>
      </c>
      <c r="S1805" s="266">
        <f t="shared" si="88"/>
        <v>0.78629538913753472</v>
      </c>
      <c r="T1805" s="266">
        <f t="shared" si="89"/>
        <v>1.9866011985153225</v>
      </c>
    </row>
    <row r="1806" spans="1:20">
      <c r="A1806" s="102">
        <v>1.9109880831092501</v>
      </c>
      <c r="B1806" s="102">
        <v>0.64730995304553796</v>
      </c>
      <c r="C1806" s="2">
        <v>932.19518957114201</v>
      </c>
      <c r="D1806" s="19">
        <v>0.57858326010092698</v>
      </c>
      <c r="E1806" s="135">
        <v>0.25965853160600699</v>
      </c>
      <c r="F1806" s="135">
        <v>89</v>
      </c>
      <c r="G1806" s="135">
        <v>42.0840065263206</v>
      </c>
      <c r="H1806" s="2">
        <v>1.4673030047628099</v>
      </c>
      <c r="I1806" s="2">
        <v>134.59448106885199</v>
      </c>
      <c r="J1806" s="2">
        <v>-149.38110840137199</v>
      </c>
      <c r="K1806" s="19">
        <v>1.48297918959916</v>
      </c>
      <c r="L1806" s="135">
        <v>0.283521813623206</v>
      </c>
      <c r="M1806" s="135">
        <v>89.79</v>
      </c>
      <c r="N1806" s="135">
        <v>82.070413191556298</v>
      </c>
      <c r="O1806" s="19">
        <v>0.8</v>
      </c>
      <c r="P1806" s="2">
        <v>296.56034652469498</v>
      </c>
      <c r="Q1806" s="2">
        <v>129.35938305869999</v>
      </c>
      <c r="R1806" s="266">
        <f t="shared" si="87"/>
        <v>2.0615624497000868</v>
      </c>
      <c r="S1806" s="266">
        <f t="shared" si="88"/>
        <v>0.39014927799311494</v>
      </c>
      <c r="T1806" s="266">
        <f t="shared" si="89"/>
        <v>1.9501568402292448</v>
      </c>
    </row>
    <row r="1807" spans="1:20">
      <c r="A1807" s="102">
        <v>2.5333058922551501</v>
      </c>
      <c r="B1807" s="102">
        <v>0.64760655192110395</v>
      </c>
      <c r="C1807" s="2">
        <v>885.31131284916296</v>
      </c>
      <c r="D1807" s="19">
        <v>0.51481326282388296</v>
      </c>
      <c r="E1807" s="135">
        <v>0.12500919929107901</v>
      </c>
      <c r="F1807" s="135">
        <v>89</v>
      </c>
      <c r="G1807" s="135">
        <v>39.808647377403098</v>
      </c>
      <c r="H1807" s="2">
        <v>0.5756232632171</v>
      </c>
      <c r="I1807" s="2">
        <v>94.161837179073004</v>
      </c>
      <c r="J1807" s="2">
        <v>-91.995649121320199</v>
      </c>
      <c r="K1807" s="19">
        <v>3.0838232819751799</v>
      </c>
      <c r="L1807" s="135">
        <v>0.25282920014214799</v>
      </c>
      <c r="M1807" s="135">
        <v>89.79</v>
      </c>
      <c r="N1807" s="135">
        <v>83.470823734007396</v>
      </c>
      <c r="O1807" s="19">
        <v>0.8</v>
      </c>
      <c r="P1807" s="2">
        <v>90.043418854821596</v>
      </c>
      <c r="Q1807" s="2">
        <v>359.97325450961301</v>
      </c>
      <c r="R1807" s="266">
        <f t="shared" si="87"/>
        <v>3.5986365447990627</v>
      </c>
      <c r="S1807" s="266">
        <f t="shared" si="88"/>
        <v>0.16693993648499422</v>
      </c>
      <c r="T1807" s="266">
        <f t="shared" si="89"/>
        <v>2.0968013040651217</v>
      </c>
    </row>
    <row r="1808" spans="1:20">
      <c r="A1808" s="102">
        <v>1.9639790700748501</v>
      </c>
      <c r="B1808" s="102">
        <v>0.64784043726018203</v>
      </c>
      <c r="C1808" s="2">
        <v>860.18689790786095</v>
      </c>
      <c r="D1808" s="19">
        <v>1.2000032735677499</v>
      </c>
      <c r="E1808" s="135">
        <v>0.243935509589775</v>
      </c>
      <c r="F1808" s="135">
        <v>89</v>
      </c>
      <c r="G1808" s="135">
        <v>41.799999989916103</v>
      </c>
      <c r="H1808" s="2">
        <v>1.11650116732728</v>
      </c>
      <c r="I1808" s="2">
        <v>299.53528122952702</v>
      </c>
      <c r="J1808" s="2">
        <v>-30.952177988537901</v>
      </c>
      <c r="K1808" s="19">
        <v>2.30225641370594</v>
      </c>
      <c r="L1808" s="135">
        <v>9.8310097275004601E-2</v>
      </c>
      <c r="M1808" s="135">
        <v>89.79</v>
      </c>
      <c r="N1808" s="135">
        <v>81.600510707094102</v>
      </c>
      <c r="O1808" s="19">
        <v>0.8</v>
      </c>
      <c r="P1808" s="2">
        <v>139.3397881123</v>
      </c>
      <c r="Q1808" s="2">
        <v>318.8021639863</v>
      </c>
      <c r="R1808" s="266">
        <f t="shared" si="87"/>
        <v>3.50225968727369</v>
      </c>
      <c r="S1808" s="266">
        <f t="shared" si="88"/>
        <v>0.52122920210964063</v>
      </c>
      <c r="T1808" s="266">
        <f t="shared" si="89"/>
        <v>1.952165328391855</v>
      </c>
    </row>
    <row r="1809" spans="1:20">
      <c r="A1809" s="102">
        <v>1.4888729332014901</v>
      </c>
      <c r="B1809" s="102">
        <v>0.64789188809364096</v>
      </c>
      <c r="C1809" s="2">
        <v>962.65922044521699</v>
      </c>
      <c r="D1809" s="19">
        <v>2.53768208989404</v>
      </c>
      <c r="E1809" s="135">
        <v>0.13000005173766399</v>
      </c>
      <c r="F1809" s="135">
        <v>89</v>
      </c>
      <c r="G1809" s="135">
        <v>41.335775503864703</v>
      </c>
      <c r="H1809" s="2">
        <v>0.98456617172246697</v>
      </c>
      <c r="I1809" s="2">
        <v>119.328218823508</v>
      </c>
      <c r="J1809" s="2">
        <v>-100.633568052537</v>
      </c>
      <c r="K1809" s="19">
        <v>2.5286014757270499</v>
      </c>
      <c r="L1809" s="135">
        <v>6.1233501246541297E-2</v>
      </c>
      <c r="M1809" s="135">
        <v>89.79</v>
      </c>
      <c r="N1809" s="135">
        <v>81.667987775746994</v>
      </c>
      <c r="O1809" s="19">
        <v>0.8</v>
      </c>
      <c r="P1809" s="2">
        <v>242.58752157567599</v>
      </c>
      <c r="Q1809" s="2">
        <v>209.97884127168501</v>
      </c>
      <c r="R1809" s="266">
        <f t="shared" si="87"/>
        <v>5.0662835656210898</v>
      </c>
      <c r="S1809" s="266">
        <f t="shared" si="88"/>
        <v>1.0035911606689145</v>
      </c>
      <c r="T1809" s="266">
        <f t="shared" si="89"/>
        <v>1.9757216788665648</v>
      </c>
    </row>
    <row r="1810" spans="1:20">
      <c r="A1810" s="102">
        <v>1.3841627463698301</v>
      </c>
      <c r="B1810" s="102">
        <v>0.64818598160191498</v>
      </c>
      <c r="C1810" s="2">
        <v>921.24580224112503</v>
      </c>
      <c r="D1810" s="19">
        <v>1.0338791555917899</v>
      </c>
      <c r="E1810" s="135">
        <v>9.8759506761895696E-2</v>
      </c>
      <c r="F1810" s="135">
        <v>89</v>
      </c>
      <c r="G1810" s="135">
        <v>41.390101841163897</v>
      </c>
      <c r="H1810" s="2">
        <v>-1.4921309956177</v>
      </c>
      <c r="I1810" s="2">
        <v>295.405522401837</v>
      </c>
      <c r="J1810" s="2">
        <v>-81.576934395645395</v>
      </c>
      <c r="K1810" s="19">
        <v>1.1477179172259999</v>
      </c>
      <c r="L1810" s="135">
        <v>2.9096229401028E-3</v>
      </c>
      <c r="M1810" s="135">
        <v>89.79</v>
      </c>
      <c r="N1810" s="135">
        <v>82.178604189941396</v>
      </c>
      <c r="O1810" s="19">
        <v>0.8</v>
      </c>
      <c r="P1810" s="2">
        <v>264.949748869644</v>
      </c>
      <c r="Q1810" s="2">
        <v>179.30289389493399</v>
      </c>
      <c r="R1810" s="266">
        <f t="shared" si="87"/>
        <v>2.18159707281779</v>
      </c>
      <c r="S1810" s="266">
        <f t="shared" si="88"/>
        <v>0.90081294373328691</v>
      </c>
      <c r="T1810" s="266">
        <f t="shared" si="89"/>
        <v>1.9854651362131202</v>
      </c>
    </row>
    <row r="1811" spans="1:20">
      <c r="A1811" s="102">
        <v>2.53043696936219</v>
      </c>
      <c r="B1811" s="102">
        <v>0.64824569255442299</v>
      </c>
      <c r="C1811" s="2">
        <v>921.83040144966299</v>
      </c>
      <c r="D1811" s="19">
        <v>3.0689973433733</v>
      </c>
      <c r="E1811" s="135">
        <v>0.25545523094427502</v>
      </c>
      <c r="F1811" s="135">
        <v>89</v>
      </c>
      <c r="G1811" s="135">
        <v>41.500045856270198</v>
      </c>
      <c r="H1811" s="2">
        <v>1.08227224129127</v>
      </c>
      <c r="I1811" s="2">
        <v>305.17289822811102</v>
      </c>
      <c r="J1811" s="2">
        <v>-56.777538527052499</v>
      </c>
      <c r="K1811" s="19">
        <v>2.98011391456332</v>
      </c>
      <c r="L1811" s="135">
        <v>8.5877128226843E-2</v>
      </c>
      <c r="M1811" s="135">
        <v>89.79</v>
      </c>
      <c r="N1811" s="135">
        <v>81.166633621743898</v>
      </c>
      <c r="O1811" s="19">
        <v>0.8</v>
      </c>
      <c r="P1811" s="2">
        <v>347.24355256167797</v>
      </c>
      <c r="Q1811" s="2">
        <v>75.180768220995006</v>
      </c>
      <c r="R1811" s="266">
        <f t="shared" si="87"/>
        <v>6.0491112579366195</v>
      </c>
      <c r="S1811" s="266">
        <f t="shared" si="88"/>
        <v>1.0298255138421459</v>
      </c>
      <c r="T1811" s="266">
        <f t="shared" si="89"/>
        <v>1.9558203357859789</v>
      </c>
    </row>
    <row r="1812" spans="1:20">
      <c r="A1812" s="102">
        <v>1.6842522644437801</v>
      </c>
      <c r="B1812" s="102">
        <v>0.64865669509505497</v>
      </c>
      <c r="C1812" s="2">
        <v>998.76837173341903</v>
      </c>
      <c r="D1812" s="19">
        <v>1.20006301750362</v>
      </c>
      <c r="E1812" s="135">
        <v>0.188954859685279</v>
      </c>
      <c r="F1812" s="135">
        <v>89</v>
      </c>
      <c r="G1812" s="135">
        <v>41.788090706279398</v>
      </c>
      <c r="H1812" s="2">
        <v>1.2964083258885899</v>
      </c>
      <c r="I1812" s="2">
        <v>350.82460060043701</v>
      </c>
      <c r="J1812" s="2">
        <v>165.00945556748599</v>
      </c>
      <c r="K1812" s="19">
        <v>2.0000904664204402</v>
      </c>
      <c r="L1812" s="135">
        <v>8.7840088833893604E-2</v>
      </c>
      <c r="M1812" s="135">
        <v>89.79</v>
      </c>
      <c r="N1812" s="135">
        <v>81.696818154302306</v>
      </c>
      <c r="O1812" s="19">
        <v>0.8</v>
      </c>
      <c r="P1812" s="2">
        <v>116.08292931398201</v>
      </c>
      <c r="Q1812" s="2">
        <v>325.00015696328899</v>
      </c>
      <c r="R1812" s="266">
        <f t="shared" si="87"/>
        <v>3.2001534839240602</v>
      </c>
      <c r="S1812" s="266">
        <f t="shared" si="88"/>
        <v>0.60000436862807083</v>
      </c>
      <c r="T1812" s="266">
        <f t="shared" si="89"/>
        <v>1.9550263429964729</v>
      </c>
    </row>
    <row r="1813" spans="1:20">
      <c r="A1813" s="102">
        <v>1.7752928403206101</v>
      </c>
      <c r="B1813" s="102">
        <v>0.649275114403708</v>
      </c>
      <c r="C1813" s="2">
        <v>968.28757603812801</v>
      </c>
      <c r="D1813" s="19">
        <v>1.20152113721534</v>
      </c>
      <c r="E1813" s="135">
        <v>0.16430023055095599</v>
      </c>
      <c r="F1813" s="135">
        <v>89</v>
      </c>
      <c r="G1813" s="135">
        <v>41.7588544454686</v>
      </c>
      <c r="H1813" s="2">
        <v>5.9999161801243499</v>
      </c>
      <c r="I1813" s="2">
        <v>310.07505190665</v>
      </c>
      <c r="J1813" s="2">
        <v>-124.492510059401</v>
      </c>
      <c r="K1813" s="19">
        <v>2.0000058256085298</v>
      </c>
      <c r="L1813" s="135">
        <v>7.3619697466277806E-2</v>
      </c>
      <c r="M1813" s="135">
        <v>89.79</v>
      </c>
      <c r="N1813" s="135">
        <v>81.699987317203494</v>
      </c>
      <c r="O1813" s="19">
        <v>0.8</v>
      </c>
      <c r="P1813" s="2">
        <v>82.333847880820599</v>
      </c>
      <c r="Q1813" s="2">
        <v>355.47182498789499</v>
      </c>
      <c r="R1813" s="266">
        <f t="shared" si="87"/>
        <v>3.2015269628238698</v>
      </c>
      <c r="S1813" s="266">
        <f t="shared" si="88"/>
        <v>0.60075881871482073</v>
      </c>
      <c r="T1813" s="266">
        <f t="shared" si="89"/>
        <v>1.9564709904552722</v>
      </c>
    </row>
    <row r="1814" spans="1:20">
      <c r="A1814" s="102">
        <v>1.51098376978188</v>
      </c>
      <c r="B1814" s="102">
        <v>0.64931423636153296</v>
      </c>
      <c r="C1814" s="2">
        <v>880.06574687466195</v>
      </c>
      <c r="D1814" s="19">
        <v>1.30334976046239</v>
      </c>
      <c r="E1814" s="135">
        <v>7.2667572216076906E-2</v>
      </c>
      <c r="F1814" s="135">
        <v>89</v>
      </c>
      <c r="G1814" s="135">
        <v>41.8262911325766</v>
      </c>
      <c r="H1814" s="2">
        <v>-1.63554206453005</v>
      </c>
      <c r="I1814" s="2">
        <v>11.097421781978699</v>
      </c>
      <c r="J1814" s="2">
        <v>63.498017252874099</v>
      </c>
      <c r="K1814" s="19">
        <v>2.3147765424438198</v>
      </c>
      <c r="L1814" s="135">
        <v>0.173240960274228</v>
      </c>
      <c r="M1814" s="135">
        <v>89.79</v>
      </c>
      <c r="N1814" s="135">
        <v>82.532174132384995</v>
      </c>
      <c r="O1814" s="19">
        <v>0.8</v>
      </c>
      <c r="P1814" s="2">
        <v>352.33640003151203</v>
      </c>
      <c r="Q1814" s="2">
        <v>77.739286084390301</v>
      </c>
      <c r="R1814" s="266">
        <f t="shared" si="87"/>
        <v>3.6181263029062096</v>
      </c>
      <c r="S1814" s="266">
        <f t="shared" si="88"/>
        <v>0.56305640590533268</v>
      </c>
      <c r="T1814" s="266">
        <f t="shared" si="89"/>
        <v>1.9732128261332842</v>
      </c>
    </row>
    <row r="1815" spans="1:20">
      <c r="A1815" s="102">
        <v>1.7884676745161401</v>
      </c>
      <c r="B1815" s="102">
        <v>0.64939740291960901</v>
      </c>
      <c r="C1815" s="2">
        <v>997.66761105894602</v>
      </c>
      <c r="D1815" s="19">
        <v>1.20257096792114</v>
      </c>
      <c r="E1815" s="135">
        <v>0.16314570208689499</v>
      </c>
      <c r="F1815" s="135">
        <v>89</v>
      </c>
      <c r="G1815" s="135">
        <v>41.784289130747098</v>
      </c>
      <c r="H1815" s="2">
        <v>5.99875751863694</v>
      </c>
      <c r="I1815" s="2">
        <v>323.78220822860698</v>
      </c>
      <c r="J1815" s="2">
        <v>-148.09701631610801</v>
      </c>
      <c r="K1815" s="19">
        <v>2.0087409016372701</v>
      </c>
      <c r="L1815" s="135">
        <v>7.6756821130065003E-2</v>
      </c>
      <c r="M1815" s="135">
        <v>89.79</v>
      </c>
      <c r="N1815" s="135">
        <v>81.677588807060502</v>
      </c>
      <c r="O1815" s="19">
        <v>0.8</v>
      </c>
      <c r="P1815" s="2">
        <v>91.552925818644795</v>
      </c>
      <c r="Q1815" s="2">
        <v>347.13003739619899</v>
      </c>
      <c r="R1815" s="266">
        <f t="shared" si="87"/>
        <v>3.2113118695584104</v>
      </c>
      <c r="S1815" s="266">
        <f t="shared" si="88"/>
        <v>0.59866903040653829</v>
      </c>
      <c r="T1815" s="266">
        <f t="shared" si="89"/>
        <v>1.954744008004621</v>
      </c>
    </row>
    <row r="1816" spans="1:20">
      <c r="A1816" s="102">
        <v>2.7090213154442599</v>
      </c>
      <c r="B1816" s="102">
        <v>0.64967416350127105</v>
      </c>
      <c r="C1816" s="2">
        <v>860.33151197443203</v>
      </c>
      <c r="D1816" s="19">
        <v>1.3619655182419601</v>
      </c>
      <c r="E1816" s="135">
        <v>0.13013071560265299</v>
      </c>
      <c r="F1816" s="135">
        <v>89</v>
      </c>
      <c r="G1816" s="135">
        <v>41.7044391920465</v>
      </c>
      <c r="H1816" s="2">
        <v>0.270268306419094</v>
      </c>
      <c r="I1816" s="2">
        <v>167.13184347549901</v>
      </c>
      <c r="J1816" s="2">
        <v>-133.03877465162</v>
      </c>
      <c r="K1816" s="19">
        <v>2.03008864611397</v>
      </c>
      <c r="L1816" s="135">
        <v>9.9993184615894196E-2</v>
      </c>
      <c r="M1816" s="135">
        <v>89.79</v>
      </c>
      <c r="N1816" s="135">
        <v>81.461383867276595</v>
      </c>
      <c r="O1816" s="19">
        <v>0.8</v>
      </c>
      <c r="P1816" s="2">
        <v>225.135032168403</v>
      </c>
      <c r="Q1816" s="2">
        <v>215.812175604412</v>
      </c>
      <c r="R1816" s="266">
        <f t="shared" si="87"/>
        <v>3.3920541643559301</v>
      </c>
      <c r="S1816" s="266">
        <f t="shared" si="88"/>
        <v>0.67088967806852051</v>
      </c>
      <c r="T1816" s="266">
        <f t="shared" si="89"/>
        <v>1.953302464808403</v>
      </c>
    </row>
    <row r="1817" spans="1:20">
      <c r="A1817" s="102">
        <v>2.4766765609383499</v>
      </c>
      <c r="B1817" s="102">
        <v>0.65004227225504296</v>
      </c>
      <c r="C1817" s="2">
        <v>917.40808502232801</v>
      </c>
      <c r="D1817" s="19">
        <v>0.81464842164533802</v>
      </c>
      <c r="E1817" s="135">
        <v>4.4537631264472799E-2</v>
      </c>
      <c r="F1817" s="135">
        <v>89</v>
      </c>
      <c r="G1817" s="135">
        <v>40.426553077836097</v>
      </c>
      <c r="H1817" s="2">
        <v>5.7522809439794802</v>
      </c>
      <c r="I1817" s="2">
        <v>304.92589833589699</v>
      </c>
      <c r="J1817" s="2">
        <v>-167.839542333476</v>
      </c>
      <c r="K1817" s="19">
        <v>2.4936365783678101</v>
      </c>
      <c r="L1817" s="135">
        <v>0.12172852428053201</v>
      </c>
      <c r="M1817" s="135">
        <v>89.79</v>
      </c>
      <c r="N1817" s="135">
        <v>83.169897578036796</v>
      </c>
      <c r="O1817" s="19">
        <v>0.8</v>
      </c>
      <c r="P1817" s="2">
        <v>196.66790026186499</v>
      </c>
      <c r="Q1817" s="2">
        <v>261.64103164420902</v>
      </c>
      <c r="R1817" s="266">
        <f t="shared" si="87"/>
        <v>3.3082850000131483</v>
      </c>
      <c r="S1817" s="266">
        <f t="shared" si="88"/>
        <v>0.32669091747866469</v>
      </c>
      <c r="T1817" s="266">
        <f t="shared" si="89"/>
        <v>2.0573086559693556</v>
      </c>
    </row>
    <row r="1818" spans="1:20">
      <c r="A1818" s="102">
        <v>1.6830690018832599</v>
      </c>
      <c r="B1818" s="102">
        <v>0.65032124733004504</v>
      </c>
      <c r="C1818" s="2">
        <v>998.99791794276302</v>
      </c>
      <c r="D1818" s="19">
        <v>1.21708766645463</v>
      </c>
      <c r="E1818" s="135">
        <v>0.17656240373996199</v>
      </c>
      <c r="F1818" s="135">
        <v>89</v>
      </c>
      <c r="G1818" s="135">
        <v>41.7803508480999</v>
      </c>
      <c r="H1818" s="2">
        <v>5.9999767290419603</v>
      </c>
      <c r="I1818" s="2">
        <v>277.24661586816501</v>
      </c>
      <c r="J1818" s="2">
        <v>-66.253594176511498</v>
      </c>
      <c r="K1818" s="19">
        <v>2.0596857635293202</v>
      </c>
      <c r="L1818" s="135">
        <v>7.1272015454659193E-2</v>
      </c>
      <c r="M1818" s="135">
        <v>89.79</v>
      </c>
      <c r="N1818" s="135">
        <v>81.584725182718699</v>
      </c>
      <c r="O1818" s="19">
        <v>0.8</v>
      </c>
      <c r="P1818" s="2">
        <v>51.081932040950498</v>
      </c>
      <c r="Q1818" s="2">
        <v>24.502390917567698</v>
      </c>
      <c r="R1818" s="266">
        <f t="shared" si="87"/>
        <v>3.2767734299839502</v>
      </c>
      <c r="S1818" s="266">
        <f t="shared" si="88"/>
        <v>0.59090939404713927</v>
      </c>
      <c r="T1818" s="266">
        <f t="shared" si="89"/>
        <v>1.9527056026727703</v>
      </c>
    </row>
    <row r="1819" spans="1:20">
      <c r="A1819" s="102">
        <v>1.5929997609928199</v>
      </c>
      <c r="B1819" s="102">
        <v>0.65048330964739698</v>
      </c>
      <c r="C1819" s="2">
        <v>998.99899661704796</v>
      </c>
      <c r="D1819" s="19">
        <v>1.2000013340681399</v>
      </c>
      <c r="E1819" s="135">
        <v>0.29918781225422603</v>
      </c>
      <c r="F1819" s="135">
        <v>89</v>
      </c>
      <c r="G1819" s="135">
        <v>41.7759833319937</v>
      </c>
      <c r="H1819" s="2">
        <v>-0.22622629980505399</v>
      </c>
      <c r="I1819" s="2">
        <v>223.52929662405501</v>
      </c>
      <c r="J1819" s="2">
        <v>29.324671526662801</v>
      </c>
      <c r="K1819" s="19">
        <v>2.0000002752330102</v>
      </c>
      <c r="L1819" s="135">
        <v>7.9379107515826997E-2</v>
      </c>
      <c r="M1819" s="135">
        <v>89.79</v>
      </c>
      <c r="N1819" s="135">
        <v>81.411016143303996</v>
      </c>
      <c r="O1819" s="19">
        <v>0.8</v>
      </c>
      <c r="P1819" s="2">
        <v>16.2121316367517</v>
      </c>
      <c r="Q1819" s="2">
        <v>57.890888952187801</v>
      </c>
      <c r="R1819" s="266">
        <f t="shared" si="87"/>
        <v>3.2000016093011503</v>
      </c>
      <c r="S1819" s="266">
        <f t="shared" si="88"/>
        <v>0.60000058446408644</v>
      </c>
      <c r="T1819" s="266">
        <f t="shared" si="89"/>
        <v>1.9487516426921834</v>
      </c>
    </row>
    <row r="1820" spans="1:20">
      <c r="A1820" s="102">
        <v>1.5816802093759099</v>
      </c>
      <c r="B1820" s="102">
        <v>0.65082876789657496</v>
      </c>
      <c r="C1820" s="2">
        <v>886.02849764681901</v>
      </c>
      <c r="D1820" s="19">
        <v>0.55136811094021199</v>
      </c>
      <c r="E1820" s="135">
        <v>6.8135224234820097E-3</v>
      </c>
      <c r="F1820" s="135">
        <v>89</v>
      </c>
      <c r="G1820" s="135">
        <v>41.071585816284198</v>
      </c>
      <c r="H1820" s="2">
        <v>5.0135148318563996</v>
      </c>
      <c r="I1820" s="2">
        <v>172.70446868757901</v>
      </c>
      <c r="J1820" s="2">
        <v>-179.99593487892199</v>
      </c>
      <c r="K1820" s="19">
        <v>3.7356365465724002</v>
      </c>
      <c r="L1820" s="135">
        <v>0.10483086051092599</v>
      </c>
      <c r="M1820" s="135">
        <v>89.79</v>
      </c>
      <c r="N1820" s="135">
        <v>82.749964507570098</v>
      </c>
      <c r="O1820" s="19">
        <v>0.8</v>
      </c>
      <c r="P1820" s="2">
        <v>263.48095806755498</v>
      </c>
      <c r="Q1820" s="2">
        <v>187.97051341493099</v>
      </c>
      <c r="R1820" s="266">
        <f t="shared" si="87"/>
        <v>4.2870046575126119</v>
      </c>
      <c r="S1820" s="266">
        <f t="shared" si="88"/>
        <v>0.14759682963432694</v>
      </c>
      <c r="T1820" s="266">
        <f t="shared" si="89"/>
        <v>2.0147740308279287</v>
      </c>
    </row>
    <row r="1821" spans="1:20">
      <c r="A1821" s="102">
        <v>1.69009793456643</v>
      </c>
      <c r="B1821" s="102">
        <v>0.65085804136469905</v>
      </c>
      <c r="C1821" s="2">
        <v>998.99958653690999</v>
      </c>
      <c r="D1821" s="19">
        <v>1.2006443563583</v>
      </c>
      <c r="E1821" s="135">
        <v>0.233864532794237</v>
      </c>
      <c r="F1821" s="135">
        <v>89</v>
      </c>
      <c r="G1821" s="135">
        <v>41.792271115216799</v>
      </c>
      <c r="H1821" s="2">
        <v>5.9967845573166203</v>
      </c>
      <c r="I1821" s="2">
        <v>319.36894441025601</v>
      </c>
      <c r="J1821" s="2">
        <v>-146.61844077189801</v>
      </c>
      <c r="K1821" s="19">
        <v>2.0000586695790701</v>
      </c>
      <c r="L1821" s="135">
        <v>9.0716373305641695E-2</v>
      </c>
      <c r="M1821" s="135">
        <v>89.79</v>
      </c>
      <c r="N1821" s="135">
        <v>81.699977526177904</v>
      </c>
      <c r="O1821" s="19">
        <v>0.8</v>
      </c>
      <c r="P1821" s="2">
        <v>99.7738280013983</v>
      </c>
      <c r="Q1821" s="2">
        <v>339.99710693971298</v>
      </c>
      <c r="R1821" s="266">
        <f t="shared" si="87"/>
        <v>3.2007030259373703</v>
      </c>
      <c r="S1821" s="266">
        <f t="shared" si="88"/>
        <v>0.6003045683709799</v>
      </c>
      <c r="T1821" s="266">
        <f t="shared" si="89"/>
        <v>1.954906382114048</v>
      </c>
    </row>
    <row r="1822" spans="1:20">
      <c r="A1822" s="102">
        <v>2.0733867068774998</v>
      </c>
      <c r="B1822" s="102">
        <v>0.65090605457696804</v>
      </c>
      <c r="C1822" s="2">
        <v>993.02156184947796</v>
      </c>
      <c r="D1822" s="19">
        <v>1.2366450298176901</v>
      </c>
      <c r="E1822" s="135">
        <v>0.13186869804490001</v>
      </c>
      <c r="F1822" s="135">
        <v>89</v>
      </c>
      <c r="G1822" s="135">
        <v>41.780148108035299</v>
      </c>
      <c r="H1822" s="2">
        <v>-0.34750471811225903</v>
      </c>
      <c r="I1822" s="2">
        <v>0.31853611655244202</v>
      </c>
      <c r="J1822" s="2">
        <v>156.177778615965</v>
      </c>
      <c r="K1822" s="19">
        <v>2.0411095360066098</v>
      </c>
      <c r="L1822" s="135">
        <v>7.1030254792822406E-2</v>
      </c>
      <c r="M1822" s="135">
        <v>89.79</v>
      </c>
      <c r="N1822" s="135">
        <v>81.670075111079697</v>
      </c>
      <c r="O1822" s="19">
        <v>0.8</v>
      </c>
      <c r="P1822" s="2">
        <v>100.27063388006</v>
      </c>
      <c r="Q1822" s="2">
        <v>338.08408778908102</v>
      </c>
      <c r="R1822" s="266">
        <f t="shared" si="87"/>
        <v>3.2777545658243001</v>
      </c>
      <c r="S1822" s="266">
        <f t="shared" si="88"/>
        <v>0.60586901780742319</v>
      </c>
      <c r="T1822" s="266">
        <f t="shared" si="89"/>
        <v>1.954757912774671</v>
      </c>
    </row>
    <row r="1823" spans="1:20">
      <c r="A1823" s="102">
        <v>2.25770662445575</v>
      </c>
      <c r="B1823" s="102">
        <v>0.65157728699748096</v>
      </c>
      <c r="C1823" s="2">
        <v>998.05459175737201</v>
      </c>
      <c r="D1823" s="19">
        <v>3.11671762310058</v>
      </c>
      <c r="E1823" s="135">
        <v>0.170432322725795</v>
      </c>
      <c r="F1823" s="135">
        <v>89</v>
      </c>
      <c r="G1823" s="135">
        <v>41.562096127464997</v>
      </c>
      <c r="H1823" s="2">
        <v>5.9403404002533202</v>
      </c>
      <c r="I1823" s="2">
        <v>356.48326298410802</v>
      </c>
      <c r="J1823" s="2">
        <v>178.75725172253499</v>
      </c>
      <c r="K1823" s="19">
        <v>3.18602459079586</v>
      </c>
      <c r="L1823" s="135">
        <v>7.8713867878728E-2</v>
      </c>
      <c r="M1823" s="135">
        <v>89.79</v>
      </c>
      <c r="N1823" s="135">
        <v>81.699635115506098</v>
      </c>
      <c r="O1823" s="19">
        <v>0.8</v>
      </c>
      <c r="P1823" s="2">
        <v>114.769776052217</v>
      </c>
      <c r="Q1823" s="2">
        <v>329.534191672784</v>
      </c>
      <c r="R1823" s="266">
        <f t="shared" si="87"/>
        <v>6.3027422138964404</v>
      </c>
      <c r="S1823" s="266">
        <f t="shared" si="88"/>
        <v>0.97824656849934499</v>
      </c>
      <c r="T1823" s="266">
        <f t="shared" si="89"/>
        <v>1.9657246079443398</v>
      </c>
    </row>
    <row r="1824" spans="1:20">
      <c r="A1824" s="102">
        <v>1.9677140442654399</v>
      </c>
      <c r="B1824" s="102">
        <v>0.65213067394078605</v>
      </c>
      <c r="C1824" s="2">
        <v>982.46245470000304</v>
      </c>
      <c r="D1824" s="19">
        <v>0.50145703766594296</v>
      </c>
      <c r="E1824" s="135">
        <v>1.01966186610846E-7</v>
      </c>
      <c r="F1824" s="135">
        <v>89</v>
      </c>
      <c r="G1824" s="135">
        <v>41.765319264903603</v>
      </c>
      <c r="H1824" s="2">
        <v>-0.95509639815417002</v>
      </c>
      <c r="I1824" s="2">
        <v>276.44362764865002</v>
      </c>
      <c r="J1824" s="2">
        <v>-177.605269110569</v>
      </c>
      <c r="K1824" s="19">
        <v>1.67192081016612</v>
      </c>
      <c r="L1824" s="135">
        <v>7.0655286930004696E-2</v>
      </c>
      <c r="M1824" s="135">
        <v>89.79</v>
      </c>
      <c r="N1824" s="135">
        <v>82.524965296936998</v>
      </c>
      <c r="O1824" s="19">
        <v>0.8</v>
      </c>
      <c r="P1824" s="2">
        <v>153.18707660025399</v>
      </c>
      <c r="Q1824" s="2">
        <v>300.28187925519899</v>
      </c>
      <c r="R1824" s="266">
        <f t="shared" si="87"/>
        <v>2.1733778478320631</v>
      </c>
      <c r="S1824" s="266">
        <f t="shared" si="88"/>
        <v>0.29992870153707746</v>
      </c>
      <c r="T1824" s="266">
        <f t="shared" si="89"/>
        <v>1.9759208536994162</v>
      </c>
    </row>
    <row r="1825" spans="1:20">
      <c r="A1825" s="102">
        <v>1.4769879621453501</v>
      </c>
      <c r="B1825" s="102">
        <v>0.65222236278521595</v>
      </c>
      <c r="C1825" s="2">
        <v>981.89222117653196</v>
      </c>
      <c r="D1825" s="19">
        <v>0.50000323313057304</v>
      </c>
      <c r="E1825" s="135">
        <v>0.27063177022060902</v>
      </c>
      <c r="F1825" s="135">
        <v>89</v>
      </c>
      <c r="G1825" s="135">
        <v>41.866644357129999</v>
      </c>
      <c r="H1825" s="2">
        <v>5.7523082908028904</v>
      </c>
      <c r="I1825" s="2">
        <v>188.42158835944699</v>
      </c>
      <c r="J1825" s="2">
        <v>125.461645642937</v>
      </c>
      <c r="K1825" s="19">
        <v>1.3468199240329799</v>
      </c>
      <c r="L1825" s="135">
        <v>1.8728917260535299E-5</v>
      </c>
      <c r="M1825" s="135">
        <v>89.79</v>
      </c>
      <c r="N1825" s="135">
        <v>82.202856168367404</v>
      </c>
      <c r="O1825" s="19">
        <v>0.8</v>
      </c>
      <c r="P1825" s="2">
        <v>60.8322024552605</v>
      </c>
      <c r="Q1825" s="2">
        <v>22.857303884737401</v>
      </c>
      <c r="R1825" s="266">
        <f t="shared" si="87"/>
        <v>1.8468231571635529</v>
      </c>
      <c r="S1825" s="266">
        <f t="shared" si="88"/>
        <v>0.37124727976501881</v>
      </c>
      <c r="T1825" s="266">
        <f t="shared" si="89"/>
        <v>1.9634450630234961</v>
      </c>
    </row>
    <row r="1826" spans="1:20">
      <c r="A1826" s="102">
        <v>1.7878495519980699</v>
      </c>
      <c r="B1826" s="102">
        <v>0.65230235506725598</v>
      </c>
      <c r="C1826" s="2">
        <v>971.79084033531296</v>
      </c>
      <c r="D1826" s="19">
        <v>1.20010393848898</v>
      </c>
      <c r="E1826" s="135">
        <v>0.269999927213873</v>
      </c>
      <c r="F1826" s="135">
        <v>89</v>
      </c>
      <c r="G1826" s="135">
        <v>41.799108804055003</v>
      </c>
      <c r="H1826" s="2">
        <v>-1.02471630327529</v>
      </c>
      <c r="I1826" s="2">
        <v>206.379656472752</v>
      </c>
      <c r="J1826" s="2">
        <v>69.808664767283901</v>
      </c>
      <c r="K1826" s="19">
        <v>2.0428519840328199</v>
      </c>
      <c r="L1826" s="135">
        <v>8.0820791545523005E-2</v>
      </c>
      <c r="M1826" s="135">
        <v>89.79</v>
      </c>
      <c r="N1826" s="135">
        <v>81.628671085063999</v>
      </c>
      <c r="O1826" s="19">
        <v>0.8</v>
      </c>
      <c r="P1826" s="2">
        <v>14.9912986588325</v>
      </c>
      <c r="Q1826" s="2">
        <v>59.461761530343097</v>
      </c>
      <c r="R1826" s="266">
        <f t="shared" si="87"/>
        <v>3.2429559225217996</v>
      </c>
      <c r="S1826" s="266">
        <f t="shared" si="88"/>
        <v>0.58746494991763409</v>
      </c>
      <c r="T1826" s="266">
        <f t="shared" si="89"/>
        <v>1.9528806575212212</v>
      </c>
    </row>
    <row r="1827" spans="1:20">
      <c r="A1827" s="102">
        <v>1.5889920894987799</v>
      </c>
      <c r="B1827" s="102">
        <v>0.65279063957688499</v>
      </c>
      <c r="C1827" s="2">
        <v>927.48291961255302</v>
      </c>
      <c r="D1827" s="19">
        <v>1.2086006135684499</v>
      </c>
      <c r="E1827" s="135">
        <v>0.14979097904347</v>
      </c>
      <c r="F1827" s="135">
        <v>89</v>
      </c>
      <c r="G1827" s="135">
        <v>41.809493777642402</v>
      </c>
      <c r="H1827" s="2">
        <v>-0.122896418527384</v>
      </c>
      <c r="I1827" s="2">
        <v>119.532147711292</v>
      </c>
      <c r="J1827" s="2">
        <v>-133.618886051717</v>
      </c>
      <c r="K1827" s="19">
        <v>2.87671773541053</v>
      </c>
      <c r="L1827" s="135">
        <v>9.9999893944036605E-2</v>
      </c>
      <c r="M1827" s="135">
        <v>89.79</v>
      </c>
      <c r="N1827" s="135">
        <v>81.438482463212097</v>
      </c>
      <c r="O1827" s="19">
        <v>0.8</v>
      </c>
      <c r="P1827" s="2">
        <v>89.353462827820906</v>
      </c>
      <c r="Q1827" s="2">
        <v>359.94075430728901</v>
      </c>
      <c r="R1827" s="266">
        <f t="shared" si="87"/>
        <v>4.0853183489789799</v>
      </c>
      <c r="S1827" s="266">
        <f t="shared" si="88"/>
        <v>0.42013180462280331</v>
      </c>
      <c r="T1827" s="266">
        <f t="shared" si="89"/>
        <v>1.9478466516798936</v>
      </c>
    </row>
    <row r="1828" spans="1:20">
      <c r="A1828" s="102">
        <v>1.7082177465781501</v>
      </c>
      <c r="B1828" s="102">
        <v>0.65282282441416195</v>
      </c>
      <c r="C1828" s="2">
        <v>998.99968654657698</v>
      </c>
      <c r="D1828" s="19">
        <v>1.2000181607942699</v>
      </c>
      <c r="E1828" s="135">
        <v>0.183600065722336</v>
      </c>
      <c r="F1828" s="135">
        <v>89</v>
      </c>
      <c r="G1828" s="135">
        <v>41.765679159658497</v>
      </c>
      <c r="H1828" s="2">
        <v>3.1768085442246501</v>
      </c>
      <c r="I1828" s="2">
        <v>301.88892883443998</v>
      </c>
      <c r="J1828" s="2">
        <v>-113.606405758289</v>
      </c>
      <c r="K1828" s="19">
        <v>2.0037293100959102</v>
      </c>
      <c r="L1828" s="135">
        <v>7.9062745130335704E-2</v>
      </c>
      <c r="M1828" s="135">
        <v>89.79</v>
      </c>
      <c r="N1828" s="135">
        <v>81.692038207126501</v>
      </c>
      <c r="O1828" s="19">
        <v>0.8</v>
      </c>
      <c r="P1828" s="2">
        <v>77.7966000981625</v>
      </c>
      <c r="Q1828" s="2">
        <v>359.45652312834699</v>
      </c>
      <c r="R1828" s="266">
        <f t="shared" si="87"/>
        <v>3.2037474708901801</v>
      </c>
      <c r="S1828" s="266">
        <f t="shared" si="88"/>
        <v>0.59889235274840091</v>
      </c>
      <c r="T1828" s="266">
        <f t="shared" si="89"/>
        <v>1.9559609672535365</v>
      </c>
    </row>
    <row r="1829" spans="1:20">
      <c r="A1829" s="102">
        <v>2.0850966242141999</v>
      </c>
      <c r="B1829" s="102">
        <v>0.65293587620972704</v>
      </c>
      <c r="C1829" s="2">
        <v>948.77585948885996</v>
      </c>
      <c r="D1829" s="19">
        <v>0.54018041319392596</v>
      </c>
      <c r="E1829" s="135">
        <v>0.296619078450094</v>
      </c>
      <c r="F1829" s="135">
        <v>89</v>
      </c>
      <c r="G1829" s="135">
        <v>41.356545636684999</v>
      </c>
      <c r="H1829" s="2">
        <v>-2.9707675328563798</v>
      </c>
      <c r="I1829" s="2">
        <v>198.01384297678999</v>
      </c>
      <c r="J1829" s="2">
        <v>38.064425211581799</v>
      </c>
      <c r="K1829" s="19">
        <v>2.0727841550052499</v>
      </c>
      <c r="L1829" s="135">
        <v>0.118646293994631</v>
      </c>
      <c r="M1829" s="135">
        <v>89.79</v>
      </c>
      <c r="N1829" s="135">
        <v>82.530610915099302</v>
      </c>
      <c r="O1829" s="19">
        <v>0.8</v>
      </c>
      <c r="P1829" s="2">
        <v>27.181665407806701</v>
      </c>
      <c r="Q1829" s="2">
        <v>48.209994237849401</v>
      </c>
      <c r="R1829" s="266">
        <f t="shared" si="87"/>
        <v>2.612964568199176</v>
      </c>
      <c r="S1829" s="266">
        <f t="shared" si="88"/>
        <v>0.260606205373351</v>
      </c>
      <c r="T1829" s="266">
        <f t="shared" si="89"/>
        <v>1.9955876305561453</v>
      </c>
    </row>
    <row r="1830" spans="1:20">
      <c r="A1830" s="102">
        <v>2.1380706308409501</v>
      </c>
      <c r="B1830" s="102">
        <v>0.65309336721239697</v>
      </c>
      <c r="C1830" s="2">
        <v>863.87258853693197</v>
      </c>
      <c r="D1830" s="19">
        <v>3.2999999999787</v>
      </c>
      <c r="E1830" s="135">
        <v>0.182387368732114</v>
      </c>
      <c r="F1830" s="135">
        <v>89</v>
      </c>
      <c r="G1830" s="135">
        <v>41.501679736703103</v>
      </c>
      <c r="H1830" s="2">
        <v>0.36289399025289498</v>
      </c>
      <c r="I1830" s="2">
        <v>17.105718962634</v>
      </c>
      <c r="J1830" s="2">
        <v>154.774522901501</v>
      </c>
      <c r="K1830" s="19">
        <v>3.0306022827466599</v>
      </c>
      <c r="L1830" s="135">
        <v>2.3963839086242802E-3</v>
      </c>
      <c r="M1830" s="135">
        <v>89.79</v>
      </c>
      <c r="N1830" s="135">
        <v>81.582291816158502</v>
      </c>
      <c r="O1830" s="19">
        <v>0.8</v>
      </c>
      <c r="P1830" s="2">
        <v>81.276120521906194</v>
      </c>
      <c r="Q1830" s="2">
        <v>353.20088205883297</v>
      </c>
      <c r="R1830" s="266">
        <f t="shared" si="87"/>
        <v>6.3306022827253603</v>
      </c>
      <c r="S1830" s="266">
        <f t="shared" si="88"/>
        <v>1.0888924682614185</v>
      </c>
      <c r="T1830" s="266">
        <f t="shared" si="89"/>
        <v>1.9657587917823252</v>
      </c>
    </row>
    <row r="1831" spans="1:20">
      <c r="A1831" s="102">
        <v>3.0864546564407598</v>
      </c>
      <c r="B1831" s="102">
        <v>0.65368529326994596</v>
      </c>
      <c r="C1831" s="2">
        <v>984.45798275555796</v>
      </c>
      <c r="D1831" s="19">
        <v>1.19319672304952</v>
      </c>
      <c r="E1831" s="135">
        <v>0.180181884209136</v>
      </c>
      <c r="F1831" s="135">
        <v>89</v>
      </c>
      <c r="G1831" s="135">
        <v>41.667083149186602</v>
      </c>
      <c r="H1831" s="2">
        <v>5.3965587000991597</v>
      </c>
      <c r="I1831" s="2">
        <v>348.005401423661</v>
      </c>
      <c r="J1831" s="2">
        <v>116.29662849911701</v>
      </c>
      <c r="K1831" s="19">
        <v>3.9044015444447999</v>
      </c>
      <c r="L1831" s="135">
        <v>0.16769678277469999</v>
      </c>
      <c r="M1831" s="135">
        <v>89.79</v>
      </c>
      <c r="N1831" s="135">
        <v>82.735000819504506</v>
      </c>
      <c r="O1831" s="19">
        <v>0.8</v>
      </c>
      <c r="P1831" s="2">
        <v>299.94502796239402</v>
      </c>
      <c r="Q1831" s="2">
        <v>133.663041519047</v>
      </c>
      <c r="R1831" s="266">
        <f t="shared" si="87"/>
        <v>5.0975982674943197</v>
      </c>
      <c r="S1831" s="266">
        <f t="shared" si="88"/>
        <v>0.30560297384043544</v>
      </c>
      <c r="T1831" s="266">
        <f t="shared" si="89"/>
        <v>1.9856201722418769</v>
      </c>
    </row>
    <row r="1832" spans="1:20">
      <c r="A1832" s="102">
        <v>1.5954908262938201</v>
      </c>
      <c r="B1832" s="102">
        <v>0.653917377239421</v>
      </c>
      <c r="C1832" s="2">
        <v>929.06353769895702</v>
      </c>
      <c r="D1832" s="19">
        <v>1.0040653795399199</v>
      </c>
      <c r="E1832" s="135">
        <v>7.3816173735495302E-2</v>
      </c>
      <c r="F1832" s="135">
        <v>89</v>
      </c>
      <c r="G1832" s="135">
        <v>41.1578159059965</v>
      </c>
      <c r="H1832" s="2">
        <v>5.5689113994875399</v>
      </c>
      <c r="I1832" s="2">
        <v>343.46178695799398</v>
      </c>
      <c r="J1832" s="2">
        <v>176.293671280285</v>
      </c>
      <c r="K1832" s="19">
        <v>1.1113553899228401</v>
      </c>
      <c r="L1832" s="135">
        <v>4.21183294141425E-6</v>
      </c>
      <c r="M1832" s="135">
        <v>89.79</v>
      </c>
      <c r="N1832" s="135">
        <v>82.912351355141894</v>
      </c>
      <c r="O1832" s="19">
        <v>0.8</v>
      </c>
      <c r="P1832" s="2">
        <v>156.96332233450801</v>
      </c>
      <c r="Q1832" s="2">
        <v>288.54552083719</v>
      </c>
      <c r="R1832" s="266">
        <f t="shared" si="87"/>
        <v>2.11542076946276</v>
      </c>
      <c r="S1832" s="266">
        <f t="shared" si="88"/>
        <v>0.90346021501693607</v>
      </c>
      <c r="T1832" s="266">
        <f t="shared" si="89"/>
        <v>2.0144983286895441</v>
      </c>
    </row>
    <row r="1833" spans="1:20">
      <c r="A1833" s="102">
        <v>1.8284875904209901</v>
      </c>
      <c r="B1833" s="102">
        <v>0.65418923733865497</v>
      </c>
      <c r="C1833" s="2">
        <v>987.34099100507296</v>
      </c>
      <c r="D1833" s="19">
        <v>1.5320820951401899</v>
      </c>
      <c r="E1833" s="135">
        <v>0.13000093349481401</v>
      </c>
      <c r="F1833" s="135">
        <v>89</v>
      </c>
      <c r="G1833" s="135">
        <v>41.592140884064698</v>
      </c>
      <c r="H1833" s="2">
        <v>0.50761599128990198</v>
      </c>
      <c r="I1833" s="2">
        <v>140.20326492334399</v>
      </c>
      <c r="J1833" s="2">
        <v>-143.539217774912</v>
      </c>
      <c r="K1833" s="19">
        <v>2.5788112801218599</v>
      </c>
      <c r="L1833" s="135">
        <v>9.9999505364859007E-2</v>
      </c>
      <c r="M1833" s="135">
        <v>89.79</v>
      </c>
      <c r="N1833" s="135">
        <v>81.365270747294204</v>
      </c>
      <c r="O1833" s="19">
        <v>0.8</v>
      </c>
      <c r="P1833" s="2">
        <v>233.64503572870501</v>
      </c>
      <c r="Q1833" s="2">
        <v>223.57385914689499</v>
      </c>
      <c r="R1833" s="266">
        <f t="shared" si="87"/>
        <v>4.1108933752620498</v>
      </c>
      <c r="S1833" s="266">
        <f t="shared" si="88"/>
        <v>0.59410399936973768</v>
      </c>
      <c r="T1833" s="266">
        <f t="shared" si="89"/>
        <v>1.9562655111717966</v>
      </c>
    </row>
    <row r="1834" spans="1:20">
      <c r="A1834" s="102">
        <v>1.7279636301100201</v>
      </c>
      <c r="B1834" s="102">
        <v>0.65435859410311303</v>
      </c>
      <c r="C1834" s="2">
        <v>872.83101328034502</v>
      </c>
      <c r="D1834" s="19">
        <v>1.2000000187358999</v>
      </c>
      <c r="E1834" s="135">
        <v>0.13679137124430299</v>
      </c>
      <c r="F1834" s="135">
        <v>89</v>
      </c>
      <c r="G1834" s="135">
        <v>41.537626462361303</v>
      </c>
      <c r="H1834" s="2">
        <v>5.9999888380782203</v>
      </c>
      <c r="I1834" s="2">
        <v>149.68655161188201</v>
      </c>
      <c r="J1834" s="2">
        <v>159.75560341559401</v>
      </c>
      <c r="K1834" s="19">
        <v>2.94527607175415</v>
      </c>
      <c r="L1834" s="135">
        <v>6.3507802805900598E-2</v>
      </c>
      <c r="M1834" s="135">
        <v>89.79</v>
      </c>
      <c r="N1834" s="135">
        <v>81.529493960385196</v>
      </c>
      <c r="O1834" s="19">
        <v>0.8</v>
      </c>
      <c r="P1834" s="2">
        <v>113.519288616623</v>
      </c>
      <c r="Q1834" s="2">
        <v>339.233477766492</v>
      </c>
      <c r="R1834" s="266">
        <f t="shared" si="87"/>
        <v>4.1452760904900501</v>
      </c>
      <c r="S1834" s="266">
        <f t="shared" si="88"/>
        <v>0.40743210127029039</v>
      </c>
      <c r="T1834" s="266">
        <f t="shared" si="89"/>
        <v>1.9627865360641616</v>
      </c>
    </row>
    <row r="1835" spans="1:20">
      <c r="A1835" s="102">
        <v>1.9526142007671199</v>
      </c>
      <c r="B1835" s="102">
        <v>0.65447560549878003</v>
      </c>
      <c r="C1835" s="2">
        <v>935.43382215363897</v>
      </c>
      <c r="D1835" s="19">
        <v>0.50000003027414597</v>
      </c>
      <c r="E1835" s="135">
        <v>8.1776107120751507E-2</v>
      </c>
      <c r="F1835" s="135">
        <v>89</v>
      </c>
      <c r="G1835" s="135">
        <v>41.159680601785197</v>
      </c>
      <c r="H1835" s="2">
        <v>1.0072941313419399</v>
      </c>
      <c r="I1835" s="2">
        <v>275.73982955504601</v>
      </c>
      <c r="J1835" s="2">
        <v>-123.374059378333</v>
      </c>
      <c r="K1835" s="19">
        <v>1.66697428473082</v>
      </c>
      <c r="L1835" s="135">
        <v>0.14799643437661</v>
      </c>
      <c r="M1835" s="135">
        <v>89.79</v>
      </c>
      <c r="N1835" s="135">
        <v>83.011993192090699</v>
      </c>
      <c r="O1835" s="19">
        <v>0.8</v>
      </c>
      <c r="P1835" s="2">
        <v>97.773128399045405</v>
      </c>
      <c r="Q1835" s="2">
        <v>354.28790449353801</v>
      </c>
      <c r="R1835" s="266">
        <f t="shared" si="87"/>
        <v>2.1669743150049658</v>
      </c>
      <c r="S1835" s="266">
        <f t="shared" si="88"/>
        <v>0.29994465712762036</v>
      </c>
      <c r="T1835" s="266">
        <f t="shared" si="89"/>
        <v>2.0168279242791369</v>
      </c>
    </row>
    <row r="1836" spans="1:20">
      <c r="A1836" s="102">
        <v>1.94319341797381</v>
      </c>
      <c r="B1836" s="102">
        <v>0.65448317695956804</v>
      </c>
      <c r="C1836" s="2">
        <v>880.43552655561098</v>
      </c>
      <c r="D1836" s="19">
        <v>0.58818131394518702</v>
      </c>
      <c r="E1836" s="135">
        <v>3.9956951413430399E-2</v>
      </c>
      <c r="F1836" s="135">
        <v>89</v>
      </c>
      <c r="G1836" s="135">
        <v>40.970512178352998</v>
      </c>
      <c r="H1836" s="2">
        <v>-0.218262629605218</v>
      </c>
      <c r="I1836" s="2">
        <v>266.83720082756599</v>
      </c>
      <c r="J1836" s="2">
        <v>-99.923392625573896</v>
      </c>
      <c r="K1836" s="19">
        <v>3.2454777734679099</v>
      </c>
      <c r="L1836" s="135">
        <v>1.6443701971184201E-2</v>
      </c>
      <c r="M1836" s="135">
        <v>89.79</v>
      </c>
      <c r="N1836" s="135">
        <v>82.617156345631997</v>
      </c>
      <c r="O1836" s="19">
        <v>0.8</v>
      </c>
      <c r="P1836" s="2">
        <v>299.69651493694801</v>
      </c>
      <c r="Q1836" s="2">
        <v>142.49197169208301</v>
      </c>
      <c r="R1836" s="266">
        <f t="shared" si="87"/>
        <v>3.8336590874130971</v>
      </c>
      <c r="S1836" s="266">
        <f t="shared" si="88"/>
        <v>0.18123104054312905</v>
      </c>
      <c r="T1836" s="266">
        <f t="shared" si="89"/>
        <v>2.0165028932511917</v>
      </c>
    </row>
    <row r="1837" spans="1:20">
      <c r="A1837" s="102">
        <v>1.2939358525909399</v>
      </c>
      <c r="B1837" s="102">
        <v>0.654569250202792</v>
      </c>
      <c r="C1837" s="2">
        <v>862.58092502662203</v>
      </c>
      <c r="D1837" s="19">
        <v>2.65356631557643</v>
      </c>
      <c r="E1837" s="135">
        <v>0.13139049438355399</v>
      </c>
      <c r="F1837" s="135">
        <v>89</v>
      </c>
      <c r="G1837" s="135">
        <v>41.505301880208201</v>
      </c>
      <c r="H1837" s="2">
        <v>-0.72811284351564698</v>
      </c>
      <c r="I1837" s="2">
        <v>353.488767659605</v>
      </c>
      <c r="J1837" s="2">
        <v>179.99999649588801</v>
      </c>
      <c r="K1837" s="19">
        <v>2.47109751504594</v>
      </c>
      <c r="L1837" s="135">
        <v>6.3569294068715504E-2</v>
      </c>
      <c r="M1837" s="135">
        <v>89.79</v>
      </c>
      <c r="N1837" s="135">
        <v>81.699999979663801</v>
      </c>
      <c r="O1837" s="19">
        <v>0.8</v>
      </c>
      <c r="P1837" s="2">
        <v>326.15076144317999</v>
      </c>
      <c r="Q1837" s="2">
        <v>109.844910211254</v>
      </c>
      <c r="R1837" s="266">
        <f t="shared" si="87"/>
        <v>5.12466383062237</v>
      </c>
      <c r="S1837" s="266">
        <f t="shared" si="88"/>
        <v>1.0738411978562075</v>
      </c>
      <c r="T1837" s="266">
        <f t="shared" si="89"/>
        <v>1.9684232201337737</v>
      </c>
    </row>
    <row r="1838" spans="1:20">
      <c r="A1838" s="102">
        <v>1.75162758864462</v>
      </c>
      <c r="B1838" s="102">
        <v>0.65495872245553599</v>
      </c>
      <c r="C1838" s="2">
        <v>998.99057556052901</v>
      </c>
      <c r="D1838" s="19">
        <v>1.25027114816462</v>
      </c>
      <c r="E1838" s="135">
        <v>0.13083554414020501</v>
      </c>
      <c r="F1838" s="135">
        <v>89</v>
      </c>
      <c r="G1838" s="135">
        <v>41.662956962006803</v>
      </c>
      <c r="H1838" s="2">
        <v>5.9989561212095097</v>
      </c>
      <c r="I1838" s="2">
        <v>342.36412072363203</v>
      </c>
      <c r="J1838" s="2">
        <v>179.009064461702</v>
      </c>
      <c r="K1838" s="19">
        <v>2.0003740264116101</v>
      </c>
      <c r="L1838" s="135">
        <v>6.5909338235249998E-2</v>
      </c>
      <c r="M1838" s="135">
        <v>89.79</v>
      </c>
      <c r="N1838" s="135">
        <v>81.873859676237501</v>
      </c>
      <c r="O1838" s="19">
        <v>0.8</v>
      </c>
      <c r="P1838" s="2">
        <v>98.714605197946696</v>
      </c>
      <c r="Q1838" s="2">
        <v>340.31379397432403</v>
      </c>
      <c r="R1838" s="266">
        <f t="shared" si="87"/>
        <v>3.2506451745762304</v>
      </c>
      <c r="S1838" s="266">
        <f t="shared" si="88"/>
        <v>0.62501868733390364</v>
      </c>
      <c r="T1838" s="266">
        <f t="shared" si="89"/>
        <v>1.9651475950422757</v>
      </c>
    </row>
    <row r="1839" spans="1:20">
      <c r="A1839" s="102">
        <v>1.57150806020945</v>
      </c>
      <c r="B1839" s="102">
        <v>0.65507099062533003</v>
      </c>
      <c r="C1839" s="2">
        <v>997.35095761682101</v>
      </c>
      <c r="D1839" s="19">
        <v>1.36821030401365</v>
      </c>
      <c r="E1839" s="135">
        <v>0.141512526124798</v>
      </c>
      <c r="F1839" s="135">
        <v>89</v>
      </c>
      <c r="G1839" s="135">
        <v>41.596493603548403</v>
      </c>
      <c r="H1839" s="2">
        <v>5.9999785721319201</v>
      </c>
      <c r="I1839" s="2">
        <v>98.258869064517</v>
      </c>
      <c r="J1839" s="2">
        <v>-111.578038708281</v>
      </c>
      <c r="K1839" s="19">
        <v>3.1810322423426198</v>
      </c>
      <c r="L1839" s="135">
        <v>9.9999783928478997E-2</v>
      </c>
      <c r="M1839" s="135">
        <v>89.79</v>
      </c>
      <c r="N1839" s="135">
        <v>81.695995442123802</v>
      </c>
      <c r="O1839" s="19">
        <v>0.8</v>
      </c>
      <c r="P1839" s="2">
        <v>45.469701275412902</v>
      </c>
      <c r="Q1839" s="2">
        <v>36.4522697964806</v>
      </c>
      <c r="R1839" s="266">
        <f t="shared" si="87"/>
        <v>4.54924254635627</v>
      </c>
      <c r="S1839" s="266">
        <f t="shared" si="88"/>
        <v>0.43011519525060005</v>
      </c>
      <c r="T1839" s="266">
        <f t="shared" si="89"/>
        <v>1.9640115876294606</v>
      </c>
    </row>
    <row r="1840" spans="1:20">
      <c r="A1840" s="102">
        <v>1.5396832181140701</v>
      </c>
      <c r="B1840" s="102">
        <v>0.65517128231551702</v>
      </c>
      <c r="C1840" s="2">
        <v>995.179482619444</v>
      </c>
      <c r="D1840" s="19">
        <v>1.0000126065372501</v>
      </c>
      <c r="E1840" s="135">
        <v>0.130426868779768</v>
      </c>
      <c r="F1840" s="135">
        <v>89</v>
      </c>
      <c r="G1840" s="135">
        <v>41.308493916260403</v>
      </c>
      <c r="H1840" s="2">
        <v>5.9997534678486497</v>
      </c>
      <c r="I1840" s="2">
        <v>305.10798511920501</v>
      </c>
      <c r="J1840" s="2">
        <v>-121.19260735358201</v>
      </c>
      <c r="K1840" s="19">
        <v>1.6724640993206501</v>
      </c>
      <c r="L1840" s="135">
        <v>4.5347704778880497E-2</v>
      </c>
      <c r="M1840" s="135">
        <v>89.79</v>
      </c>
      <c r="N1840" s="135">
        <v>82.595509279848002</v>
      </c>
      <c r="O1840" s="19">
        <v>0.8</v>
      </c>
      <c r="P1840" s="2">
        <v>87.817321364911606</v>
      </c>
      <c r="Q1840" s="2">
        <v>356.47358323875301</v>
      </c>
      <c r="R1840" s="266">
        <f t="shared" si="87"/>
        <v>2.6724767058579002</v>
      </c>
      <c r="S1840" s="266">
        <f t="shared" si="88"/>
        <v>0.59792769659058886</v>
      </c>
      <c r="T1840" s="266">
        <f t="shared" si="89"/>
        <v>1.9994800451278532</v>
      </c>
    </row>
    <row r="1841" spans="1:20">
      <c r="A1841" s="102">
        <v>1.37450824026018</v>
      </c>
      <c r="B1841" s="102">
        <v>0.65564934112241102</v>
      </c>
      <c r="C1841" s="2">
        <v>883.00419253580901</v>
      </c>
      <c r="D1841" s="19">
        <v>1.3045769239662399</v>
      </c>
      <c r="E1841" s="135">
        <v>0.28167493193047699</v>
      </c>
      <c r="F1841" s="135">
        <v>89</v>
      </c>
      <c r="G1841" s="135">
        <v>41.108349395742202</v>
      </c>
      <c r="H1841" s="2">
        <v>0.96943122752967004</v>
      </c>
      <c r="I1841" s="2">
        <v>269.34171490508902</v>
      </c>
      <c r="J1841" s="2">
        <v>71.319129441653104</v>
      </c>
      <c r="K1841" s="19">
        <v>5.49524422309399</v>
      </c>
      <c r="L1841" s="135">
        <v>6.3477472999672699E-2</v>
      </c>
      <c r="M1841" s="135">
        <v>89.79</v>
      </c>
      <c r="N1841" s="135">
        <v>83.401497830229701</v>
      </c>
      <c r="O1841" s="19">
        <v>0.8</v>
      </c>
      <c r="P1841" s="2">
        <v>343.48231990860899</v>
      </c>
      <c r="Q1841" s="2">
        <v>90.257784809918803</v>
      </c>
      <c r="R1841" s="266">
        <f t="shared" si="87"/>
        <v>6.7998211470602303</v>
      </c>
      <c r="S1841" s="266">
        <f t="shared" si="88"/>
        <v>0.2374010819180159</v>
      </c>
      <c r="T1841" s="266">
        <f t="shared" si="89"/>
        <v>2.0288213722068833</v>
      </c>
    </row>
    <row r="1842" spans="1:20">
      <c r="A1842" s="102">
        <v>1.27547011477872</v>
      </c>
      <c r="B1842" s="102">
        <v>0.65598193293108598</v>
      </c>
      <c r="C1842" s="2">
        <v>879.98266049131098</v>
      </c>
      <c r="D1842" s="19">
        <v>3.1913955412683199</v>
      </c>
      <c r="E1842" s="135">
        <v>4.5460814016574001E-2</v>
      </c>
      <c r="F1842" s="135">
        <v>89</v>
      </c>
      <c r="G1842" s="135">
        <v>41.181455834923298</v>
      </c>
      <c r="H1842" s="2">
        <v>1.10031081253598</v>
      </c>
      <c r="I1842" s="2">
        <v>353.45988694620701</v>
      </c>
      <c r="J1842" s="2">
        <v>120.384736948414</v>
      </c>
      <c r="K1842" s="19">
        <v>5.4979009290079102</v>
      </c>
      <c r="L1842" s="135">
        <v>7.6926294395744402E-2</v>
      </c>
      <c r="M1842" s="135">
        <v>89.79</v>
      </c>
      <c r="N1842" s="135">
        <v>83.174035189977104</v>
      </c>
      <c r="O1842" s="19">
        <v>0.8</v>
      </c>
      <c r="P1842" s="2">
        <v>302.61886773995798</v>
      </c>
      <c r="Q1842" s="2">
        <v>138.158631641928</v>
      </c>
      <c r="R1842" s="266">
        <f t="shared" si="87"/>
        <v>8.6892964702762292</v>
      </c>
      <c r="S1842" s="266">
        <f t="shared" si="88"/>
        <v>0.58047527274090105</v>
      </c>
      <c r="T1842" s="266">
        <f t="shared" si="89"/>
        <v>2.0196963294202592</v>
      </c>
    </row>
    <row r="1843" spans="1:20">
      <c r="A1843" s="102">
        <v>1.6922878534532999</v>
      </c>
      <c r="B1843" s="102">
        <v>0.65607104549074802</v>
      </c>
      <c r="C1843" s="2">
        <v>986.08682423698497</v>
      </c>
      <c r="D1843" s="19">
        <v>1.20000015240991</v>
      </c>
      <c r="E1843" s="135">
        <v>0.23122697286573901</v>
      </c>
      <c r="F1843" s="135">
        <v>89</v>
      </c>
      <c r="G1843" s="135">
        <v>41.792798790660299</v>
      </c>
      <c r="H1843" s="2">
        <v>5.9999251304951997</v>
      </c>
      <c r="I1843" s="2">
        <v>328.70203181758501</v>
      </c>
      <c r="J1843" s="2">
        <v>-161.17293800560299</v>
      </c>
      <c r="K1843" s="19">
        <v>2.0008888166551202</v>
      </c>
      <c r="L1843" s="135">
        <v>9.1350445484868995E-2</v>
      </c>
      <c r="M1843" s="135">
        <v>89.79</v>
      </c>
      <c r="N1843" s="135">
        <v>81.699998472479393</v>
      </c>
      <c r="O1843" s="19">
        <v>0.8</v>
      </c>
      <c r="P1843" s="2">
        <v>106.786915390765</v>
      </c>
      <c r="Q1843" s="2">
        <v>333.528495055451</v>
      </c>
      <c r="R1843" s="266">
        <f t="shared" si="87"/>
        <v>3.20088896906503</v>
      </c>
      <c r="S1843" s="266">
        <f t="shared" si="88"/>
        <v>0.59973354962118619</v>
      </c>
      <c r="T1843" s="266">
        <f t="shared" si="89"/>
        <v>1.9548822006804054</v>
      </c>
    </row>
    <row r="1844" spans="1:20">
      <c r="A1844" s="102">
        <v>1.9816708918660799</v>
      </c>
      <c r="B1844" s="102">
        <v>0.65647381442763297</v>
      </c>
      <c r="C1844" s="2">
        <v>968.46668552589597</v>
      </c>
      <c r="D1844" s="19">
        <v>2.6534090098270502</v>
      </c>
      <c r="E1844" s="135">
        <v>0.28073839189792599</v>
      </c>
      <c r="F1844" s="135">
        <v>89</v>
      </c>
      <c r="G1844" s="135">
        <v>41.6757173452987</v>
      </c>
      <c r="H1844" s="2">
        <v>-2.6062747727823901</v>
      </c>
      <c r="I1844" s="2">
        <v>236.15569430401001</v>
      </c>
      <c r="J1844" s="2">
        <v>80.400998487961999</v>
      </c>
      <c r="K1844" s="19">
        <v>2.0049709323353899</v>
      </c>
      <c r="L1844" s="135">
        <v>4.2671300943882003E-2</v>
      </c>
      <c r="M1844" s="135">
        <v>89.79</v>
      </c>
      <c r="N1844" s="135">
        <v>81.4419984974691</v>
      </c>
      <c r="O1844" s="19">
        <v>0.8</v>
      </c>
      <c r="P1844" s="2">
        <v>276.685159537787</v>
      </c>
      <c r="Q1844" s="2">
        <v>170.32391033994</v>
      </c>
      <c r="R1844" s="266">
        <f t="shared" si="87"/>
        <v>4.6583799421624406</v>
      </c>
      <c r="S1844" s="266">
        <f t="shared" si="88"/>
        <v>1.3234152012051166</v>
      </c>
      <c r="T1844" s="266">
        <f t="shared" si="89"/>
        <v>1.954183483458535</v>
      </c>
    </row>
    <row r="1845" spans="1:20">
      <c r="A1845" s="102">
        <v>1.6562424963340101</v>
      </c>
      <c r="B1845" s="102">
        <v>0.65653051904347803</v>
      </c>
      <c r="C1845" s="2">
        <v>998.99570259322195</v>
      </c>
      <c r="D1845" s="19">
        <v>1.2000194528928501</v>
      </c>
      <c r="E1845" s="135">
        <v>0.18148755271240299</v>
      </c>
      <c r="F1845" s="135">
        <v>89</v>
      </c>
      <c r="G1845" s="135">
        <v>41.797010195155103</v>
      </c>
      <c r="H1845" s="2">
        <v>5.9972684604751896</v>
      </c>
      <c r="I1845" s="2">
        <v>256.85527654491102</v>
      </c>
      <c r="J1845" s="2">
        <v>-29.3444634901401</v>
      </c>
      <c r="K1845" s="19">
        <v>2.0000016994278198</v>
      </c>
      <c r="L1845" s="135">
        <v>7.3804223874313707E-2</v>
      </c>
      <c r="M1845" s="135">
        <v>89.79</v>
      </c>
      <c r="N1845" s="135">
        <v>81.437581019915001</v>
      </c>
      <c r="O1845" s="19">
        <v>0.8</v>
      </c>
      <c r="P1845" s="2">
        <v>25.341893310179699</v>
      </c>
      <c r="Q1845" s="2">
        <v>48.320838225803399</v>
      </c>
      <c r="R1845" s="266">
        <f t="shared" si="87"/>
        <v>3.2000211523206699</v>
      </c>
      <c r="S1845" s="266">
        <f t="shared" si="88"/>
        <v>0.60000921661024764</v>
      </c>
      <c r="T1845" s="266">
        <f t="shared" si="89"/>
        <v>1.9484068511042647</v>
      </c>
    </row>
    <row r="1846" spans="1:20">
      <c r="A1846" s="102">
        <v>1.8974290299229299</v>
      </c>
      <c r="B1846" s="102">
        <v>0.65667474793051095</v>
      </c>
      <c r="C1846" s="2">
        <v>883.05192261025002</v>
      </c>
      <c r="D1846" s="19">
        <v>3.9560938934005101</v>
      </c>
      <c r="E1846" s="135">
        <v>0.237099594174383</v>
      </c>
      <c r="F1846" s="135">
        <v>89</v>
      </c>
      <c r="G1846" s="135">
        <v>41.486841031767497</v>
      </c>
      <c r="H1846" s="2">
        <v>-0.19757150640189999</v>
      </c>
      <c r="I1846" s="2">
        <v>333.09191343468899</v>
      </c>
      <c r="J1846" s="2">
        <v>-109.716608425755</v>
      </c>
      <c r="K1846" s="19">
        <v>3.14330443806322</v>
      </c>
      <c r="L1846" s="135">
        <v>3.74516903026095E-3</v>
      </c>
      <c r="M1846" s="135">
        <v>89.79</v>
      </c>
      <c r="N1846" s="135">
        <v>81.313854828315698</v>
      </c>
      <c r="O1846" s="19">
        <v>0.8</v>
      </c>
      <c r="P1846" s="2">
        <v>239.44450872990799</v>
      </c>
      <c r="Q1846" s="2">
        <v>205.69466929590499</v>
      </c>
      <c r="R1846" s="266">
        <f t="shared" si="87"/>
        <v>7.0993983314637301</v>
      </c>
      <c r="S1846" s="266">
        <f t="shared" si="88"/>
        <v>1.2585780255628369</v>
      </c>
      <c r="T1846" s="266">
        <f t="shared" si="89"/>
        <v>1.9599914769613738</v>
      </c>
    </row>
    <row r="1847" spans="1:20">
      <c r="A1847" s="102">
        <v>1.3754207314923399</v>
      </c>
      <c r="B1847" s="102">
        <v>0.65674307893085104</v>
      </c>
      <c r="C1847" s="2">
        <v>998.99862926050901</v>
      </c>
      <c r="D1847" s="19">
        <v>1.0183038516235301</v>
      </c>
      <c r="E1847" s="135">
        <v>0.26899969282803099</v>
      </c>
      <c r="F1847" s="135">
        <v>89</v>
      </c>
      <c r="G1847" s="135">
        <v>41.736416351289499</v>
      </c>
      <c r="H1847" s="2">
        <v>5.9484934625774102</v>
      </c>
      <c r="I1847" s="2">
        <v>221.333687074328</v>
      </c>
      <c r="J1847" s="2">
        <v>35.308915216655699</v>
      </c>
      <c r="K1847" s="19">
        <v>1.93852945360775</v>
      </c>
      <c r="L1847" s="135">
        <v>6.75458973294603E-2</v>
      </c>
      <c r="M1847" s="135">
        <v>89.79</v>
      </c>
      <c r="N1847" s="135">
        <v>81.704621291112701</v>
      </c>
      <c r="O1847" s="19">
        <v>0.8</v>
      </c>
      <c r="P1847" s="2">
        <v>5.8875700243402704</v>
      </c>
      <c r="Q1847" s="2">
        <v>70.450351191704897</v>
      </c>
      <c r="R1847" s="266">
        <f t="shared" si="87"/>
        <v>2.9568333052312799</v>
      </c>
      <c r="S1847" s="266">
        <f t="shared" si="88"/>
        <v>0.52529707491851085</v>
      </c>
      <c r="T1847" s="266">
        <f t="shared" si="89"/>
        <v>1.9576338467446868</v>
      </c>
    </row>
    <row r="1848" spans="1:20">
      <c r="A1848" s="102">
        <v>1.81465839687734</v>
      </c>
      <c r="B1848" s="102">
        <v>0.65713409723385297</v>
      </c>
      <c r="C1848" s="2">
        <v>963.787812754416</v>
      </c>
      <c r="D1848" s="19">
        <v>1.2005275733299301</v>
      </c>
      <c r="E1848" s="135">
        <v>0.13819679644788799</v>
      </c>
      <c r="F1848" s="135">
        <v>89</v>
      </c>
      <c r="G1848" s="135">
        <v>41.781487144803897</v>
      </c>
      <c r="H1848" s="2">
        <v>5.99883814470539</v>
      </c>
      <c r="I1848" s="2">
        <v>274.69817713087798</v>
      </c>
      <c r="J1848" s="2">
        <v>-49.529942913514098</v>
      </c>
      <c r="K1848" s="19">
        <v>2.00037669177676</v>
      </c>
      <c r="L1848" s="135">
        <v>5.7465776668326897E-2</v>
      </c>
      <c r="M1848" s="135">
        <v>89.79</v>
      </c>
      <c r="N1848" s="135">
        <v>81.506067823285406</v>
      </c>
      <c r="O1848" s="19">
        <v>0.8</v>
      </c>
      <c r="P1848" s="2">
        <v>26.790081812584098</v>
      </c>
      <c r="Q1848" s="2">
        <v>48.551430796324503</v>
      </c>
      <c r="R1848" s="266">
        <f t="shared" si="87"/>
        <v>3.2009042651066899</v>
      </c>
      <c r="S1848" s="266">
        <f t="shared" si="88"/>
        <v>0.6001507507386552</v>
      </c>
      <c r="T1848" s="266">
        <f t="shared" si="89"/>
        <v>1.9507699077537934</v>
      </c>
    </row>
    <row r="1849" spans="1:20">
      <c r="A1849" s="102">
        <v>1.2829143228009301</v>
      </c>
      <c r="B1849" s="102">
        <v>0.65738509494044295</v>
      </c>
      <c r="C1849" s="2">
        <v>998.97991344723903</v>
      </c>
      <c r="D1849" s="19">
        <v>1.01131169536404</v>
      </c>
      <c r="E1849" s="135">
        <v>0.22488419844089</v>
      </c>
      <c r="F1849" s="135">
        <v>89</v>
      </c>
      <c r="G1849" s="135">
        <v>41.626210984147598</v>
      </c>
      <c r="H1849" s="2">
        <v>5.9998198806519101</v>
      </c>
      <c r="I1849" s="2">
        <v>223.40668946212901</v>
      </c>
      <c r="J1849" s="2">
        <v>19.444899047736701</v>
      </c>
      <c r="K1849" s="19">
        <v>1.5621430370235101</v>
      </c>
      <c r="L1849" s="135">
        <v>8.1106772661983004E-2</v>
      </c>
      <c r="M1849" s="135">
        <v>89.79</v>
      </c>
      <c r="N1849" s="135">
        <v>81.6903457603009</v>
      </c>
      <c r="O1849" s="19">
        <v>0.8</v>
      </c>
      <c r="P1849" s="2">
        <v>359.98791653493203</v>
      </c>
      <c r="Q1849" s="2">
        <v>74.784386634061406</v>
      </c>
      <c r="R1849" s="266">
        <f t="shared" ref="R1849:R1912" si="90">D1849+K1849</f>
        <v>2.5734547323875501</v>
      </c>
      <c r="S1849" s="266">
        <f t="shared" ref="S1849:S1912" si="91">D1849/K1849</f>
        <v>0.64738738476278201</v>
      </c>
      <c r="T1849" s="266">
        <f t="shared" ref="T1849:T1912" si="92">N1849/G1849</f>
        <v>1.9624737353926069</v>
      </c>
    </row>
    <row r="1850" spans="1:20">
      <c r="A1850" s="102">
        <v>1.5966908335685699</v>
      </c>
      <c r="B1850" s="102">
        <v>0.65759223483174101</v>
      </c>
      <c r="C1850" s="2">
        <v>998.99888045188595</v>
      </c>
      <c r="D1850" s="19">
        <v>1.2002720451264399</v>
      </c>
      <c r="E1850" s="135">
        <v>0.29992142838792002</v>
      </c>
      <c r="F1850" s="135">
        <v>89</v>
      </c>
      <c r="G1850" s="135">
        <v>41.795065804349498</v>
      </c>
      <c r="H1850" s="2">
        <v>5.9998046284021704</v>
      </c>
      <c r="I1850" s="2">
        <v>227.14616076979701</v>
      </c>
      <c r="J1850" s="2">
        <v>19.800363343200299</v>
      </c>
      <c r="K1850" s="19">
        <v>2.00215947249389</v>
      </c>
      <c r="L1850" s="135">
        <v>8.2239293942653099E-2</v>
      </c>
      <c r="M1850" s="135">
        <v>89.79</v>
      </c>
      <c r="N1850" s="135">
        <v>81.330589109258796</v>
      </c>
      <c r="O1850" s="19">
        <v>0.8</v>
      </c>
      <c r="P1850" s="2">
        <v>17.5474009570578</v>
      </c>
      <c r="Q1850" s="2">
        <v>55.747379629099697</v>
      </c>
      <c r="R1850" s="266">
        <f t="shared" si="90"/>
        <v>3.20243151762033</v>
      </c>
      <c r="S1850" s="266">
        <f t="shared" si="91"/>
        <v>0.59948873284872806</v>
      </c>
      <c r="T1850" s="266">
        <f t="shared" si="92"/>
        <v>1.9459375776552779</v>
      </c>
    </row>
    <row r="1851" spans="1:20">
      <c r="A1851" s="102">
        <v>2.2935502799227798</v>
      </c>
      <c r="B1851" s="102">
        <v>0.65780215809012099</v>
      </c>
      <c r="C1851" s="2">
        <v>892.74467698408603</v>
      </c>
      <c r="D1851" s="19">
        <v>2.6274369298465401</v>
      </c>
      <c r="E1851" s="135">
        <v>0.20862665573007899</v>
      </c>
      <c r="F1851" s="135">
        <v>89</v>
      </c>
      <c r="G1851" s="135">
        <v>40.355561582453703</v>
      </c>
      <c r="H1851" s="2">
        <v>0.77496287678842601</v>
      </c>
      <c r="I1851" s="2">
        <v>70.662907502520895</v>
      </c>
      <c r="J1851" s="2">
        <v>75.404837210472394</v>
      </c>
      <c r="K1851" s="19">
        <v>4.5210962168096698</v>
      </c>
      <c r="L1851" s="135">
        <v>0.109492798110918</v>
      </c>
      <c r="M1851" s="135">
        <v>89.79</v>
      </c>
      <c r="N1851" s="135">
        <v>84.818456736141201</v>
      </c>
      <c r="O1851" s="19">
        <v>0.8</v>
      </c>
      <c r="P1851" s="2">
        <v>108.87066668451401</v>
      </c>
      <c r="Q1851" s="2">
        <v>335.068684231492</v>
      </c>
      <c r="R1851" s="266">
        <f t="shared" si="90"/>
        <v>7.1485331466562094</v>
      </c>
      <c r="S1851" s="266">
        <f t="shared" si="91"/>
        <v>0.58115041216720709</v>
      </c>
      <c r="T1851" s="266">
        <f t="shared" si="92"/>
        <v>2.1017786250562209</v>
      </c>
    </row>
    <row r="1852" spans="1:20">
      <c r="A1852" s="102">
        <v>1.6768880588933801</v>
      </c>
      <c r="B1852" s="102">
        <v>0.65798856948009299</v>
      </c>
      <c r="C1852" s="2">
        <v>997.32281249588095</v>
      </c>
      <c r="D1852" s="19">
        <v>1.3665709375553201</v>
      </c>
      <c r="E1852" s="135">
        <v>0.13110022527864201</v>
      </c>
      <c r="F1852" s="135">
        <v>89</v>
      </c>
      <c r="G1852" s="135">
        <v>41.728791368278401</v>
      </c>
      <c r="H1852" s="2">
        <v>5.3318571216385099E-2</v>
      </c>
      <c r="I1852" s="2">
        <v>102.45758014127399</v>
      </c>
      <c r="J1852" s="2">
        <v>-97.0304170101561</v>
      </c>
      <c r="K1852" s="19">
        <v>2.9398739715538098</v>
      </c>
      <c r="L1852" s="135">
        <v>9.9999939074484595E-2</v>
      </c>
      <c r="M1852" s="135">
        <v>89.79</v>
      </c>
      <c r="N1852" s="135">
        <v>81.657275520909593</v>
      </c>
      <c r="O1852" s="19">
        <v>0.8</v>
      </c>
      <c r="P1852" s="2">
        <v>57.725344378410597</v>
      </c>
      <c r="Q1852" s="2">
        <v>26.495240255751501</v>
      </c>
      <c r="R1852" s="266">
        <f t="shared" si="90"/>
        <v>4.3064449091091301</v>
      </c>
      <c r="S1852" s="266">
        <f t="shared" si="91"/>
        <v>0.46483997299824631</v>
      </c>
      <c r="T1852" s="266">
        <f t="shared" si="92"/>
        <v>1.9568569527988828</v>
      </c>
    </row>
    <row r="1853" spans="1:20">
      <c r="A1853" s="102">
        <v>1.30085752857849</v>
      </c>
      <c r="B1853" s="102">
        <v>0.658557968926342</v>
      </c>
      <c r="C1853" s="2">
        <v>998.82939041643897</v>
      </c>
      <c r="D1853" s="19">
        <v>1.00196086550755</v>
      </c>
      <c r="E1853" s="135">
        <v>0.269984188605016</v>
      </c>
      <c r="F1853" s="135">
        <v>89</v>
      </c>
      <c r="G1853" s="135">
        <v>41.647306345261001</v>
      </c>
      <c r="H1853" s="2">
        <v>5.9807765753208004</v>
      </c>
      <c r="I1853" s="2">
        <v>198.92361238697299</v>
      </c>
      <c r="J1853" s="2">
        <v>61.347401987041401</v>
      </c>
      <c r="K1853" s="19">
        <v>1.4405816643907801</v>
      </c>
      <c r="L1853" s="135">
        <v>9.87275611614572E-2</v>
      </c>
      <c r="M1853" s="135">
        <v>89.79</v>
      </c>
      <c r="N1853" s="135">
        <v>81.708096844576104</v>
      </c>
      <c r="O1853" s="19">
        <v>0.8</v>
      </c>
      <c r="P1853" s="2">
        <v>341.56474436048001</v>
      </c>
      <c r="Q1853" s="2">
        <v>91.895515398301796</v>
      </c>
      <c r="R1853" s="266">
        <f t="shared" si="90"/>
        <v>2.4425425298983301</v>
      </c>
      <c r="S1853" s="266">
        <f t="shared" si="91"/>
        <v>0.69552521059698336</v>
      </c>
      <c r="T1853" s="266">
        <f t="shared" si="92"/>
        <v>1.9619059193698267</v>
      </c>
    </row>
    <row r="1854" spans="1:20">
      <c r="A1854" s="102">
        <v>1.97162704076617</v>
      </c>
      <c r="B1854" s="102">
        <v>0.65873735329574501</v>
      </c>
      <c r="C1854" s="2">
        <v>957.61853877279702</v>
      </c>
      <c r="D1854" s="19">
        <v>0.96258846266504405</v>
      </c>
      <c r="E1854" s="135">
        <v>3.7562644338326401E-2</v>
      </c>
      <c r="F1854" s="135">
        <v>89</v>
      </c>
      <c r="G1854" s="135">
        <v>41.002775426380303</v>
      </c>
      <c r="H1854" s="2">
        <v>-1.08435700920853</v>
      </c>
      <c r="I1854" s="2">
        <v>98.660528114468093</v>
      </c>
      <c r="J1854" s="2">
        <v>-55.705138558474502</v>
      </c>
      <c r="K1854" s="19">
        <v>1.293627238062</v>
      </c>
      <c r="L1854" s="135">
        <v>3.9897417754490799E-4</v>
      </c>
      <c r="M1854" s="135">
        <v>89.79</v>
      </c>
      <c r="N1854" s="135">
        <v>83.006682766695505</v>
      </c>
      <c r="O1854" s="19">
        <v>0.8</v>
      </c>
      <c r="P1854" s="2">
        <v>25.3763517260684</v>
      </c>
      <c r="Q1854" s="2">
        <v>57.840133328511399</v>
      </c>
      <c r="R1854" s="266">
        <f t="shared" si="90"/>
        <v>2.256215700727044</v>
      </c>
      <c r="S1854" s="266">
        <f t="shared" si="91"/>
        <v>0.74410033612705195</v>
      </c>
      <c r="T1854" s="266">
        <f t="shared" si="92"/>
        <v>2.0244161987456777</v>
      </c>
    </row>
    <row r="1855" spans="1:20">
      <c r="A1855" s="102">
        <v>3.2115625981241398</v>
      </c>
      <c r="B1855" s="102">
        <v>0.65900200840962198</v>
      </c>
      <c r="C1855" s="2">
        <v>984.55157916760299</v>
      </c>
      <c r="D1855" s="19">
        <v>0.59204643764654297</v>
      </c>
      <c r="E1855" s="135">
        <v>0.26402228336191202</v>
      </c>
      <c r="F1855" s="135">
        <v>89</v>
      </c>
      <c r="G1855" s="135">
        <v>41.207932754991603</v>
      </c>
      <c r="H1855" s="2">
        <v>-1.6987344956578301</v>
      </c>
      <c r="I1855" s="2">
        <v>237.67330418650701</v>
      </c>
      <c r="J1855" s="2">
        <v>24.748984974587501</v>
      </c>
      <c r="K1855" s="19">
        <v>2.02765487589657</v>
      </c>
      <c r="L1855" s="135">
        <v>0.124700427374301</v>
      </c>
      <c r="M1855" s="135">
        <v>89.79</v>
      </c>
      <c r="N1855" s="135">
        <v>82.701027506778701</v>
      </c>
      <c r="O1855" s="19">
        <v>0.8</v>
      </c>
      <c r="P1855" s="2">
        <v>254.71365063958299</v>
      </c>
      <c r="Q1855" s="2">
        <v>196.13603688494999</v>
      </c>
      <c r="R1855" s="266">
        <f t="shared" si="90"/>
        <v>2.6197013135431129</v>
      </c>
      <c r="S1855" s="266">
        <f t="shared" si="91"/>
        <v>0.29198580324709217</v>
      </c>
      <c r="T1855" s="266">
        <f t="shared" si="92"/>
        <v>2.0069200752799459</v>
      </c>
    </row>
    <row r="1856" spans="1:20">
      <c r="A1856" s="102">
        <v>1.9901883690617901</v>
      </c>
      <c r="B1856" s="102">
        <v>0.65958523224381804</v>
      </c>
      <c r="C1856" s="2">
        <v>872.42166992973705</v>
      </c>
      <c r="D1856" s="19">
        <v>1.3159516175010599</v>
      </c>
      <c r="E1856" s="135">
        <v>0.13000005498301401</v>
      </c>
      <c r="F1856" s="135">
        <v>89</v>
      </c>
      <c r="G1856" s="135">
        <v>41.500000221098801</v>
      </c>
      <c r="H1856" s="2">
        <v>0.49931516796705699</v>
      </c>
      <c r="I1856" s="2">
        <v>222.67956655794501</v>
      </c>
      <c r="J1856" s="2">
        <v>31.504466155546101</v>
      </c>
      <c r="K1856" s="19">
        <v>3.1999995379450401</v>
      </c>
      <c r="L1856" s="135">
        <v>9.9999951009534405E-2</v>
      </c>
      <c r="M1856" s="135">
        <v>89.79</v>
      </c>
      <c r="N1856" s="135">
        <v>81.184200855559993</v>
      </c>
      <c r="O1856" s="19">
        <v>0.8</v>
      </c>
      <c r="P1856" s="2">
        <v>183.98653517176001</v>
      </c>
      <c r="Q1856" s="2">
        <v>270.30047710517999</v>
      </c>
      <c r="R1856" s="266">
        <f t="shared" si="90"/>
        <v>4.5159511554460998</v>
      </c>
      <c r="S1856" s="266">
        <f t="shared" si="91"/>
        <v>0.4112349398481886</v>
      </c>
      <c r="T1856" s="266">
        <f t="shared" si="92"/>
        <v>1.9562457933261781</v>
      </c>
    </row>
    <row r="1857" spans="1:20">
      <c r="A1857" s="102">
        <v>1.4673796608112699</v>
      </c>
      <c r="B1857" s="102">
        <v>0.65963359661948096</v>
      </c>
      <c r="C1857" s="2">
        <v>964.38905364938205</v>
      </c>
      <c r="D1857" s="19">
        <v>1.0367345632551399</v>
      </c>
      <c r="E1857" s="135">
        <v>0.19889402305419701</v>
      </c>
      <c r="F1857" s="135">
        <v>89</v>
      </c>
      <c r="G1857" s="135">
        <v>41.573653132505598</v>
      </c>
      <c r="H1857" s="2">
        <v>0.436109719268646</v>
      </c>
      <c r="I1857" s="2">
        <v>319.04702902039003</v>
      </c>
      <c r="J1857" s="2">
        <v>-159.069018313263</v>
      </c>
      <c r="K1857" s="19">
        <v>1.98197308544915</v>
      </c>
      <c r="L1857" s="135">
        <v>9.5058659390884398E-2</v>
      </c>
      <c r="M1857" s="135">
        <v>89.79</v>
      </c>
      <c r="N1857" s="135">
        <v>82.2483089742163</v>
      </c>
      <c r="O1857" s="19">
        <v>0.8</v>
      </c>
      <c r="P1857" s="2">
        <v>120.495935358613</v>
      </c>
      <c r="Q1857" s="2">
        <v>324.46135792636602</v>
      </c>
      <c r="R1857" s="266">
        <f t="shared" si="90"/>
        <v>3.0187076487042899</v>
      </c>
      <c r="S1857" s="266">
        <f t="shared" si="91"/>
        <v>0.52308205942170882</v>
      </c>
      <c r="T1857" s="266">
        <f t="shared" si="92"/>
        <v>1.978375792766405</v>
      </c>
    </row>
    <row r="1858" spans="1:20">
      <c r="A1858" s="102">
        <v>1.7127048410475201</v>
      </c>
      <c r="B1858" s="102">
        <v>0.65969288203974796</v>
      </c>
      <c r="C1858" s="2">
        <v>998.99938284030702</v>
      </c>
      <c r="D1858" s="19">
        <v>1.40816655670854</v>
      </c>
      <c r="E1858" s="135">
        <v>0.130000000975416</v>
      </c>
      <c r="F1858" s="135">
        <v>89</v>
      </c>
      <c r="G1858" s="135">
        <v>41.5646913648498</v>
      </c>
      <c r="H1858" s="2">
        <v>5.3012696014209801</v>
      </c>
      <c r="I1858" s="2">
        <v>176.81739755836901</v>
      </c>
      <c r="J1858" s="2">
        <v>116.870724436301</v>
      </c>
      <c r="K1858" s="19">
        <v>3.0535292275871799</v>
      </c>
      <c r="L1858" s="135">
        <v>9.9999196917329197E-2</v>
      </c>
      <c r="M1858" s="135">
        <v>89.79</v>
      </c>
      <c r="N1858" s="135">
        <v>81.233120215295699</v>
      </c>
      <c r="O1858" s="19">
        <v>0.8</v>
      </c>
      <c r="P1858" s="2">
        <v>169.10530866951899</v>
      </c>
      <c r="Q1858" s="2">
        <v>291.96911594391099</v>
      </c>
      <c r="R1858" s="266">
        <f t="shared" si="90"/>
        <v>4.4616957842957197</v>
      </c>
      <c r="S1858" s="266">
        <f t="shared" si="91"/>
        <v>0.46116033342220109</v>
      </c>
      <c r="T1858" s="266">
        <f t="shared" si="92"/>
        <v>1.9543780441490894</v>
      </c>
    </row>
    <row r="1859" spans="1:20">
      <c r="A1859" s="102">
        <v>1.3781660459935601</v>
      </c>
      <c r="B1859" s="102">
        <v>0.65996730922009095</v>
      </c>
      <c r="C1859" s="2">
        <v>974.16756076421905</v>
      </c>
      <c r="D1859" s="19">
        <v>1.3610295142697399</v>
      </c>
      <c r="E1859" s="135">
        <v>0.13147526729480799</v>
      </c>
      <c r="F1859" s="135">
        <v>89</v>
      </c>
      <c r="G1859" s="135">
        <v>41.756357686647497</v>
      </c>
      <c r="H1859" s="2">
        <v>5.9973806504713201</v>
      </c>
      <c r="I1859" s="2">
        <v>89.064529817674696</v>
      </c>
      <c r="J1859" s="2">
        <v>-87.772321779693698</v>
      </c>
      <c r="K1859" s="19">
        <v>3.19647937413515</v>
      </c>
      <c r="L1859" s="135">
        <v>9.9983086826108902E-2</v>
      </c>
      <c r="M1859" s="135">
        <v>89.79</v>
      </c>
      <c r="N1859" s="135">
        <v>81.680887363321702</v>
      </c>
      <c r="O1859" s="19">
        <v>0.8</v>
      </c>
      <c r="P1859" s="2">
        <v>36.3723854822641</v>
      </c>
      <c r="Q1859" s="2">
        <v>42.793647682681403</v>
      </c>
      <c r="R1859" s="266">
        <f t="shared" si="90"/>
        <v>4.5575088884048895</v>
      </c>
      <c r="S1859" s="266">
        <f t="shared" si="91"/>
        <v>0.42579017567976163</v>
      </c>
      <c r="T1859" s="266">
        <f t="shared" si="92"/>
        <v>1.9561305604353738</v>
      </c>
    </row>
    <row r="1860" spans="1:20">
      <c r="A1860" s="102">
        <v>2.7851944854483</v>
      </c>
      <c r="B1860" s="102">
        <v>0.66005371886250697</v>
      </c>
      <c r="C1860" s="2">
        <v>985.05860835578699</v>
      </c>
      <c r="D1860" s="19">
        <v>2.9338367416477</v>
      </c>
      <c r="E1860" s="135">
        <v>0.13745344765404</v>
      </c>
      <c r="F1860" s="135">
        <v>89</v>
      </c>
      <c r="G1860" s="135">
        <v>41.564860895995402</v>
      </c>
      <c r="H1860" s="2">
        <v>7.0022884045023007E-2</v>
      </c>
      <c r="I1860" s="2">
        <v>343.50119207301799</v>
      </c>
      <c r="J1860" s="2">
        <v>-142.97211815098601</v>
      </c>
      <c r="K1860" s="19">
        <v>2.3953659253745201</v>
      </c>
      <c r="L1860" s="135">
        <v>9.6992559033579395E-2</v>
      </c>
      <c r="M1860" s="135">
        <v>89.79</v>
      </c>
      <c r="N1860" s="135">
        <v>81.194474928242101</v>
      </c>
      <c r="O1860" s="19">
        <v>0.8</v>
      </c>
      <c r="P1860" s="2">
        <v>337.98900369343397</v>
      </c>
      <c r="Q1860" s="2">
        <v>92.828152990940097</v>
      </c>
      <c r="R1860" s="266">
        <f t="shared" si="90"/>
        <v>5.3292026670222201</v>
      </c>
      <c r="S1860" s="266">
        <f t="shared" si="91"/>
        <v>1.2247968924367949</v>
      </c>
      <c r="T1860" s="266">
        <f t="shared" si="92"/>
        <v>1.9534403141973427</v>
      </c>
    </row>
    <row r="1861" spans="1:20">
      <c r="A1861" s="102">
        <v>1.64976104348897</v>
      </c>
      <c r="B1861" s="102">
        <v>0.66013328873497601</v>
      </c>
      <c r="C1861" s="2">
        <v>998.99808397752497</v>
      </c>
      <c r="D1861" s="19">
        <v>1.2003301648159901</v>
      </c>
      <c r="E1861" s="135">
        <v>0.193611982624149</v>
      </c>
      <c r="F1861" s="135">
        <v>89</v>
      </c>
      <c r="G1861" s="135">
        <v>41.792786656363297</v>
      </c>
      <c r="H1861" s="2">
        <v>5.9993633790438796</v>
      </c>
      <c r="I1861" s="2">
        <v>249.50353191071699</v>
      </c>
      <c r="J1861" s="2">
        <v>-14.723960421714301</v>
      </c>
      <c r="K1861" s="19">
        <v>2.0000053803420199</v>
      </c>
      <c r="L1861" s="135">
        <v>7.1311590748485407E-2</v>
      </c>
      <c r="M1861" s="135">
        <v>89.79</v>
      </c>
      <c r="N1861" s="135">
        <v>81.414202387805005</v>
      </c>
      <c r="O1861" s="19">
        <v>0.8</v>
      </c>
      <c r="P1861" s="2">
        <v>21.865099609912999</v>
      </c>
      <c r="Q1861" s="2">
        <v>52.361628990474799</v>
      </c>
      <c r="R1861" s="266">
        <f t="shared" si="90"/>
        <v>3.2003355451580102</v>
      </c>
      <c r="S1861" s="266">
        <f t="shared" si="91"/>
        <v>0.60016346786563257</v>
      </c>
      <c r="T1861" s="266">
        <f t="shared" si="92"/>
        <v>1.9480443612727849</v>
      </c>
    </row>
    <row r="1862" spans="1:20">
      <c r="A1862" s="102">
        <v>2.3420488741248802</v>
      </c>
      <c r="B1862" s="102">
        <v>0.66032384640044095</v>
      </c>
      <c r="C1862" s="2">
        <v>984.74135689693003</v>
      </c>
      <c r="D1862" s="19">
        <v>0.50156423843068798</v>
      </c>
      <c r="E1862" s="135">
        <v>0.29999999739994299</v>
      </c>
      <c r="F1862" s="135">
        <v>89</v>
      </c>
      <c r="G1862" s="135">
        <v>42.149742575881803</v>
      </c>
      <c r="H1862" s="2">
        <v>5.9631595777775201</v>
      </c>
      <c r="I1862" s="2">
        <v>150.76491687469201</v>
      </c>
      <c r="J1862" s="2">
        <v>-179.02057587472399</v>
      </c>
      <c r="K1862" s="19">
        <v>1.5218185560988799</v>
      </c>
      <c r="L1862" s="135">
        <v>5.0790845818626799E-2</v>
      </c>
      <c r="M1862" s="135">
        <v>89.79</v>
      </c>
      <c r="N1862" s="135">
        <v>82.051486452781603</v>
      </c>
      <c r="O1862" s="19">
        <v>0.8</v>
      </c>
      <c r="P1862" s="2">
        <v>3.9615511342170899</v>
      </c>
      <c r="Q1862" s="2">
        <v>75.547890417467997</v>
      </c>
      <c r="R1862" s="266">
        <f t="shared" si="90"/>
        <v>2.0233827945295682</v>
      </c>
      <c r="S1862" s="266">
        <f t="shared" si="91"/>
        <v>0.32958215446947076</v>
      </c>
      <c r="T1862" s="266">
        <f t="shared" si="92"/>
        <v>1.9466663718067803</v>
      </c>
    </row>
    <row r="1863" spans="1:20">
      <c r="A1863" s="102">
        <v>2.1792531362734699</v>
      </c>
      <c r="B1863" s="102">
        <v>0.660481694455751</v>
      </c>
      <c r="C1863" s="2">
        <v>984.73715475290203</v>
      </c>
      <c r="D1863" s="19">
        <v>0.50013970061711199</v>
      </c>
      <c r="E1863" s="135">
        <v>0.29999937554565997</v>
      </c>
      <c r="F1863" s="135">
        <v>89</v>
      </c>
      <c r="G1863" s="135">
        <v>42.158117355097701</v>
      </c>
      <c r="H1863" s="2">
        <v>1.6339253613174101</v>
      </c>
      <c r="I1863" s="2">
        <v>159.55918163235299</v>
      </c>
      <c r="J1863" s="2">
        <v>-177.82980264360799</v>
      </c>
      <c r="K1863" s="19">
        <v>1.4889694598035901</v>
      </c>
      <c r="L1863" s="135">
        <v>2.48986256347258E-2</v>
      </c>
      <c r="M1863" s="135">
        <v>89.79</v>
      </c>
      <c r="N1863" s="135">
        <v>82.071287097813695</v>
      </c>
      <c r="O1863" s="19">
        <v>0.8</v>
      </c>
      <c r="P1863" s="2">
        <v>1.55936295044048E-2</v>
      </c>
      <c r="Q1863" s="2">
        <v>81.793752018799097</v>
      </c>
      <c r="R1863" s="266">
        <f t="shared" si="90"/>
        <v>1.9891091604207021</v>
      </c>
      <c r="S1863" s="266">
        <f t="shared" si="91"/>
        <v>0.33589654732279428</v>
      </c>
      <c r="T1863" s="266">
        <f t="shared" si="92"/>
        <v>1.9467493390781063</v>
      </c>
    </row>
    <row r="1864" spans="1:20">
      <c r="A1864" s="102">
        <v>1.5769109218381301</v>
      </c>
      <c r="B1864" s="102">
        <v>0.66050623973612399</v>
      </c>
      <c r="C1864" s="2">
        <v>998.99839069342295</v>
      </c>
      <c r="D1864" s="19">
        <v>1.0000431724141801</v>
      </c>
      <c r="E1864" s="135">
        <v>0.26932605067798798</v>
      </c>
      <c r="F1864" s="135">
        <v>89</v>
      </c>
      <c r="G1864" s="135">
        <v>41.865901786900601</v>
      </c>
      <c r="H1864" s="2">
        <v>5.9997202822928699</v>
      </c>
      <c r="I1864" s="2">
        <v>186.99909909615801</v>
      </c>
      <c r="J1864" s="2">
        <v>115.41416303846199</v>
      </c>
      <c r="K1864" s="19">
        <v>2.08683209463728</v>
      </c>
      <c r="L1864" s="135">
        <v>8.7718576111546903E-2</v>
      </c>
      <c r="M1864" s="135">
        <v>89.79</v>
      </c>
      <c r="N1864" s="135">
        <v>81.954970147210503</v>
      </c>
      <c r="O1864" s="19">
        <v>0.8</v>
      </c>
      <c r="P1864" s="2">
        <v>318.84312081921598</v>
      </c>
      <c r="Q1864" s="2">
        <v>116.739772038872</v>
      </c>
      <c r="R1864" s="266">
        <f t="shared" si="90"/>
        <v>3.0868752670514601</v>
      </c>
      <c r="S1864" s="266">
        <f t="shared" si="91"/>
        <v>0.47921592493429677</v>
      </c>
      <c r="T1864" s="266">
        <f t="shared" si="92"/>
        <v>1.9575589357746344</v>
      </c>
    </row>
    <row r="1865" spans="1:20">
      <c r="A1865" s="102">
        <v>1.412790636532</v>
      </c>
      <c r="B1865" s="102">
        <v>0.66078217012588503</v>
      </c>
      <c r="C1865" s="2">
        <v>998.99658688410705</v>
      </c>
      <c r="D1865" s="19">
        <v>1.0000121233359001</v>
      </c>
      <c r="E1865" s="135">
        <v>0.26887478212896798</v>
      </c>
      <c r="F1865" s="135">
        <v>89</v>
      </c>
      <c r="G1865" s="135">
        <v>41.752210106499099</v>
      </c>
      <c r="H1865" s="2">
        <v>5.9962744093550704</v>
      </c>
      <c r="I1865" s="2">
        <v>214.12852260732001</v>
      </c>
      <c r="J1865" s="2">
        <v>56.130059425196102</v>
      </c>
      <c r="K1865" s="19">
        <v>1.9432661504471</v>
      </c>
      <c r="L1865" s="135">
        <v>6.1122825703894601E-2</v>
      </c>
      <c r="M1865" s="135">
        <v>89.79</v>
      </c>
      <c r="N1865" s="135">
        <v>81.814401659614205</v>
      </c>
      <c r="O1865" s="19">
        <v>0.8</v>
      </c>
      <c r="P1865" s="2">
        <v>359.53430651940101</v>
      </c>
      <c r="Q1865" s="2">
        <v>77.708242987732106</v>
      </c>
      <c r="R1865" s="266">
        <f t="shared" si="90"/>
        <v>2.9432782737830001</v>
      </c>
      <c r="S1865" s="266">
        <f t="shared" si="91"/>
        <v>0.51460378862968448</v>
      </c>
      <c r="T1865" s="266">
        <f t="shared" si="92"/>
        <v>1.9595226564276911</v>
      </c>
    </row>
    <row r="1866" spans="1:20">
      <c r="A1866" s="102">
        <v>2.79990294575691</v>
      </c>
      <c r="B1866" s="102">
        <v>0.66081868454485204</v>
      </c>
      <c r="C1866" s="2">
        <v>997.67165594006099</v>
      </c>
      <c r="D1866" s="19">
        <v>3.0742613717959699</v>
      </c>
      <c r="E1866" s="135">
        <v>0.13050233843898401</v>
      </c>
      <c r="F1866" s="135">
        <v>89</v>
      </c>
      <c r="G1866" s="135">
        <v>41.705240858302403</v>
      </c>
      <c r="H1866" s="2">
        <v>3.0563717055381998</v>
      </c>
      <c r="I1866" s="2">
        <v>56.7680826246267</v>
      </c>
      <c r="J1866" s="2">
        <v>68.736902478227805</v>
      </c>
      <c r="K1866" s="19">
        <v>3.19999845795834</v>
      </c>
      <c r="L1866" s="135">
        <v>7.1034727364547703E-2</v>
      </c>
      <c r="M1866" s="135">
        <v>89.79</v>
      </c>
      <c r="N1866" s="135">
        <v>81.699889209962606</v>
      </c>
      <c r="O1866" s="19">
        <v>0.8</v>
      </c>
      <c r="P1866" s="2">
        <v>286.141439282188</v>
      </c>
      <c r="Q1866" s="2">
        <v>143.06603617172499</v>
      </c>
      <c r="R1866" s="266">
        <f t="shared" si="90"/>
        <v>6.2742598297543104</v>
      </c>
      <c r="S1866" s="266">
        <f t="shared" si="91"/>
        <v>0.96070714163950166</v>
      </c>
      <c r="T1866" s="266">
        <f t="shared" si="92"/>
        <v>1.9589837518873443</v>
      </c>
    </row>
    <row r="1867" spans="1:20">
      <c r="A1867" s="102">
        <v>2.0829855706542699</v>
      </c>
      <c r="B1867" s="102">
        <v>0.66084202294073502</v>
      </c>
      <c r="C1867" s="2">
        <v>982.65782157898002</v>
      </c>
      <c r="D1867" s="19">
        <v>2.7598022491022398</v>
      </c>
      <c r="E1867" s="135">
        <v>8.0809751296866197E-3</v>
      </c>
      <c r="F1867" s="135">
        <v>89</v>
      </c>
      <c r="G1867" s="135">
        <v>40.122503071557396</v>
      </c>
      <c r="H1867" s="2">
        <v>2.6116827973390002</v>
      </c>
      <c r="I1867" s="2">
        <v>356.308190619237</v>
      </c>
      <c r="J1867" s="2">
        <v>-6.5760417844587096</v>
      </c>
      <c r="K1867" s="19">
        <v>1.7845736994309001</v>
      </c>
      <c r="L1867" s="135">
        <v>4.4947239438406499E-2</v>
      </c>
      <c r="M1867" s="135">
        <v>89.79</v>
      </c>
      <c r="N1867" s="135">
        <v>82.938933359920199</v>
      </c>
      <c r="O1867" s="19">
        <v>0.8</v>
      </c>
      <c r="P1867" s="2">
        <v>86.755010426083999</v>
      </c>
      <c r="Q1867" s="2">
        <v>0.105620867944533</v>
      </c>
      <c r="R1867" s="266">
        <f t="shared" si="90"/>
        <v>4.5443759485331396</v>
      </c>
      <c r="S1867" s="266">
        <f t="shared" si="91"/>
        <v>1.5464770381757502</v>
      </c>
      <c r="T1867" s="266">
        <f t="shared" si="92"/>
        <v>2.0671425512012762</v>
      </c>
    </row>
    <row r="1868" spans="1:20">
      <c r="A1868" s="102">
        <v>1.6379107567481599</v>
      </c>
      <c r="B1868" s="102">
        <v>0.66112747854169596</v>
      </c>
      <c r="C1868" s="2">
        <v>998.92958922236403</v>
      </c>
      <c r="D1868" s="19">
        <v>1.2011442775174901</v>
      </c>
      <c r="E1868" s="135">
        <v>0.27456486025646698</v>
      </c>
      <c r="F1868" s="135">
        <v>89</v>
      </c>
      <c r="G1868" s="135">
        <v>41.7781279429189</v>
      </c>
      <c r="H1868" s="2">
        <v>-1.1865582156233201</v>
      </c>
      <c r="I1868" s="2">
        <v>240.20716575048601</v>
      </c>
      <c r="J1868" s="2">
        <v>-5.8769393094876596</v>
      </c>
      <c r="K1868" s="19">
        <v>2.0089154806352401</v>
      </c>
      <c r="L1868" s="135">
        <v>8.1024559239177896E-2</v>
      </c>
      <c r="M1868" s="135">
        <v>89.79</v>
      </c>
      <c r="N1868" s="135">
        <v>81.374746025830305</v>
      </c>
      <c r="O1868" s="19">
        <v>0.8</v>
      </c>
      <c r="P1868" s="2">
        <v>33.300187725362299</v>
      </c>
      <c r="Q1868" s="2">
        <v>40.8663622498254</v>
      </c>
      <c r="R1868" s="266">
        <f t="shared" si="90"/>
        <v>3.2100597581527301</v>
      </c>
      <c r="S1868" s="266">
        <f t="shared" si="91"/>
        <v>0.59790682539699269</v>
      </c>
      <c r="T1868" s="266">
        <f t="shared" si="92"/>
        <v>1.9477834463289481</v>
      </c>
    </row>
    <row r="1869" spans="1:20">
      <c r="A1869" s="102">
        <v>2.06013646442443</v>
      </c>
      <c r="B1869" s="102">
        <v>0.66132405022268703</v>
      </c>
      <c r="C1869" s="2">
        <v>931.69543521336198</v>
      </c>
      <c r="D1869" s="19">
        <v>1.8678734647508399</v>
      </c>
      <c r="E1869" s="135">
        <v>0.29997500511597602</v>
      </c>
      <c r="F1869" s="135">
        <v>89</v>
      </c>
      <c r="G1869" s="135">
        <v>42.029256880381801</v>
      </c>
      <c r="H1869" s="2">
        <v>0.23942893506726301</v>
      </c>
      <c r="I1869" s="2">
        <v>0.27932821479029701</v>
      </c>
      <c r="J1869" s="2">
        <v>-104.973549305064</v>
      </c>
      <c r="K1869" s="19">
        <v>4.4824665742977503</v>
      </c>
      <c r="L1869" s="135">
        <v>0.105582154193195</v>
      </c>
      <c r="M1869" s="135">
        <v>89.79</v>
      </c>
      <c r="N1869" s="135">
        <v>81.458567435191597</v>
      </c>
      <c r="O1869" s="19">
        <v>0.8</v>
      </c>
      <c r="P1869" s="2">
        <v>186.31889764579199</v>
      </c>
      <c r="Q1869" s="2">
        <v>268.663101448286</v>
      </c>
      <c r="R1869" s="266">
        <f t="shared" si="90"/>
        <v>6.3503400390485902</v>
      </c>
      <c r="S1869" s="266">
        <f t="shared" si="91"/>
        <v>0.41670661315382412</v>
      </c>
      <c r="T1869" s="266">
        <f t="shared" si="92"/>
        <v>1.9381396075364445</v>
      </c>
    </row>
    <row r="1870" spans="1:20">
      <c r="A1870" s="102">
        <v>1.5933538894168999</v>
      </c>
      <c r="B1870" s="102">
        <v>0.66141835961710005</v>
      </c>
      <c r="C1870" s="2">
        <v>984.51784908678906</v>
      </c>
      <c r="D1870" s="19">
        <v>0.50114460095990399</v>
      </c>
      <c r="E1870" s="135">
        <v>0.233734961262104</v>
      </c>
      <c r="F1870" s="135">
        <v>89</v>
      </c>
      <c r="G1870" s="135">
        <v>41.850180329372101</v>
      </c>
      <c r="H1870" s="2">
        <v>1.85858261623368</v>
      </c>
      <c r="I1870" s="2">
        <v>200.75677822478701</v>
      </c>
      <c r="J1870" s="2">
        <v>99.636785865850996</v>
      </c>
      <c r="K1870" s="19">
        <v>1.4058809700471899</v>
      </c>
      <c r="L1870" s="135">
        <v>2.30075139429553E-4</v>
      </c>
      <c r="M1870" s="135">
        <v>89.79</v>
      </c>
      <c r="N1870" s="135">
        <v>82.1838269306825</v>
      </c>
      <c r="O1870" s="19">
        <v>0.8</v>
      </c>
      <c r="P1870" s="2">
        <v>231.92001434018201</v>
      </c>
      <c r="Q1870" s="2">
        <v>211.498077317396</v>
      </c>
      <c r="R1870" s="266">
        <f t="shared" si="90"/>
        <v>1.907025571007094</v>
      </c>
      <c r="S1870" s="266">
        <f t="shared" si="91"/>
        <v>0.3564630375095571</v>
      </c>
      <c r="T1870" s="266">
        <f t="shared" si="92"/>
        <v>1.9637627910769757</v>
      </c>
    </row>
    <row r="1871" spans="1:20">
      <c r="A1871" s="102">
        <v>1.5022240942344001</v>
      </c>
      <c r="B1871" s="102">
        <v>0.66148028462467801</v>
      </c>
      <c r="C1871" s="2">
        <v>996.81263737459994</v>
      </c>
      <c r="D1871" s="19">
        <v>1.0017874858798199</v>
      </c>
      <c r="E1871" s="135">
        <v>0.26999493142490799</v>
      </c>
      <c r="F1871" s="135">
        <v>89</v>
      </c>
      <c r="G1871" s="135">
        <v>41.7843788625499</v>
      </c>
      <c r="H1871" s="2">
        <v>5.9918903316512697</v>
      </c>
      <c r="I1871" s="2">
        <v>191.21775404610301</v>
      </c>
      <c r="J1871" s="2">
        <v>100.06746665968301</v>
      </c>
      <c r="K1871" s="19">
        <v>1.8148584695651599</v>
      </c>
      <c r="L1871" s="135">
        <v>8.3459682826320394E-2</v>
      </c>
      <c r="M1871" s="135">
        <v>89.79</v>
      </c>
      <c r="N1871" s="135">
        <v>81.889723581466995</v>
      </c>
      <c r="O1871" s="19">
        <v>0.8</v>
      </c>
      <c r="P1871" s="2">
        <v>324.70452977645601</v>
      </c>
      <c r="Q1871" s="2">
        <v>111.443309573864</v>
      </c>
      <c r="R1871" s="266">
        <f t="shared" si="90"/>
        <v>2.8166459554449799</v>
      </c>
      <c r="S1871" s="266">
        <f t="shared" si="91"/>
        <v>0.55199207138165884</v>
      </c>
      <c r="T1871" s="266">
        <f t="shared" si="92"/>
        <v>1.9598167020944357</v>
      </c>
    </row>
    <row r="1872" spans="1:20">
      <c r="A1872" s="102">
        <v>1.7409958862699499</v>
      </c>
      <c r="B1872" s="102">
        <v>0.66167460242286302</v>
      </c>
      <c r="C1872" s="2">
        <v>996.65813371538502</v>
      </c>
      <c r="D1872" s="19">
        <v>1.2994655897593199</v>
      </c>
      <c r="E1872" s="135">
        <v>0.196403227590638</v>
      </c>
      <c r="F1872" s="135">
        <v>89</v>
      </c>
      <c r="G1872" s="135">
        <v>41.737618204698698</v>
      </c>
      <c r="H1872" s="2">
        <v>5.9991879419285397</v>
      </c>
      <c r="I1872" s="2">
        <v>342.35223756850598</v>
      </c>
      <c r="J1872" s="2">
        <v>177.24545382640801</v>
      </c>
      <c r="K1872" s="19">
        <v>2.00006294617519</v>
      </c>
      <c r="L1872" s="135">
        <v>8.6834511739673603E-2</v>
      </c>
      <c r="M1872" s="135">
        <v>89.79</v>
      </c>
      <c r="N1872" s="135">
        <v>81.698601390303295</v>
      </c>
      <c r="O1872" s="19">
        <v>0.8</v>
      </c>
      <c r="P1872" s="2">
        <v>112.314017335165</v>
      </c>
      <c r="Q1872" s="2">
        <v>327.56539934661902</v>
      </c>
      <c r="R1872" s="266">
        <f t="shared" si="90"/>
        <v>3.2995285359345097</v>
      </c>
      <c r="S1872" s="266">
        <f t="shared" si="91"/>
        <v>0.64971234642606934</v>
      </c>
      <c r="T1872" s="266">
        <f t="shared" si="92"/>
        <v>1.9574332437854804</v>
      </c>
    </row>
    <row r="1873" spans="1:20">
      <c r="A1873" s="102">
        <v>1.66401317622512</v>
      </c>
      <c r="B1873" s="102">
        <v>0.66177780545480902</v>
      </c>
      <c r="C1873" s="2">
        <v>998.83982704563596</v>
      </c>
      <c r="D1873" s="19">
        <v>1.23454764243132</v>
      </c>
      <c r="E1873" s="135">
        <v>0.29999802592215602</v>
      </c>
      <c r="F1873" s="135">
        <v>89</v>
      </c>
      <c r="G1873" s="135">
        <v>41.798274718114399</v>
      </c>
      <c r="H1873" s="2">
        <v>5.9996611951290904</v>
      </c>
      <c r="I1873" s="2">
        <v>218.90979605425699</v>
      </c>
      <c r="J1873" s="2">
        <v>40.3318782727249</v>
      </c>
      <c r="K1873" s="19">
        <v>2.0006638029377699</v>
      </c>
      <c r="L1873" s="135">
        <v>8.0882592195142197E-2</v>
      </c>
      <c r="M1873" s="135">
        <v>89.79</v>
      </c>
      <c r="N1873" s="135">
        <v>81.397502091260506</v>
      </c>
      <c r="O1873" s="19">
        <v>0.8</v>
      </c>
      <c r="P1873" s="2">
        <v>8.2508867679935403</v>
      </c>
      <c r="Q1873" s="2">
        <v>65.040207577991396</v>
      </c>
      <c r="R1873" s="266">
        <f t="shared" si="90"/>
        <v>3.2352114453690897</v>
      </c>
      <c r="S1873" s="266">
        <f t="shared" si="91"/>
        <v>0.61706901510314383</v>
      </c>
      <c r="T1873" s="266">
        <f t="shared" si="92"/>
        <v>1.9473890403420102</v>
      </c>
    </row>
    <row r="1874" spans="1:20">
      <c r="A1874" s="102">
        <v>2.23627932788804</v>
      </c>
      <c r="B1874" s="102">
        <v>0.66260512614184397</v>
      </c>
      <c r="C1874" s="2">
        <v>984.74135248030495</v>
      </c>
      <c r="D1874" s="19">
        <v>0.50069600632787303</v>
      </c>
      <c r="E1874" s="135">
        <v>0.29999998716390802</v>
      </c>
      <c r="F1874" s="135">
        <v>89</v>
      </c>
      <c r="G1874" s="135">
        <v>42.112350546977098</v>
      </c>
      <c r="H1874" s="2">
        <v>5.9894656212269703</v>
      </c>
      <c r="I1874" s="2">
        <v>164.410086637272</v>
      </c>
      <c r="J1874" s="2">
        <v>-178.46452861909401</v>
      </c>
      <c r="K1874" s="19">
        <v>1.2824060612527199</v>
      </c>
      <c r="L1874" s="135">
        <v>1.8605423635076299E-8</v>
      </c>
      <c r="M1874" s="135">
        <v>89.79</v>
      </c>
      <c r="N1874" s="135">
        <v>82.017612853348595</v>
      </c>
      <c r="O1874" s="19">
        <v>0.8</v>
      </c>
      <c r="P1874" s="2">
        <v>167.64193953084899</v>
      </c>
      <c r="Q1874" s="2">
        <v>277.01607605882799</v>
      </c>
      <c r="R1874" s="266">
        <f t="shared" si="90"/>
        <v>1.7831020675805931</v>
      </c>
      <c r="S1874" s="266">
        <f t="shared" si="91"/>
        <v>0.39043484077014384</v>
      </c>
      <c r="T1874" s="266">
        <f t="shared" si="92"/>
        <v>1.9475904761444376</v>
      </c>
    </row>
    <row r="1875" spans="1:20">
      <c r="A1875" s="102">
        <v>2.1077982047572701</v>
      </c>
      <c r="B1875" s="102">
        <v>0.66262197017888802</v>
      </c>
      <c r="C1875" s="2">
        <v>984.74019449482296</v>
      </c>
      <c r="D1875" s="19">
        <v>0.50181643633468198</v>
      </c>
      <c r="E1875" s="135">
        <v>0.29999953767815002</v>
      </c>
      <c r="F1875" s="135">
        <v>89</v>
      </c>
      <c r="G1875" s="135">
        <v>42.076139331342702</v>
      </c>
      <c r="H1875" s="2">
        <v>5.9997464441393999</v>
      </c>
      <c r="I1875" s="2">
        <v>162.848919805755</v>
      </c>
      <c r="J1875" s="2">
        <v>-179.99999463757101</v>
      </c>
      <c r="K1875" s="19">
        <v>1.3472793982408799</v>
      </c>
      <c r="L1875" s="135">
        <v>9.5654995517889304E-3</v>
      </c>
      <c r="M1875" s="135">
        <v>89.79</v>
      </c>
      <c r="N1875" s="135">
        <v>82.097123944666393</v>
      </c>
      <c r="O1875" s="19">
        <v>0.8</v>
      </c>
      <c r="P1875" s="2">
        <v>1.969181078014</v>
      </c>
      <c r="Q1875" s="2">
        <v>83.201209513244606</v>
      </c>
      <c r="R1875" s="266">
        <f t="shared" si="90"/>
        <v>1.8490958345755619</v>
      </c>
      <c r="S1875" s="266">
        <f t="shared" si="91"/>
        <v>0.37246649580621161</v>
      </c>
      <c r="T1875" s="266">
        <f t="shared" si="92"/>
        <v>1.9511562906987496</v>
      </c>
    </row>
    <row r="1876" spans="1:20">
      <c r="A1876" s="102">
        <v>2.4027937958016898</v>
      </c>
      <c r="B1876" s="102">
        <v>0.66265899551046203</v>
      </c>
      <c r="C1876" s="2">
        <v>886.55154405445705</v>
      </c>
      <c r="D1876" s="19">
        <v>1.3861553954899399</v>
      </c>
      <c r="E1876" s="135">
        <v>0.20715447403149101</v>
      </c>
      <c r="F1876" s="135">
        <v>89</v>
      </c>
      <c r="G1876" s="135">
        <v>40.446677725807497</v>
      </c>
      <c r="H1876" s="2">
        <v>5.92153596460434</v>
      </c>
      <c r="I1876" s="2">
        <v>71.308962963528302</v>
      </c>
      <c r="J1876" s="2">
        <v>49.168361978526598</v>
      </c>
      <c r="K1876" s="19">
        <v>2.3713027492606802</v>
      </c>
      <c r="L1876" s="135">
        <v>0.124169658246316</v>
      </c>
      <c r="M1876" s="135">
        <v>89.79</v>
      </c>
      <c r="N1876" s="135">
        <v>84.701700893986995</v>
      </c>
      <c r="O1876" s="19">
        <v>0.8</v>
      </c>
      <c r="P1876" s="2">
        <v>206.90499953904401</v>
      </c>
      <c r="Q1876" s="2">
        <v>256.308143421203</v>
      </c>
      <c r="R1876" s="266">
        <f t="shared" si="90"/>
        <v>3.7574581447506201</v>
      </c>
      <c r="S1876" s="266">
        <f t="shared" si="91"/>
        <v>0.58455437456145676</v>
      </c>
      <c r="T1876" s="266">
        <f t="shared" si="92"/>
        <v>2.0941571880931531</v>
      </c>
    </row>
    <row r="1877" spans="1:20">
      <c r="A1877" s="102">
        <v>1.4480589255690499</v>
      </c>
      <c r="B1877" s="102">
        <v>0.66278141641112798</v>
      </c>
      <c r="C1877" s="2">
        <v>998.99645979123795</v>
      </c>
      <c r="D1877" s="19">
        <v>1.20002136919019</v>
      </c>
      <c r="E1877" s="135">
        <v>0.19225219183084</v>
      </c>
      <c r="F1877" s="135">
        <v>89</v>
      </c>
      <c r="G1877" s="135">
        <v>41.546323839161701</v>
      </c>
      <c r="H1877" s="2">
        <v>5.2975477919315699</v>
      </c>
      <c r="I1877" s="2">
        <v>1.46319469164873</v>
      </c>
      <c r="J1877" s="2">
        <v>126.733274101828</v>
      </c>
      <c r="K1877" s="19">
        <v>2.0008988338044098</v>
      </c>
      <c r="L1877" s="135">
        <v>9.3035857476059705E-2</v>
      </c>
      <c r="M1877" s="135">
        <v>89.79</v>
      </c>
      <c r="N1877" s="135">
        <v>82.267846976530294</v>
      </c>
      <c r="O1877" s="19">
        <v>0.8</v>
      </c>
      <c r="P1877" s="2">
        <v>158.72549491749899</v>
      </c>
      <c r="Q1877" s="2">
        <v>289.00122571042601</v>
      </c>
      <c r="R1877" s="266">
        <f t="shared" si="90"/>
        <v>3.2009202029945998</v>
      </c>
      <c r="S1877" s="266">
        <f t="shared" si="91"/>
        <v>0.59974115078498436</v>
      </c>
      <c r="T1877" s="266">
        <f t="shared" si="92"/>
        <v>1.9801474444529399</v>
      </c>
    </row>
    <row r="1878" spans="1:20">
      <c r="A1878" s="102">
        <v>1.5299172638915399</v>
      </c>
      <c r="B1878" s="102">
        <v>0.66312249892336395</v>
      </c>
      <c r="C1878" s="2">
        <v>919.12408507165298</v>
      </c>
      <c r="D1878" s="19">
        <v>1.2103890082567299</v>
      </c>
      <c r="E1878" s="135">
        <v>0.13000026188722399</v>
      </c>
      <c r="F1878" s="135">
        <v>89</v>
      </c>
      <c r="G1878" s="135">
        <v>41.557605789202597</v>
      </c>
      <c r="H1878" s="2">
        <v>1.10652555100149</v>
      </c>
      <c r="I1878" s="2">
        <v>179.89793828987101</v>
      </c>
      <c r="J1878" s="2">
        <v>110.01391898710899</v>
      </c>
      <c r="K1878" s="19">
        <v>2.85403749322843</v>
      </c>
      <c r="L1878" s="135">
        <v>9.9999335678460893E-2</v>
      </c>
      <c r="M1878" s="135">
        <v>89.79</v>
      </c>
      <c r="N1878" s="135">
        <v>81.339814215507701</v>
      </c>
      <c r="O1878" s="19">
        <v>0.8</v>
      </c>
      <c r="P1878" s="2">
        <v>174.34578853421101</v>
      </c>
      <c r="Q1878" s="2">
        <v>286.95234839510499</v>
      </c>
      <c r="R1878" s="266">
        <f t="shared" si="90"/>
        <v>4.0644265014851602</v>
      </c>
      <c r="S1878" s="266">
        <f t="shared" si="91"/>
        <v>0.42409709442448917</v>
      </c>
      <c r="T1878" s="266">
        <f t="shared" si="92"/>
        <v>1.9572786417989756</v>
      </c>
    </row>
    <row r="1879" spans="1:20">
      <c r="A1879" s="102">
        <v>1.5289989109151001</v>
      </c>
      <c r="B1879" s="102">
        <v>0.66319863284554503</v>
      </c>
      <c r="C1879" s="2">
        <v>924.52026238037001</v>
      </c>
      <c r="D1879" s="19">
        <v>1.1084789520006699</v>
      </c>
      <c r="E1879" s="135">
        <v>0.13002608335413299</v>
      </c>
      <c r="F1879" s="135">
        <v>89</v>
      </c>
      <c r="G1879" s="135">
        <v>41.532263149250802</v>
      </c>
      <c r="H1879" s="2">
        <v>2.7318793817635401</v>
      </c>
      <c r="I1879" s="2">
        <v>143.58462336262301</v>
      </c>
      <c r="J1879" s="2">
        <v>-167.511115751375</v>
      </c>
      <c r="K1879" s="19">
        <v>3.2658463802725799</v>
      </c>
      <c r="L1879" s="135">
        <v>9.9684485279531304E-2</v>
      </c>
      <c r="M1879" s="135">
        <v>89.79</v>
      </c>
      <c r="N1879" s="135">
        <v>81.919779065140503</v>
      </c>
      <c r="O1879" s="19">
        <v>0.8</v>
      </c>
      <c r="P1879" s="2">
        <v>153.38438239305901</v>
      </c>
      <c r="Q1879" s="2">
        <v>306.48032166980602</v>
      </c>
      <c r="R1879" s="266">
        <f t="shared" si="90"/>
        <v>4.3743253322732496</v>
      </c>
      <c r="S1879" s="266">
        <f t="shared" si="91"/>
        <v>0.33941552140861936</v>
      </c>
      <c r="T1879" s="266">
        <f t="shared" si="92"/>
        <v>1.972437157367338</v>
      </c>
    </row>
    <row r="1880" spans="1:20">
      <c r="A1880" s="102">
        <v>1.4185091839171899</v>
      </c>
      <c r="B1880" s="102">
        <v>0.66324779032455605</v>
      </c>
      <c r="C1880" s="2">
        <v>984.74110974132202</v>
      </c>
      <c r="D1880" s="19">
        <v>1.87770285036638</v>
      </c>
      <c r="E1880" s="135">
        <v>0.273040986222502</v>
      </c>
      <c r="F1880" s="135">
        <v>89</v>
      </c>
      <c r="G1880" s="135">
        <v>41.386101469052903</v>
      </c>
      <c r="H1880" s="2">
        <v>-1.44307743451828</v>
      </c>
      <c r="I1880" s="2">
        <v>242.619968359236</v>
      </c>
      <c r="J1880" s="2">
        <v>108.343139228295</v>
      </c>
      <c r="K1880" s="19">
        <v>1.00000011790467</v>
      </c>
      <c r="L1880" s="135">
        <v>0.20125078916275499</v>
      </c>
      <c r="M1880" s="135">
        <v>89.79</v>
      </c>
      <c r="N1880" s="135">
        <v>83.4598587771155</v>
      </c>
      <c r="O1880" s="19">
        <v>0.8</v>
      </c>
      <c r="P1880" s="2">
        <v>198.015411194005</v>
      </c>
      <c r="Q1880" s="2">
        <v>263.66063054068201</v>
      </c>
      <c r="R1880" s="266">
        <f t="shared" si="90"/>
        <v>2.8777029682710502</v>
      </c>
      <c r="S1880" s="266">
        <f t="shared" si="91"/>
        <v>1.8777026289764711</v>
      </c>
      <c r="T1880" s="266">
        <f t="shared" si="92"/>
        <v>2.0166156225061185</v>
      </c>
    </row>
    <row r="1881" spans="1:20">
      <c r="A1881" s="102">
        <v>1.69716218905523</v>
      </c>
      <c r="B1881" s="102">
        <v>0.66325298803584498</v>
      </c>
      <c r="C1881" s="2">
        <v>998.98855204951201</v>
      </c>
      <c r="D1881" s="19">
        <v>1.2028062079080899</v>
      </c>
      <c r="E1881" s="135">
        <v>0.29999990570703</v>
      </c>
      <c r="F1881" s="135">
        <v>89</v>
      </c>
      <c r="G1881" s="135">
        <v>41.781681782249798</v>
      </c>
      <c r="H1881" s="2">
        <v>5.4350060677114396</v>
      </c>
      <c r="I1881" s="2">
        <v>208.52053955730901</v>
      </c>
      <c r="J1881" s="2">
        <v>65.773406447331396</v>
      </c>
      <c r="K1881" s="19">
        <v>2.0000084122487198</v>
      </c>
      <c r="L1881" s="135">
        <v>7.4714467425140305E-2</v>
      </c>
      <c r="M1881" s="135">
        <v>89.79</v>
      </c>
      <c r="N1881" s="135">
        <v>81.628834143338096</v>
      </c>
      <c r="O1881" s="19">
        <v>0.8</v>
      </c>
      <c r="P1881" s="2">
        <v>2.3971408567487802</v>
      </c>
      <c r="Q1881" s="2">
        <v>72.197982501564695</v>
      </c>
      <c r="R1881" s="266">
        <f t="shared" si="90"/>
        <v>3.2028146201568095</v>
      </c>
      <c r="S1881" s="266">
        <f t="shared" si="91"/>
        <v>0.60140057438843897</v>
      </c>
      <c r="T1881" s="266">
        <f t="shared" si="92"/>
        <v>1.9536991011696578</v>
      </c>
    </row>
    <row r="1882" spans="1:20">
      <c r="A1882" s="102">
        <v>1.73970795283094</v>
      </c>
      <c r="B1882" s="102">
        <v>0.66327031425145599</v>
      </c>
      <c r="C1882" s="2">
        <v>920.97118677221704</v>
      </c>
      <c r="D1882" s="19">
        <v>1.2092293828719101</v>
      </c>
      <c r="E1882" s="135">
        <v>0.13000170360545499</v>
      </c>
      <c r="F1882" s="135">
        <v>89</v>
      </c>
      <c r="G1882" s="135">
        <v>41.572051506080399</v>
      </c>
      <c r="H1882" s="2">
        <v>5.9999255486932901</v>
      </c>
      <c r="I1882" s="2">
        <v>148.359475957456</v>
      </c>
      <c r="J1882" s="2">
        <v>178.04092797274799</v>
      </c>
      <c r="K1882" s="19">
        <v>3.1978036160075698</v>
      </c>
      <c r="L1882" s="135">
        <v>8.7784012408027898E-2</v>
      </c>
      <c r="M1882" s="135">
        <v>89.79</v>
      </c>
      <c r="N1882" s="135">
        <v>81.699347510064001</v>
      </c>
      <c r="O1882" s="19">
        <v>0.8</v>
      </c>
      <c r="P1882" s="2">
        <v>151.75372978614001</v>
      </c>
      <c r="Q1882" s="2">
        <v>306.827877491582</v>
      </c>
      <c r="R1882" s="266">
        <f t="shared" si="90"/>
        <v>4.4070329988794796</v>
      </c>
      <c r="S1882" s="266">
        <f t="shared" si="91"/>
        <v>0.37814372865761608</v>
      </c>
      <c r="T1882" s="266">
        <f t="shared" si="92"/>
        <v>1.9652469519844242</v>
      </c>
    </row>
    <row r="1883" spans="1:20">
      <c r="A1883" s="102">
        <v>1.4265611665323299</v>
      </c>
      <c r="B1883" s="102">
        <v>0.66327784361098596</v>
      </c>
      <c r="C1883" s="2">
        <v>983.65592582550903</v>
      </c>
      <c r="D1883" s="19">
        <v>3.75942022664923</v>
      </c>
      <c r="E1883" s="135">
        <v>0.13501907343884401</v>
      </c>
      <c r="F1883" s="135">
        <v>89</v>
      </c>
      <c r="G1883" s="135">
        <v>41.071384403142503</v>
      </c>
      <c r="H1883" s="2">
        <v>0.58612320224983905</v>
      </c>
      <c r="I1883" s="2">
        <v>191.50157962628899</v>
      </c>
      <c r="J1883" s="2">
        <v>179.99990001995201</v>
      </c>
      <c r="K1883" s="19">
        <v>5.17573378595075</v>
      </c>
      <c r="L1883" s="135">
        <v>1.9640606727655501E-6</v>
      </c>
      <c r="M1883" s="135">
        <v>89.79</v>
      </c>
      <c r="N1883" s="135">
        <v>83.235303634815295</v>
      </c>
      <c r="O1883" s="19">
        <v>0.8</v>
      </c>
      <c r="P1883" s="2">
        <v>151.95462729384801</v>
      </c>
      <c r="Q1883" s="2">
        <v>287.47581519026897</v>
      </c>
      <c r="R1883" s="266">
        <f t="shared" si="90"/>
        <v>8.9351540125999804</v>
      </c>
      <c r="S1883" s="266">
        <f t="shared" si="91"/>
        <v>0.72635502174666966</v>
      </c>
      <c r="T1883" s="266">
        <f t="shared" si="92"/>
        <v>2.0266008766056274</v>
      </c>
    </row>
    <row r="1884" spans="1:20">
      <c r="A1884" s="102">
        <v>1.6094947941601201</v>
      </c>
      <c r="B1884" s="102">
        <v>0.66335064090569196</v>
      </c>
      <c r="C1884" s="2">
        <v>998.999598811856</v>
      </c>
      <c r="D1884" s="19">
        <v>1.20211674436287</v>
      </c>
      <c r="E1884" s="135">
        <v>0.27309436355179401</v>
      </c>
      <c r="F1884" s="135">
        <v>89</v>
      </c>
      <c r="G1884" s="135">
        <v>41.775564955648399</v>
      </c>
      <c r="H1884" s="2">
        <v>1.19832551182361</v>
      </c>
      <c r="I1884" s="2">
        <v>233.495731740422</v>
      </c>
      <c r="J1884" s="2">
        <v>9.9845869493058608</v>
      </c>
      <c r="K1884" s="19">
        <v>2.00001746473085</v>
      </c>
      <c r="L1884" s="135">
        <v>7.7098913232491795E-2</v>
      </c>
      <c r="M1884" s="135">
        <v>89.79</v>
      </c>
      <c r="N1884" s="135">
        <v>81.364647849861498</v>
      </c>
      <c r="O1884" s="19">
        <v>0.8</v>
      </c>
      <c r="P1884" s="2">
        <v>23.424416383589001</v>
      </c>
      <c r="Q1884" s="2">
        <v>50.767459991906101</v>
      </c>
      <c r="R1884" s="266">
        <f t="shared" si="90"/>
        <v>3.2021342090937202</v>
      </c>
      <c r="S1884" s="266">
        <f t="shared" si="91"/>
        <v>0.60105312356592022</v>
      </c>
      <c r="T1884" s="266">
        <f t="shared" si="92"/>
        <v>1.9476612210090609</v>
      </c>
    </row>
    <row r="1885" spans="1:20">
      <c r="A1885" s="102">
        <v>1.6966023514978501</v>
      </c>
      <c r="B1885" s="102">
        <v>0.66372815897578696</v>
      </c>
      <c r="C1885" s="2">
        <v>975.44778619210501</v>
      </c>
      <c r="D1885" s="19">
        <v>0.80847396568897301</v>
      </c>
      <c r="E1885" s="135">
        <v>0.29999997408996099</v>
      </c>
      <c r="F1885" s="135">
        <v>89</v>
      </c>
      <c r="G1885" s="135">
        <v>41.708016615921601</v>
      </c>
      <c r="H1885" s="2">
        <v>0.49193364945095303</v>
      </c>
      <c r="I1885" s="2">
        <v>218.71448529972901</v>
      </c>
      <c r="J1885" s="2">
        <v>131.97235026400801</v>
      </c>
      <c r="K1885" s="19">
        <v>1.02519566269174</v>
      </c>
      <c r="L1885" s="135">
        <v>0.19601870523220499</v>
      </c>
      <c r="M1885" s="135">
        <v>89.79</v>
      </c>
      <c r="N1885" s="135">
        <v>82.357823036339198</v>
      </c>
      <c r="O1885" s="19">
        <v>0.8</v>
      </c>
      <c r="P1885" s="2">
        <v>77.383305554793793</v>
      </c>
      <c r="Q1885" s="2">
        <v>8.3366995328814095</v>
      </c>
      <c r="R1885" s="266">
        <f t="shared" si="90"/>
        <v>1.833669628380713</v>
      </c>
      <c r="S1885" s="266">
        <f t="shared" si="91"/>
        <v>0.7886045514143657</v>
      </c>
      <c r="T1885" s="266">
        <f t="shared" si="92"/>
        <v>1.9746281343165082</v>
      </c>
    </row>
    <row r="1886" spans="1:20">
      <c r="A1886" s="102">
        <v>1.67180151632055</v>
      </c>
      <c r="B1886" s="102">
        <v>0.66386458001044701</v>
      </c>
      <c r="C1886" s="2">
        <v>998.99636293858498</v>
      </c>
      <c r="D1886" s="19">
        <v>1.2182739423514899</v>
      </c>
      <c r="E1886" s="135">
        <v>0.270147766184829</v>
      </c>
      <c r="F1886" s="135">
        <v>89</v>
      </c>
      <c r="G1886" s="135">
        <v>41.799264719595001</v>
      </c>
      <c r="H1886" s="2">
        <v>5.9998527958438403</v>
      </c>
      <c r="I1886" s="2">
        <v>353.343501652535</v>
      </c>
      <c r="J1886" s="2">
        <v>157.93374417402299</v>
      </c>
      <c r="K1886" s="19">
        <v>2.0000522407626402</v>
      </c>
      <c r="L1886" s="135">
        <v>9.9701883339249606E-2</v>
      </c>
      <c r="M1886" s="135">
        <v>89.79</v>
      </c>
      <c r="N1886" s="135">
        <v>81.699900650272099</v>
      </c>
      <c r="O1886" s="19">
        <v>0.8</v>
      </c>
      <c r="P1886" s="2">
        <v>133.06559808699501</v>
      </c>
      <c r="Q1886" s="2">
        <v>311.00402844881501</v>
      </c>
      <c r="R1886" s="266">
        <f t="shared" si="90"/>
        <v>3.2183261831141303</v>
      </c>
      <c r="S1886" s="266">
        <f t="shared" si="91"/>
        <v>0.60912106070136929</v>
      </c>
      <c r="T1886" s="266">
        <f t="shared" si="92"/>
        <v>1.9545774596358425</v>
      </c>
    </row>
    <row r="1887" spans="1:20">
      <c r="A1887" s="102">
        <v>1.7545062722638201</v>
      </c>
      <c r="B1887" s="102">
        <v>0.66388224057086198</v>
      </c>
      <c r="C1887" s="2">
        <v>998.94542927587599</v>
      </c>
      <c r="D1887" s="19">
        <v>1.2000000235263999</v>
      </c>
      <c r="E1887" s="135">
        <v>0.14993662473334399</v>
      </c>
      <c r="F1887" s="135">
        <v>89</v>
      </c>
      <c r="G1887" s="135">
        <v>41.784443172429697</v>
      </c>
      <c r="H1887" s="2">
        <v>5.99945010941574</v>
      </c>
      <c r="I1887" s="2">
        <v>358.88898642886801</v>
      </c>
      <c r="J1887" s="2">
        <v>157.30408661802301</v>
      </c>
      <c r="K1887" s="19">
        <v>2.0001102839713201</v>
      </c>
      <c r="L1887" s="135">
        <v>8.1364127009195195E-2</v>
      </c>
      <c r="M1887" s="135">
        <v>89.79</v>
      </c>
      <c r="N1887" s="135">
        <v>81.6608188133563</v>
      </c>
      <c r="O1887" s="19">
        <v>0.8</v>
      </c>
      <c r="P1887" s="2">
        <v>105.154396332159</v>
      </c>
      <c r="Q1887" s="2">
        <v>333.10565737555999</v>
      </c>
      <c r="R1887" s="266">
        <f t="shared" si="90"/>
        <v>3.2001103074977202</v>
      </c>
      <c r="S1887" s="266">
        <f t="shared" si="91"/>
        <v>0.59996692839543786</v>
      </c>
      <c r="T1887" s="266">
        <f t="shared" si="92"/>
        <v>1.9543354562934063</v>
      </c>
    </row>
    <row r="1888" spans="1:20">
      <c r="A1888" s="102">
        <v>1.5747698503546399</v>
      </c>
      <c r="B1888" s="102">
        <v>0.66413854813093598</v>
      </c>
      <c r="C1888" s="2">
        <v>947.77476285828595</v>
      </c>
      <c r="D1888" s="19">
        <v>2.3301650220673902</v>
      </c>
      <c r="E1888" s="135">
        <v>0.28437880955440298</v>
      </c>
      <c r="F1888" s="135">
        <v>89</v>
      </c>
      <c r="G1888" s="135">
        <v>41.918453987513203</v>
      </c>
      <c r="H1888" s="2">
        <v>-1.3170659382704399</v>
      </c>
      <c r="I1888" s="2">
        <v>260.13012361662101</v>
      </c>
      <c r="J1888" s="2">
        <v>41.072760526183501</v>
      </c>
      <c r="K1888" s="19">
        <v>2.92593585358301</v>
      </c>
      <c r="L1888" s="135">
        <v>3.6410454484769799E-9</v>
      </c>
      <c r="M1888" s="135">
        <v>89.79</v>
      </c>
      <c r="N1888" s="135">
        <v>81.002122676797896</v>
      </c>
      <c r="O1888" s="19">
        <v>0.8</v>
      </c>
      <c r="P1888" s="2">
        <v>85.409830822866596</v>
      </c>
      <c r="Q1888" s="2">
        <v>1.79513306663703</v>
      </c>
      <c r="R1888" s="266">
        <f t="shared" si="90"/>
        <v>5.2561008756504002</v>
      </c>
      <c r="S1888" s="266">
        <f t="shared" si="91"/>
        <v>0.79638281174686132</v>
      </c>
      <c r="T1888" s="266">
        <f t="shared" si="92"/>
        <v>1.9323738108501582</v>
      </c>
    </row>
    <row r="1889" spans="1:20">
      <c r="A1889" s="102">
        <v>1.41319683101028</v>
      </c>
      <c r="B1889" s="102">
        <v>0.66449298131663104</v>
      </c>
      <c r="C1889" s="2">
        <v>998.99898571009498</v>
      </c>
      <c r="D1889" s="19">
        <v>1.0024082784508299</v>
      </c>
      <c r="E1889" s="135">
        <v>0.26999999129862201</v>
      </c>
      <c r="F1889" s="135">
        <v>89</v>
      </c>
      <c r="G1889" s="135">
        <v>41.747050843510003</v>
      </c>
      <c r="H1889" s="2">
        <v>5.9992567620141397</v>
      </c>
      <c r="I1889" s="2">
        <v>214.82852939053799</v>
      </c>
      <c r="J1889" s="2">
        <v>53.588861902982103</v>
      </c>
      <c r="K1889" s="19">
        <v>1.9371516030571501</v>
      </c>
      <c r="L1889" s="135">
        <v>6.2097739954398601E-2</v>
      </c>
      <c r="M1889" s="135">
        <v>89.79</v>
      </c>
      <c r="N1889" s="135">
        <v>81.801315994932907</v>
      </c>
      <c r="O1889" s="19">
        <v>0.8</v>
      </c>
      <c r="P1889" s="2">
        <v>359.987024427243</v>
      </c>
      <c r="Q1889" s="2">
        <v>77.001015666768694</v>
      </c>
      <c r="R1889" s="266">
        <f t="shared" si="90"/>
        <v>2.93955988150798</v>
      </c>
      <c r="S1889" s="266">
        <f t="shared" si="91"/>
        <v>0.51746506410177784</v>
      </c>
      <c r="T1889" s="266">
        <f t="shared" si="92"/>
        <v>1.959451370626573</v>
      </c>
    </row>
    <row r="1890" spans="1:20">
      <c r="A1890" s="102">
        <v>1.80582835851237</v>
      </c>
      <c r="B1890" s="102">
        <v>0.66516502845265402</v>
      </c>
      <c r="C1890" s="2">
        <v>885.11568657001203</v>
      </c>
      <c r="D1890" s="19">
        <v>1.7071579188158399</v>
      </c>
      <c r="E1890" s="135">
        <v>0.21887289796918299</v>
      </c>
      <c r="F1890" s="135">
        <v>89</v>
      </c>
      <c r="G1890" s="135">
        <v>41.7669997285536</v>
      </c>
      <c r="H1890" s="2">
        <v>-1.0416616322525301</v>
      </c>
      <c r="I1890" s="2">
        <v>95.828615745858997</v>
      </c>
      <c r="J1890" s="2">
        <v>-53.977919677749803</v>
      </c>
      <c r="K1890" s="19">
        <v>2.0677455771355802</v>
      </c>
      <c r="L1890" s="135">
        <v>9.9999670830126203E-2</v>
      </c>
      <c r="M1890" s="135">
        <v>89.79</v>
      </c>
      <c r="N1890" s="135">
        <v>81.087023266884898</v>
      </c>
      <c r="O1890" s="19">
        <v>0.8</v>
      </c>
      <c r="P1890" s="2">
        <v>220.55793907642001</v>
      </c>
      <c r="Q1890" s="2">
        <v>237.55154802990401</v>
      </c>
      <c r="R1890" s="266">
        <f t="shared" si="90"/>
        <v>3.7749034959514201</v>
      </c>
      <c r="S1890" s="266">
        <f t="shared" si="91"/>
        <v>0.82561314007535813</v>
      </c>
      <c r="T1890" s="266">
        <f t="shared" si="92"/>
        <v>1.941413646991037</v>
      </c>
    </row>
    <row r="1891" spans="1:20">
      <c r="A1891" s="102">
        <v>1.60583427734673</v>
      </c>
      <c r="B1891" s="102">
        <v>0.66566085092285099</v>
      </c>
      <c r="C1891" s="2">
        <v>885.94009554973502</v>
      </c>
      <c r="D1891" s="19">
        <v>1.1997668740082199</v>
      </c>
      <c r="E1891" s="135">
        <v>1.5987120186700399E-2</v>
      </c>
      <c r="F1891" s="135">
        <v>89</v>
      </c>
      <c r="G1891" s="135">
        <v>42.044269404719998</v>
      </c>
      <c r="H1891" s="2">
        <v>3.8961737849079001</v>
      </c>
      <c r="I1891" s="2">
        <v>189.569027932795</v>
      </c>
      <c r="J1891" s="2">
        <v>137.30770081503201</v>
      </c>
      <c r="K1891" s="19">
        <v>5.3237230567681504</v>
      </c>
      <c r="L1891" s="135">
        <v>0.11446666889178</v>
      </c>
      <c r="M1891" s="135">
        <v>89.79</v>
      </c>
      <c r="N1891" s="135">
        <v>81.882674873926703</v>
      </c>
      <c r="O1891" s="19">
        <v>0.8</v>
      </c>
      <c r="P1891" s="2">
        <v>333.482970543877</v>
      </c>
      <c r="Q1891" s="2">
        <v>101.440200053011</v>
      </c>
      <c r="R1891" s="266">
        <f t="shared" si="90"/>
        <v>6.5234899307763703</v>
      </c>
      <c r="S1891" s="266">
        <f t="shared" si="91"/>
        <v>0.22536237539308765</v>
      </c>
      <c r="T1891" s="266">
        <f t="shared" si="92"/>
        <v>1.9475347302558752</v>
      </c>
    </row>
    <row r="1892" spans="1:20">
      <c r="A1892" s="102">
        <v>1.3676862893626001</v>
      </c>
      <c r="B1892" s="102">
        <v>0.66573234236634804</v>
      </c>
      <c r="C1892" s="2">
        <v>879.98478194666905</v>
      </c>
      <c r="D1892" s="19">
        <v>0.81466300460812302</v>
      </c>
      <c r="E1892" s="135">
        <v>0.29991452071557501</v>
      </c>
      <c r="F1892" s="135">
        <v>89</v>
      </c>
      <c r="G1892" s="135">
        <v>41.510388540952498</v>
      </c>
      <c r="H1892" s="2">
        <v>-2.9931364647125598</v>
      </c>
      <c r="I1892" s="2">
        <v>213.922932830387</v>
      </c>
      <c r="J1892" s="2">
        <v>26.464775609461</v>
      </c>
      <c r="K1892" s="19">
        <v>1.1154480774834099</v>
      </c>
      <c r="L1892" s="135">
        <v>8.9602968489366899E-2</v>
      </c>
      <c r="M1892" s="135">
        <v>89.79</v>
      </c>
      <c r="N1892" s="135">
        <v>81.829826513989303</v>
      </c>
      <c r="O1892" s="19">
        <v>0.8</v>
      </c>
      <c r="P1892" s="2">
        <v>359.98194206425097</v>
      </c>
      <c r="Q1892" s="2">
        <v>75.366423050672495</v>
      </c>
      <c r="R1892" s="266">
        <f t="shared" si="90"/>
        <v>1.9301110820915328</v>
      </c>
      <c r="S1892" s="266">
        <f t="shared" si="91"/>
        <v>0.73034596683881914</v>
      </c>
      <c r="T1892" s="266">
        <f t="shared" si="92"/>
        <v>1.9713095779206993</v>
      </c>
    </row>
    <row r="1893" spans="1:20">
      <c r="A1893" s="102">
        <v>1.40878167189657</v>
      </c>
      <c r="B1893" s="102">
        <v>0.66647817980607604</v>
      </c>
      <c r="C1893" s="2">
        <v>994.40002876218205</v>
      </c>
      <c r="D1893" s="19">
        <v>2.12187396939904</v>
      </c>
      <c r="E1893" s="135">
        <v>0.26104304484542201</v>
      </c>
      <c r="F1893" s="135">
        <v>89</v>
      </c>
      <c r="G1893" s="135">
        <v>41.722344490029101</v>
      </c>
      <c r="H1893" s="2">
        <v>1.05872410942991</v>
      </c>
      <c r="I1893" s="2">
        <v>270.28206845921397</v>
      </c>
      <c r="J1893" s="2">
        <v>-15.6132906180103</v>
      </c>
      <c r="K1893" s="19">
        <v>2.75787261339724</v>
      </c>
      <c r="L1893" s="135">
        <v>1.35796108120917E-2</v>
      </c>
      <c r="M1893" s="135">
        <v>89.79</v>
      </c>
      <c r="N1893" s="135">
        <v>81.076315612966098</v>
      </c>
      <c r="O1893" s="19">
        <v>0.8</v>
      </c>
      <c r="P1893" s="2">
        <v>68.644081246865497</v>
      </c>
      <c r="Q1893" s="2">
        <v>20.791717312819902</v>
      </c>
      <c r="R1893" s="266">
        <f t="shared" si="90"/>
        <v>4.8797465827962796</v>
      </c>
      <c r="S1893" s="266">
        <f t="shared" si="91"/>
        <v>0.7693879547196506</v>
      </c>
      <c r="T1893" s="266">
        <f t="shared" si="92"/>
        <v>1.9432348925727772</v>
      </c>
    </row>
    <row r="1894" spans="1:20">
      <c r="A1894" s="102">
        <v>1.94101547822356</v>
      </c>
      <c r="B1894" s="102">
        <v>0.66652386430103105</v>
      </c>
      <c r="C1894" s="2">
        <v>860.003298890476</v>
      </c>
      <c r="D1894" s="19">
        <v>1.52467728996654</v>
      </c>
      <c r="E1894" s="135">
        <v>0.13170243397141401</v>
      </c>
      <c r="F1894" s="135">
        <v>89</v>
      </c>
      <c r="G1894" s="135">
        <v>41.585754904893101</v>
      </c>
      <c r="H1894" s="2">
        <v>0.47009549561999098</v>
      </c>
      <c r="I1894" s="2">
        <v>83.526346292319502</v>
      </c>
      <c r="J1894" s="2">
        <v>-42.998900201508803</v>
      </c>
      <c r="K1894" s="19">
        <v>3.4999985033191101</v>
      </c>
      <c r="L1894" s="135">
        <v>9.9999946061282693E-2</v>
      </c>
      <c r="M1894" s="135">
        <v>89.79</v>
      </c>
      <c r="N1894" s="135">
        <v>82.598426908693</v>
      </c>
      <c r="O1894" s="19">
        <v>0.8</v>
      </c>
      <c r="P1894" s="2">
        <v>315.92709125371499</v>
      </c>
      <c r="Q1894" s="2">
        <v>116.810495418494</v>
      </c>
      <c r="R1894" s="266">
        <f t="shared" si="90"/>
        <v>5.0246757932856498</v>
      </c>
      <c r="S1894" s="266">
        <f t="shared" si="91"/>
        <v>0.43562226912973295</v>
      </c>
      <c r="T1894" s="266">
        <f t="shared" si="92"/>
        <v>1.9862192497790687</v>
      </c>
    </row>
    <row r="1895" spans="1:20">
      <c r="A1895" s="102">
        <v>1.54241128312423</v>
      </c>
      <c r="B1895" s="102">
        <v>0.666589536457596</v>
      </c>
      <c r="C1895" s="2">
        <v>984.74134551096995</v>
      </c>
      <c r="D1895" s="19">
        <v>1.0189255471448699</v>
      </c>
      <c r="E1895" s="135">
        <v>9.4319292555611304E-5</v>
      </c>
      <c r="F1895" s="135">
        <v>89</v>
      </c>
      <c r="G1895" s="135">
        <v>41.142676722458198</v>
      </c>
      <c r="H1895" s="2">
        <v>5.99981824646592</v>
      </c>
      <c r="I1895" s="2">
        <v>309.45847271813898</v>
      </c>
      <c r="J1895" s="2">
        <v>145.69424447626099</v>
      </c>
      <c r="K1895" s="19">
        <v>3.1939975934923499</v>
      </c>
      <c r="L1895" s="135">
        <v>2.2516272283334901E-7</v>
      </c>
      <c r="M1895" s="135">
        <v>89.79</v>
      </c>
      <c r="N1895" s="135">
        <v>82.798929720425093</v>
      </c>
      <c r="O1895" s="19">
        <v>0.8</v>
      </c>
      <c r="P1895" s="2">
        <v>295.704905759285</v>
      </c>
      <c r="Q1895" s="2">
        <v>148.37425151159201</v>
      </c>
      <c r="R1895" s="266">
        <f t="shared" si="90"/>
        <v>4.2129231406372201</v>
      </c>
      <c r="S1895" s="266">
        <f t="shared" si="91"/>
        <v>0.31901262205735298</v>
      </c>
      <c r="T1895" s="266">
        <f t="shared" si="92"/>
        <v>2.0124828114362416</v>
      </c>
    </row>
    <row r="1896" spans="1:20">
      <c r="A1896" s="102">
        <v>1.39899767981842</v>
      </c>
      <c r="B1896" s="102">
        <v>0.66670471618828497</v>
      </c>
      <c r="C1896" s="2">
        <v>984.70482883964098</v>
      </c>
      <c r="D1896" s="19">
        <v>1.01591516627237</v>
      </c>
      <c r="E1896" s="135">
        <v>0.26987739876122202</v>
      </c>
      <c r="F1896" s="135">
        <v>89</v>
      </c>
      <c r="G1896" s="135">
        <v>41.713351471827899</v>
      </c>
      <c r="H1896" s="2">
        <v>5.9679514322876202</v>
      </c>
      <c r="I1896" s="2">
        <v>211.66972049349999</v>
      </c>
      <c r="J1896" s="2">
        <v>51.932097066918899</v>
      </c>
      <c r="K1896" s="19">
        <v>1.7291816811271501</v>
      </c>
      <c r="L1896" s="135">
        <v>7.4368625752442505E-2</v>
      </c>
      <c r="M1896" s="135">
        <v>89.79</v>
      </c>
      <c r="N1896" s="135">
        <v>81.717537777139</v>
      </c>
      <c r="O1896" s="19">
        <v>0.8</v>
      </c>
      <c r="P1896" s="2">
        <v>351.14257076429601</v>
      </c>
      <c r="Q1896" s="2">
        <v>84.519899478230201</v>
      </c>
      <c r="R1896" s="266">
        <f t="shared" si="90"/>
        <v>2.7450968473995201</v>
      </c>
      <c r="S1896" s="266">
        <f t="shared" si="91"/>
        <v>0.58751210318753533</v>
      </c>
      <c r="T1896" s="266">
        <f t="shared" si="92"/>
        <v>1.9590259447824248</v>
      </c>
    </row>
    <row r="1897" spans="1:20">
      <c r="A1897" s="102">
        <v>1.80623518954962</v>
      </c>
      <c r="B1897" s="102">
        <v>0.66679676504367402</v>
      </c>
      <c r="C1897" s="2">
        <v>998.99388143150099</v>
      </c>
      <c r="D1897" s="19">
        <v>1.0702347417414499</v>
      </c>
      <c r="E1897" s="135">
        <v>0.22835364702242</v>
      </c>
      <c r="F1897" s="135">
        <v>89</v>
      </c>
      <c r="G1897" s="135">
        <v>41.378906894759197</v>
      </c>
      <c r="H1897" s="2">
        <v>5.9991519612758601</v>
      </c>
      <c r="I1897" s="2">
        <v>271.96640622131298</v>
      </c>
      <c r="J1897" s="2">
        <v>-62.6029684618834</v>
      </c>
      <c r="K1897" s="19">
        <v>1.78082664654387</v>
      </c>
      <c r="L1897" s="135">
        <v>7.4470601066505604E-2</v>
      </c>
      <c r="M1897" s="135">
        <v>89.79</v>
      </c>
      <c r="N1897" s="135">
        <v>82.392161701520493</v>
      </c>
      <c r="O1897" s="19">
        <v>0.8</v>
      </c>
      <c r="P1897" s="2">
        <v>82.863632896265997</v>
      </c>
      <c r="Q1897" s="2">
        <v>359.98744263870401</v>
      </c>
      <c r="R1897" s="266">
        <f t="shared" si="90"/>
        <v>2.85106138828532</v>
      </c>
      <c r="S1897" s="266">
        <f t="shared" si="91"/>
        <v>0.60097637454970831</v>
      </c>
      <c r="T1897" s="266">
        <f t="shared" si="92"/>
        <v>1.9911633217153879</v>
      </c>
    </row>
    <row r="1898" spans="1:20">
      <c r="A1898" s="102">
        <v>1.5191606436856</v>
      </c>
      <c r="B1898" s="102">
        <v>0.66697509674464905</v>
      </c>
      <c r="C1898" s="2">
        <v>996.92432956446498</v>
      </c>
      <c r="D1898" s="19">
        <v>1.20137294739876</v>
      </c>
      <c r="E1898" s="135">
        <v>0.29750886942063998</v>
      </c>
      <c r="F1898" s="135">
        <v>89</v>
      </c>
      <c r="G1898" s="135">
        <v>41.699269035346902</v>
      </c>
      <c r="H1898" s="2">
        <v>5.9999713470149603</v>
      </c>
      <c r="I1898" s="2">
        <v>245.34257043355001</v>
      </c>
      <c r="J1898" s="2">
        <v>-20.6680909604245</v>
      </c>
      <c r="K1898" s="19">
        <v>2.03626740900744</v>
      </c>
      <c r="L1898" s="135">
        <v>8.7671308199278999E-2</v>
      </c>
      <c r="M1898" s="135">
        <v>89.79</v>
      </c>
      <c r="N1898" s="135">
        <v>81.587380867955105</v>
      </c>
      <c r="O1898" s="19">
        <v>0.8</v>
      </c>
      <c r="P1898" s="2">
        <v>47.581256247568398</v>
      </c>
      <c r="Q1898" s="2">
        <v>27.4384452545467</v>
      </c>
      <c r="R1898" s="266">
        <f t="shared" si="90"/>
        <v>3.2376403564062</v>
      </c>
      <c r="S1898" s="266">
        <f t="shared" si="91"/>
        <v>0.58998780910821447</v>
      </c>
      <c r="T1898" s="266">
        <f t="shared" si="92"/>
        <v>1.9565662121989849</v>
      </c>
    </row>
    <row r="1899" spans="1:20">
      <c r="A1899" s="102">
        <v>1.40859116986393</v>
      </c>
      <c r="B1899" s="102">
        <v>0.66765972248771599</v>
      </c>
      <c r="C1899" s="2">
        <v>992.22703245793696</v>
      </c>
      <c r="D1899" s="19">
        <v>2.23882437324276</v>
      </c>
      <c r="E1899" s="135">
        <v>0.29999998633348002</v>
      </c>
      <c r="F1899" s="135">
        <v>89</v>
      </c>
      <c r="G1899" s="135">
        <v>41.7999206850672</v>
      </c>
      <c r="H1899" s="2">
        <v>0.94618270824759798</v>
      </c>
      <c r="I1899" s="2">
        <v>245.75283944328299</v>
      </c>
      <c r="J1899" s="2">
        <v>58.420052090388602</v>
      </c>
      <c r="K1899" s="19">
        <v>2.5222853673198302</v>
      </c>
      <c r="L1899" s="135">
        <v>1.2995408518179301E-7</v>
      </c>
      <c r="M1899" s="135">
        <v>89.79</v>
      </c>
      <c r="N1899" s="135">
        <v>81.316734335301405</v>
      </c>
      <c r="O1899" s="19">
        <v>0.8</v>
      </c>
      <c r="P1899" s="2">
        <v>77.778072803578397</v>
      </c>
      <c r="Q1899" s="2">
        <v>12.201507842084901</v>
      </c>
      <c r="R1899" s="266">
        <f t="shared" si="90"/>
        <v>4.7611097405625902</v>
      </c>
      <c r="S1899" s="266">
        <f t="shared" si="91"/>
        <v>0.88761739740088386</v>
      </c>
      <c r="T1899" s="266">
        <f t="shared" si="92"/>
        <v>1.9453801108371811</v>
      </c>
    </row>
    <row r="1900" spans="1:20">
      <c r="A1900" s="102">
        <v>1.3005572976544499</v>
      </c>
      <c r="B1900" s="102">
        <v>0.66777512258576099</v>
      </c>
      <c r="C1900" s="2">
        <v>998.99999816921297</v>
      </c>
      <c r="D1900" s="19">
        <v>1.20001050708367</v>
      </c>
      <c r="E1900" s="135">
        <v>0.14920417295737601</v>
      </c>
      <c r="F1900" s="135">
        <v>89</v>
      </c>
      <c r="G1900" s="135">
        <v>41.481416999175202</v>
      </c>
      <c r="H1900" s="2">
        <v>5.99984858857741</v>
      </c>
      <c r="I1900" s="2">
        <v>10.769722923312701</v>
      </c>
      <c r="J1900" s="2">
        <v>106.27618371829701</v>
      </c>
      <c r="K1900" s="19">
        <v>2.00000312501126</v>
      </c>
      <c r="L1900" s="135">
        <v>8.9001078471033002E-2</v>
      </c>
      <c r="M1900" s="135">
        <v>89.79</v>
      </c>
      <c r="N1900" s="135">
        <v>82.449988600881596</v>
      </c>
      <c r="O1900" s="19">
        <v>0.8</v>
      </c>
      <c r="P1900" s="2">
        <v>165.37832472967199</v>
      </c>
      <c r="Q1900" s="2">
        <v>282.93672613161601</v>
      </c>
      <c r="R1900" s="266">
        <f t="shared" si="90"/>
        <v>3.2000136320949299</v>
      </c>
      <c r="S1900" s="266">
        <f t="shared" si="91"/>
        <v>0.60000431603171311</v>
      </c>
      <c r="T1900" s="266">
        <f t="shared" si="92"/>
        <v>1.9876367435211046</v>
      </c>
    </row>
    <row r="1901" spans="1:20">
      <c r="A1901" s="102">
        <v>1.5303527214564301</v>
      </c>
      <c r="B1901" s="102">
        <v>0.66791844735031602</v>
      </c>
      <c r="C1901" s="2">
        <v>966.46447836416405</v>
      </c>
      <c r="D1901" s="19">
        <v>1.5855495160939299</v>
      </c>
      <c r="E1901" s="135">
        <v>0.14447087782818999</v>
      </c>
      <c r="F1901" s="135">
        <v>89</v>
      </c>
      <c r="G1901" s="135">
        <v>41.356722590580297</v>
      </c>
      <c r="H1901" s="2">
        <v>0.58317208787213504</v>
      </c>
      <c r="I1901" s="2">
        <v>103.56524279401999</v>
      </c>
      <c r="J1901" s="2">
        <v>37.544858639755198</v>
      </c>
      <c r="K1901" s="19">
        <v>1.97986355911664</v>
      </c>
      <c r="L1901" s="135">
        <v>0.14861362126104899</v>
      </c>
      <c r="M1901" s="135">
        <v>89.79</v>
      </c>
      <c r="N1901" s="135">
        <v>82.412518297987802</v>
      </c>
      <c r="O1901" s="19">
        <v>0.8</v>
      </c>
      <c r="P1901" s="2">
        <v>252.787521606588</v>
      </c>
      <c r="Q1901" s="2">
        <v>191.73366215256601</v>
      </c>
      <c r="R1901" s="266">
        <f t="shared" si="90"/>
        <v>3.5654130752105697</v>
      </c>
      <c r="S1901" s="266">
        <f t="shared" si="91"/>
        <v>0.80083776924575445</v>
      </c>
      <c r="T1901" s="266">
        <f t="shared" si="92"/>
        <v>1.9927236283650451</v>
      </c>
    </row>
    <row r="1902" spans="1:20">
      <c r="A1902" s="102">
        <v>2.22084951493889</v>
      </c>
      <c r="B1902" s="102">
        <v>0.66798060072366805</v>
      </c>
      <c r="C1902" s="2">
        <v>885.19016902236604</v>
      </c>
      <c r="D1902" s="19">
        <v>1.2604181322103101</v>
      </c>
      <c r="E1902" s="135">
        <v>0.21735757595792499</v>
      </c>
      <c r="F1902" s="135">
        <v>89</v>
      </c>
      <c r="G1902" s="135">
        <v>41.292603609188397</v>
      </c>
      <c r="H1902" s="2">
        <v>1.9123999911798899</v>
      </c>
      <c r="I1902" s="2">
        <v>170.149667145329</v>
      </c>
      <c r="J1902" s="2">
        <v>158.77322702858899</v>
      </c>
      <c r="K1902" s="19">
        <v>1.2755725864323499</v>
      </c>
      <c r="L1902" s="135">
        <v>0.29790858649580998</v>
      </c>
      <c r="M1902" s="135">
        <v>89.79</v>
      </c>
      <c r="N1902" s="135">
        <v>83.186234305479402</v>
      </c>
      <c r="O1902" s="19">
        <v>0.8</v>
      </c>
      <c r="P1902" s="2">
        <v>290.380512950026</v>
      </c>
      <c r="Q1902" s="2">
        <v>132.95167110736401</v>
      </c>
      <c r="R1902" s="266">
        <f t="shared" si="90"/>
        <v>2.53599071864266</v>
      </c>
      <c r="S1902" s="266">
        <f t="shared" si="91"/>
        <v>0.98811948893913959</v>
      </c>
      <c r="T1902" s="266">
        <f t="shared" si="92"/>
        <v>2.0145553206765792</v>
      </c>
    </row>
    <row r="1903" spans="1:20">
      <c r="A1903" s="102">
        <v>2.1164211635477801</v>
      </c>
      <c r="B1903" s="102">
        <v>0.66804000275099895</v>
      </c>
      <c r="C1903" s="2">
        <v>915.92520263637198</v>
      </c>
      <c r="D1903" s="19">
        <v>2.0136608056938998</v>
      </c>
      <c r="E1903" s="135">
        <v>0.13991353151108701</v>
      </c>
      <c r="F1903" s="135">
        <v>89</v>
      </c>
      <c r="G1903" s="135">
        <v>41.725549170622102</v>
      </c>
      <c r="H1903" s="2">
        <v>-3.2461308663783099E-2</v>
      </c>
      <c r="I1903" s="2">
        <v>39.485174446360801</v>
      </c>
      <c r="J1903" s="2">
        <v>138.827301626939</v>
      </c>
      <c r="K1903" s="19">
        <v>2.7824184164147598</v>
      </c>
      <c r="L1903" s="135">
        <v>8.6272432149012396E-2</v>
      </c>
      <c r="M1903" s="135">
        <v>89.79</v>
      </c>
      <c r="N1903" s="135">
        <v>81.619610642831304</v>
      </c>
      <c r="O1903" s="19">
        <v>0.8</v>
      </c>
      <c r="P1903" s="2">
        <v>254.33535536305999</v>
      </c>
      <c r="Q1903" s="2">
        <v>192.121415036423</v>
      </c>
      <c r="R1903" s="266">
        <f t="shared" si="90"/>
        <v>4.7960792221086592</v>
      </c>
      <c r="S1903" s="266">
        <f t="shared" si="91"/>
        <v>0.72370884041537142</v>
      </c>
      <c r="T1903" s="266">
        <f t="shared" si="92"/>
        <v>1.9561063249060267</v>
      </c>
    </row>
    <row r="1904" spans="1:20">
      <c r="A1904" s="102">
        <v>1.7166864341124799</v>
      </c>
      <c r="B1904" s="102">
        <v>0.66876223116346101</v>
      </c>
      <c r="C1904" s="2">
        <v>982.88859204910398</v>
      </c>
      <c r="D1904" s="19">
        <v>3.76329490816422</v>
      </c>
      <c r="E1904" s="135">
        <v>0.26755240926196799</v>
      </c>
      <c r="F1904" s="135">
        <v>89</v>
      </c>
      <c r="G1904" s="135">
        <v>41.1894097600793</v>
      </c>
      <c r="H1904" s="2">
        <v>0.60120673692188598</v>
      </c>
      <c r="I1904" s="2">
        <v>9.2666815977865205E-2</v>
      </c>
      <c r="J1904" s="2">
        <v>-179.99940740189399</v>
      </c>
      <c r="K1904" s="19">
        <v>4.8502098271403797</v>
      </c>
      <c r="L1904" s="135">
        <v>1.1420762435942E-2</v>
      </c>
      <c r="M1904" s="135">
        <v>89.79</v>
      </c>
      <c r="N1904" s="135">
        <v>82.771903843119105</v>
      </c>
      <c r="O1904" s="19">
        <v>0.8</v>
      </c>
      <c r="P1904" s="2">
        <v>76.088706033724804</v>
      </c>
      <c r="Q1904" s="2">
        <v>4.8196474823195699</v>
      </c>
      <c r="R1904" s="266">
        <f t="shared" si="90"/>
        <v>8.6135047353046001</v>
      </c>
      <c r="S1904" s="266">
        <f t="shared" si="91"/>
        <v>0.77590352629816217</v>
      </c>
      <c r="T1904" s="266">
        <f t="shared" si="92"/>
        <v>2.0095433346884586</v>
      </c>
    </row>
    <row r="1905" spans="1:20">
      <c r="A1905" s="102">
        <v>1.6781593449413701</v>
      </c>
      <c r="B1905" s="102">
        <v>0.66930019732235901</v>
      </c>
      <c r="C1905" s="2">
        <v>998.99846354961596</v>
      </c>
      <c r="D1905" s="19">
        <v>1.2005212379221599</v>
      </c>
      <c r="E1905" s="135">
        <v>0.13033514435319299</v>
      </c>
      <c r="F1905" s="135">
        <v>89</v>
      </c>
      <c r="G1905" s="135">
        <v>41.799203364813302</v>
      </c>
      <c r="H1905" s="2">
        <v>5.9991763702550402</v>
      </c>
      <c r="I1905" s="2">
        <v>258.20962441374002</v>
      </c>
      <c r="J1905" s="2">
        <v>-17.092110588876999</v>
      </c>
      <c r="K1905" s="19">
        <v>2.0010658710060598</v>
      </c>
      <c r="L1905" s="135">
        <v>7.6374550100100899E-2</v>
      </c>
      <c r="M1905" s="135">
        <v>89.79</v>
      </c>
      <c r="N1905" s="135">
        <v>81.439234378185105</v>
      </c>
      <c r="O1905" s="19">
        <v>0.8</v>
      </c>
      <c r="P1905" s="2">
        <v>357.935686733436</v>
      </c>
      <c r="Q1905" s="2">
        <v>74.404628355717605</v>
      </c>
      <c r="R1905" s="266">
        <f t="shared" si="90"/>
        <v>3.2015871089282197</v>
      </c>
      <c r="S1905" s="266">
        <f t="shared" si="91"/>
        <v>0.59994088916152644</v>
      </c>
      <c r="T1905" s="266">
        <f t="shared" si="92"/>
        <v>1.9483441745863728</v>
      </c>
    </row>
    <row r="1906" spans="1:20">
      <c r="A1906" s="102">
        <v>1.65878590755164</v>
      </c>
      <c r="B1906" s="102">
        <v>0.669464935521211</v>
      </c>
      <c r="C1906" s="2">
        <v>993.88333670311999</v>
      </c>
      <c r="D1906" s="19">
        <v>2.1602588252646799</v>
      </c>
      <c r="E1906" s="135">
        <v>0.13622348878006299</v>
      </c>
      <c r="F1906" s="135">
        <v>89</v>
      </c>
      <c r="G1906" s="135">
        <v>41.528572256264802</v>
      </c>
      <c r="H1906" s="2">
        <v>0.396443762238533</v>
      </c>
      <c r="I1906" s="2">
        <v>123.739603469005</v>
      </c>
      <c r="J1906" s="2">
        <v>-110.466471267947</v>
      </c>
      <c r="K1906" s="19">
        <v>2.5961628110719701</v>
      </c>
      <c r="L1906" s="135">
        <v>7.1224365836688994E-2</v>
      </c>
      <c r="M1906" s="135">
        <v>89.79</v>
      </c>
      <c r="N1906" s="135">
        <v>81.199757297162805</v>
      </c>
      <c r="O1906" s="19">
        <v>0.8</v>
      </c>
      <c r="P1906" s="2">
        <v>238.81676555439199</v>
      </c>
      <c r="Q1906" s="2">
        <v>215.09666588136699</v>
      </c>
      <c r="R1906" s="266">
        <f t="shared" si="90"/>
        <v>4.7564216363366505</v>
      </c>
      <c r="S1906" s="266">
        <f t="shared" si="91"/>
        <v>0.83209682229932913</v>
      </c>
      <c r="T1906" s="266">
        <f t="shared" si="92"/>
        <v>1.9552744745495891</v>
      </c>
    </row>
    <row r="1907" spans="1:20">
      <c r="A1907" s="102">
        <v>1.7060808097012301</v>
      </c>
      <c r="B1907" s="102">
        <v>0.66987063015318005</v>
      </c>
      <c r="C1907" s="2">
        <v>888.81681212207798</v>
      </c>
      <c r="D1907" s="19">
        <v>1.00084607087387</v>
      </c>
      <c r="E1907" s="135">
        <v>0.21545547338307999</v>
      </c>
      <c r="F1907" s="135">
        <v>89</v>
      </c>
      <c r="G1907" s="135">
        <v>41.899041452081804</v>
      </c>
      <c r="H1907" s="2">
        <v>0.49329710910140101</v>
      </c>
      <c r="I1907" s="2">
        <v>219.60162655010501</v>
      </c>
      <c r="J1907" s="2">
        <v>105.689881266189</v>
      </c>
      <c r="K1907" s="19">
        <v>3.3124558882533899</v>
      </c>
      <c r="L1907" s="135">
        <v>9.7395106864818198E-2</v>
      </c>
      <c r="M1907" s="135">
        <v>89.79</v>
      </c>
      <c r="N1907" s="135">
        <v>82.402961028513801</v>
      </c>
      <c r="O1907" s="19">
        <v>0.8</v>
      </c>
      <c r="P1907" s="2">
        <v>316.062990151598</v>
      </c>
      <c r="Q1907" s="2">
        <v>116.480474074254</v>
      </c>
      <c r="R1907" s="266">
        <f t="shared" si="90"/>
        <v>4.3133019591272603</v>
      </c>
      <c r="S1907" s="266">
        <f t="shared" si="91"/>
        <v>0.30214623368210397</v>
      </c>
      <c r="T1907" s="266">
        <f t="shared" si="92"/>
        <v>1.9667027734454177</v>
      </c>
    </row>
    <row r="1908" spans="1:20">
      <c r="A1908" s="102">
        <v>2.08505562134087</v>
      </c>
      <c r="B1908" s="102">
        <v>0.67000525088652096</v>
      </c>
      <c r="C1908" s="2">
        <v>956.14102203931202</v>
      </c>
      <c r="D1908" s="19">
        <v>1.41103372446445</v>
      </c>
      <c r="E1908" s="135">
        <v>0.29833449994559802</v>
      </c>
      <c r="F1908" s="135">
        <v>89</v>
      </c>
      <c r="G1908" s="135">
        <v>42.592485352417903</v>
      </c>
      <c r="H1908" s="2">
        <v>0.78156567503527596</v>
      </c>
      <c r="I1908" s="2">
        <v>31.569737078717601</v>
      </c>
      <c r="J1908" s="2">
        <v>96.846693855791699</v>
      </c>
      <c r="K1908" s="19">
        <v>5.4608147627838903</v>
      </c>
      <c r="L1908" s="135">
        <v>3.17606042224416E-6</v>
      </c>
      <c r="M1908" s="135">
        <v>89.79</v>
      </c>
      <c r="N1908" s="135">
        <v>82.030351475584595</v>
      </c>
      <c r="O1908" s="19">
        <v>0.8</v>
      </c>
      <c r="P1908" s="2">
        <v>1.72734027373454E-2</v>
      </c>
      <c r="Q1908" s="2">
        <v>80.922428138669304</v>
      </c>
      <c r="R1908" s="266">
        <f t="shared" si="90"/>
        <v>6.8718484872483403</v>
      </c>
      <c r="S1908" s="266">
        <f t="shared" si="91"/>
        <v>0.25839252671246321</v>
      </c>
      <c r="T1908" s="266">
        <f t="shared" si="92"/>
        <v>1.9259348403092864</v>
      </c>
    </row>
    <row r="1909" spans="1:20">
      <c r="A1909" s="102">
        <v>1.4887935933656899</v>
      </c>
      <c r="B1909" s="102">
        <v>0.67031931989442695</v>
      </c>
      <c r="C1909" s="2">
        <v>982.33123984095801</v>
      </c>
      <c r="D1909" s="19">
        <v>0.63230065845748795</v>
      </c>
      <c r="E1909" s="135">
        <v>0.17999458198597101</v>
      </c>
      <c r="F1909" s="135">
        <v>89</v>
      </c>
      <c r="G1909" s="135">
        <v>41.602134375224402</v>
      </c>
      <c r="H1909" s="2">
        <v>-2.21990775155008</v>
      </c>
      <c r="I1909" s="2">
        <v>199.88710233771499</v>
      </c>
      <c r="J1909" s="2">
        <v>7.2668023731851701</v>
      </c>
      <c r="K1909" s="19">
        <v>1.0000501044372201</v>
      </c>
      <c r="L1909" s="135">
        <v>0.150559265028474</v>
      </c>
      <c r="M1909" s="135">
        <v>89.79</v>
      </c>
      <c r="N1909" s="135">
        <v>81.798321374151499</v>
      </c>
      <c r="O1909" s="19">
        <v>0.8</v>
      </c>
      <c r="P1909" s="2">
        <v>5.8282106492646797</v>
      </c>
      <c r="Q1909" s="2">
        <v>58.641201135023401</v>
      </c>
      <c r="R1909" s="266">
        <f t="shared" si="90"/>
        <v>1.632350762894708</v>
      </c>
      <c r="S1909" s="266">
        <f t="shared" si="91"/>
        <v>0.63226897897612466</v>
      </c>
      <c r="T1909" s="266">
        <f t="shared" si="92"/>
        <v>1.9662049219971127</v>
      </c>
    </row>
    <row r="1910" spans="1:20">
      <c r="A1910" s="102">
        <v>1.82437174627557</v>
      </c>
      <c r="B1910" s="102">
        <v>0.67047514900674698</v>
      </c>
      <c r="C1910" s="2">
        <v>998.99914267812096</v>
      </c>
      <c r="D1910" s="19">
        <v>1.26569601508734</v>
      </c>
      <c r="E1910" s="135">
        <v>0.14235986117833099</v>
      </c>
      <c r="F1910" s="135">
        <v>89</v>
      </c>
      <c r="G1910" s="135">
        <v>41.7266520284305</v>
      </c>
      <c r="H1910" s="2">
        <v>5.9992833903390501</v>
      </c>
      <c r="I1910" s="2">
        <v>311.59513210635203</v>
      </c>
      <c r="J1910" s="2">
        <v>-124.640579099346</v>
      </c>
      <c r="K1910" s="19">
        <v>2.0313080998842099</v>
      </c>
      <c r="L1910" s="135">
        <v>6.6093467401557596E-2</v>
      </c>
      <c r="M1910" s="135">
        <v>89.79</v>
      </c>
      <c r="N1910" s="135">
        <v>81.699999598536607</v>
      </c>
      <c r="O1910" s="19">
        <v>0.8</v>
      </c>
      <c r="P1910" s="2">
        <v>76.6441491580253</v>
      </c>
      <c r="Q1910" s="2">
        <v>0.47592339267376699</v>
      </c>
      <c r="R1910" s="266">
        <f t="shared" si="90"/>
        <v>3.2970041149715499</v>
      </c>
      <c r="S1910" s="266">
        <f t="shared" si="91"/>
        <v>0.62309406197882444</v>
      </c>
      <c r="T1910" s="266">
        <f t="shared" si="92"/>
        <v>1.9579811853313853</v>
      </c>
    </row>
    <row r="1911" spans="1:20">
      <c r="A1911" s="102">
        <v>1.9058941556140701</v>
      </c>
      <c r="B1911" s="102">
        <v>0.67060383365434695</v>
      </c>
      <c r="C1911" s="2">
        <v>941.26615303912604</v>
      </c>
      <c r="D1911" s="19">
        <v>0.69847420128558702</v>
      </c>
      <c r="E1911" s="135">
        <v>0.29999941882189501</v>
      </c>
      <c r="F1911" s="135">
        <v>89</v>
      </c>
      <c r="G1911" s="135">
        <v>41.186724004449303</v>
      </c>
      <c r="H1911" s="2">
        <v>-1.9245012944854001</v>
      </c>
      <c r="I1911" s="2">
        <v>358.22898061634999</v>
      </c>
      <c r="J1911" s="2">
        <v>117.359101065839</v>
      </c>
      <c r="K1911" s="19">
        <v>1.61263248777589</v>
      </c>
      <c r="L1911" s="135">
        <v>0.11675973284827899</v>
      </c>
      <c r="M1911" s="135">
        <v>89.79</v>
      </c>
      <c r="N1911" s="135">
        <v>83.009589023090498</v>
      </c>
      <c r="O1911" s="19">
        <v>0.8</v>
      </c>
      <c r="P1911" s="2">
        <v>161.95144173215701</v>
      </c>
      <c r="Q1911" s="2">
        <v>298.93335932296702</v>
      </c>
      <c r="R1911" s="266">
        <f t="shared" si="90"/>
        <v>2.3111066890614769</v>
      </c>
      <c r="S1911" s="266">
        <f t="shared" si="91"/>
        <v>0.43312670839771339</v>
      </c>
      <c r="T1911" s="266">
        <f t="shared" si="92"/>
        <v>2.01544529285998</v>
      </c>
    </row>
    <row r="1912" spans="1:20">
      <c r="A1912" s="102">
        <v>1.25509040430188</v>
      </c>
      <c r="B1912" s="102">
        <v>0.670708486152922</v>
      </c>
      <c r="C1912" s="2">
        <v>998.98064253487098</v>
      </c>
      <c r="D1912" s="19">
        <v>1.0690581937670101</v>
      </c>
      <c r="E1912" s="135">
        <v>0.26998486473560801</v>
      </c>
      <c r="F1912" s="135">
        <v>89</v>
      </c>
      <c r="G1912" s="135">
        <v>41.497419956839003</v>
      </c>
      <c r="H1912" s="2">
        <v>5.9973923149472297</v>
      </c>
      <c r="I1912" s="2">
        <v>208.558279090832</v>
      </c>
      <c r="J1912" s="2">
        <v>40.355642369306402</v>
      </c>
      <c r="K1912" s="19">
        <v>1.10054353089974</v>
      </c>
      <c r="L1912" s="135">
        <v>9.1733131492571396E-2</v>
      </c>
      <c r="M1912" s="135">
        <v>89.79</v>
      </c>
      <c r="N1912" s="135">
        <v>81.680665701148897</v>
      </c>
      <c r="O1912" s="19">
        <v>0.8</v>
      </c>
      <c r="P1912" s="2">
        <v>352.06102095044798</v>
      </c>
      <c r="Q1912" s="2">
        <v>82.217236212057401</v>
      </c>
      <c r="R1912" s="266">
        <f t="shared" si="90"/>
        <v>2.1696017246667498</v>
      </c>
      <c r="S1912" s="266">
        <f t="shared" si="91"/>
        <v>0.97139110244281812</v>
      </c>
      <c r="T1912" s="266">
        <f t="shared" si="92"/>
        <v>1.9683311826639833</v>
      </c>
    </row>
    <row r="1913" spans="1:20">
      <c r="A1913" s="102">
        <v>1.87108412710949</v>
      </c>
      <c r="B1913" s="102">
        <v>0.67076595867162203</v>
      </c>
      <c r="C1913" s="2">
        <v>998.99703842927704</v>
      </c>
      <c r="D1913" s="19">
        <v>1.22622549165491</v>
      </c>
      <c r="E1913" s="135">
        <v>0.143999303309259</v>
      </c>
      <c r="F1913" s="135">
        <v>89</v>
      </c>
      <c r="G1913" s="135">
        <v>41.793786896565798</v>
      </c>
      <c r="H1913" s="2">
        <v>-0.18482425351405099</v>
      </c>
      <c r="I1913" s="2">
        <v>354.085838547469</v>
      </c>
      <c r="J1913" s="2">
        <v>166.985706972</v>
      </c>
      <c r="K1913" s="19">
        <v>2.11844045965496</v>
      </c>
      <c r="L1913" s="135">
        <v>7.4382671728418004E-2</v>
      </c>
      <c r="M1913" s="135">
        <v>89.79</v>
      </c>
      <c r="N1913" s="135">
        <v>81.699999137530298</v>
      </c>
      <c r="O1913" s="19">
        <v>0.8</v>
      </c>
      <c r="P1913" s="2">
        <v>111.42999210408</v>
      </c>
      <c r="Q1913" s="2">
        <v>328.50379815771697</v>
      </c>
      <c r="R1913" s="266">
        <f t="shared" ref="R1913:R1976" si="93">D1913+K1913</f>
        <v>3.34466595130987</v>
      </c>
      <c r="S1913" s="266">
        <f t="shared" ref="S1913:S1976" si="94">D1913/K1913</f>
        <v>0.57883405977557234</v>
      </c>
      <c r="T1913" s="266">
        <f t="shared" ref="T1913:T1976" si="95">N1913/G1913</f>
        <v>1.9548359984637715</v>
      </c>
    </row>
    <row r="1914" spans="1:20">
      <c r="A1914" s="102">
        <v>2.2874689302407201</v>
      </c>
      <c r="B1914" s="102">
        <v>0.67101686798474303</v>
      </c>
      <c r="C1914" s="2">
        <v>965.08013347684698</v>
      </c>
      <c r="D1914" s="19">
        <v>1.75162810227215</v>
      </c>
      <c r="E1914" s="135">
        <v>0.239806233834474</v>
      </c>
      <c r="F1914" s="135">
        <v>89</v>
      </c>
      <c r="G1914" s="135">
        <v>41.484165396955802</v>
      </c>
      <c r="H1914" s="2">
        <v>-0.44710268344086102</v>
      </c>
      <c r="I1914" s="2">
        <v>177.09733781969001</v>
      </c>
      <c r="J1914" s="2">
        <v>82.034435116381601</v>
      </c>
      <c r="K1914" s="19">
        <v>4.5211182860110002</v>
      </c>
      <c r="L1914" s="135">
        <v>0.212156763179189</v>
      </c>
      <c r="M1914" s="135">
        <v>89.79</v>
      </c>
      <c r="N1914" s="135">
        <v>82.169449503605406</v>
      </c>
      <c r="O1914" s="19">
        <v>0.8</v>
      </c>
      <c r="P1914" s="2">
        <v>9.5319603078574495</v>
      </c>
      <c r="Q1914" s="2">
        <v>56.048260804166603</v>
      </c>
      <c r="R1914" s="266">
        <f t="shared" si="93"/>
        <v>6.2727463882831502</v>
      </c>
      <c r="S1914" s="266">
        <f t="shared" si="94"/>
        <v>0.38743248715521178</v>
      </c>
      <c r="T1914" s="266">
        <f t="shared" si="95"/>
        <v>1.9807425005984374</v>
      </c>
    </row>
    <row r="1915" spans="1:20">
      <c r="A1915" s="102">
        <v>1.57517176168039</v>
      </c>
      <c r="B1915" s="102">
        <v>0.67117781731683501</v>
      </c>
      <c r="C1915" s="2">
        <v>860.10748052139695</v>
      </c>
      <c r="D1915" s="19">
        <v>3.2071189335995598</v>
      </c>
      <c r="E1915" s="135">
        <v>0.244357230879691</v>
      </c>
      <c r="F1915" s="135">
        <v>89</v>
      </c>
      <c r="G1915" s="135">
        <v>41.322454896665199</v>
      </c>
      <c r="H1915" s="2">
        <v>0.53855049939623101</v>
      </c>
      <c r="I1915" s="2">
        <v>359.98757615059401</v>
      </c>
      <c r="J1915" s="2">
        <v>173.58317078176901</v>
      </c>
      <c r="K1915" s="19">
        <v>3.1987085048227799</v>
      </c>
      <c r="L1915" s="135">
        <v>1.1268851780958201E-2</v>
      </c>
      <c r="M1915" s="135">
        <v>89.79</v>
      </c>
      <c r="N1915" s="135">
        <v>82.4495103680472</v>
      </c>
      <c r="O1915" s="19">
        <v>0.8</v>
      </c>
      <c r="P1915" s="2">
        <v>198.38269583559801</v>
      </c>
      <c r="Q1915" s="2">
        <v>245.014242485121</v>
      </c>
      <c r="R1915" s="266">
        <f t="shared" si="93"/>
        <v>6.4058274384223397</v>
      </c>
      <c r="S1915" s="266">
        <f t="shared" si="94"/>
        <v>1.0026293201659668</v>
      </c>
      <c r="T1915" s="266">
        <f t="shared" si="95"/>
        <v>1.9952713500257466</v>
      </c>
    </row>
    <row r="1916" spans="1:20">
      <c r="A1916" s="102">
        <v>1.3885110272094601</v>
      </c>
      <c r="B1916" s="102">
        <v>0.67120995690279095</v>
      </c>
      <c r="C1916" s="2">
        <v>964.87326959328004</v>
      </c>
      <c r="D1916" s="19">
        <v>1.20061505100469</v>
      </c>
      <c r="E1916" s="135">
        <v>0.130373173715646</v>
      </c>
      <c r="F1916" s="135">
        <v>89</v>
      </c>
      <c r="G1916" s="135">
        <v>41.500000000509203</v>
      </c>
      <c r="H1916" s="2">
        <v>1.6874649408170601</v>
      </c>
      <c r="I1916" s="2">
        <v>175.33153724383399</v>
      </c>
      <c r="J1916" s="2">
        <v>126.00176040828001</v>
      </c>
      <c r="K1916" s="19">
        <v>3.19999999012198</v>
      </c>
      <c r="L1916" s="135">
        <v>9.9999984775131806E-2</v>
      </c>
      <c r="M1916" s="135">
        <v>89.79</v>
      </c>
      <c r="N1916" s="135">
        <v>81.643405848890495</v>
      </c>
      <c r="O1916" s="19">
        <v>0.8</v>
      </c>
      <c r="P1916" s="2">
        <v>172.92404314468601</v>
      </c>
      <c r="Q1916" s="2">
        <v>288.32227532844001</v>
      </c>
      <c r="R1916" s="266">
        <f t="shared" si="93"/>
        <v>4.4006150411266702</v>
      </c>
      <c r="S1916" s="266">
        <f t="shared" si="94"/>
        <v>0.37519220459713942</v>
      </c>
      <c r="T1916" s="266">
        <f t="shared" si="95"/>
        <v>1.9673109842864756</v>
      </c>
    </row>
    <row r="1917" spans="1:20">
      <c r="A1917" s="102">
        <v>2.1290719835087599</v>
      </c>
      <c r="B1917" s="102">
        <v>0.67129071081495395</v>
      </c>
      <c r="C1917" s="2">
        <v>860.96202368943796</v>
      </c>
      <c r="D1917" s="19">
        <v>2.1584911498467001</v>
      </c>
      <c r="E1917" s="135">
        <v>0.130318190385941</v>
      </c>
      <c r="F1917" s="135">
        <v>89</v>
      </c>
      <c r="G1917" s="135">
        <v>41.764784978571598</v>
      </c>
      <c r="H1917" s="2">
        <v>0.32834215161013097</v>
      </c>
      <c r="I1917" s="2">
        <v>157.92109468504299</v>
      </c>
      <c r="J1917" s="2">
        <v>-126.315231995715</v>
      </c>
      <c r="K1917" s="19">
        <v>3.1999931316364099</v>
      </c>
      <c r="L1917" s="135">
        <v>8.24566424016384E-2</v>
      </c>
      <c r="M1917" s="135">
        <v>89.79</v>
      </c>
      <c r="N1917" s="135">
        <v>81.699996758529807</v>
      </c>
      <c r="O1917" s="19">
        <v>0.8</v>
      </c>
      <c r="P1917" s="2">
        <v>159.35769263338599</v>
      </c>
      <c r="Q1917" s="2">
        <v>289.84578311768098</v>
      </c>
      <c r="R1917" s="266">
        <f t="shared" si="93"/>
        <v>5.3584842814831095</v>
      </c>
      <c r="S1917" s="266">
        <f t="shared" si="94"/>
        <v>0.67452993211360202</v>
      </c>
      <c r="T1917" s="266">
        <f t="shared" si="95"/>
        <v>1.9561934007429442</v>
      </c>
    </row>
    <row r="1918" spans="1:20">
      <c r="A1918" s="102">
        <v>3.3514975742436901</v>
      </c>
      <c r="B1918" s="102">
        <v>0.67135540549369399</v>
      </c>
      <c r="C1918" s="2">
        <v>983.55491139039896</v>
      </c>
      <c r="D1918" s="19">
        <v>2.6439523338612898</v>
      </c>
      <c r="E1918" s="135">
        <v>0.130000064481269</v>
      </c>
      <c r="F1918" s="135">
        <v>89</v>
      </c>
      <c r="G1918" s="135">
        <v>41.338400558106599</v>
      </c>
      <c r="H1918" s="2">
        <v>0.24108752220158</v>
      </c>
      <c r="I1918" s="2">
        <v>157.58318623147699</v>
      </c>
      <c r="J1918" s="2">
        <v>-130.53383545516499</v>
      </c>
      <c r="K1918" s="19">
        <v>2.2189601572444899</v>
      </c>
      <c r="L1918" s="135">
        <v>7.8527904644956001E-2</v>
      </c>
      <c r="M1918" s="135">
        <v>89.79</v>
      </c>
      <c r="N1918" s="135">
        <v>81.747849473484806</v>
      </c>
      <c r="O1918" s="19">
        <v>0.8</v>
      </c>
      <c r="P1918" s="2">
        <v>238.94337452316799</v>
      </c>
      <c r="Q1918" s="2">
        <v>192.89874303500201</v>
      </c>
      <c r="R1918" s="266">
        <f t="shared" si="93"/>
        <v>4.8629124911057797</v>
      </c>
      <c r="S1918" s="266">
        <f t="shared" si="94"/>
        <v>1.1915276284836751</v>
      </c>
      <c r="T1918" s="266">
        <f t="shared" si="95"/>
        <v>1.97752811840355</v>
      </c>
    </row>
    <row r="1919" spans="1:20">
      <c r="A1919" s="102">
        <v>3.8445853660814402</v>
      </c>
      <c r="B1919" s="102">
        <v>0.67150204762925902</v>
      </c>
      <c r="C1919" s="2">
        <v>860.34247062830298</v>
      </c>
      <c r="D1919" s="19">
        <v>2.1474294681362198</v>
      </c>
      <c r="E1919" s="135">
        <v>0.180054223635323</v>
      </c>
      <c r="F1919" s="135">
        <v>89</v>
      </c>
      <c r="G1919" s="135">
        <v>41.797078427027003</v>
      </c>
      <c r="H1919" s="2">
        <v>3.4575438605386899</v>
      </c>
      <c r="I1919" s="2">
        <v>59.605200642078003</v>
      </c>
      <c r="J1919" s="2">
        <v>90.912760062676199</v>
      </c>
      <c r="K1919" s="19">
        <v>3.199188433757</v>
      </c>
      <c r="L1919" s="135">
        <v>8.1082621738502905E-2</v>
      </c>
      <c r="M1919" s="135">
        <v>89.79</v>
      </c>
      <c r="N1919" s="135">
        <v>81.699991119248097</v>
      </c>
      <c r="O1919" s="19">
        <v>0.8</v>
      </c>
      <c r="P1919" s="2">
        <v>38.903748101043298</v>
      </c>
      <c r="Q1919" s="2">
        <v>35.179698681694397</v>
      </c>
      <c r="R1919" s="266">
        <f t="shared" si="93"/>
        <v>5.3466179018932198</v>
      </c>
      <c r="S1919" s="266">
        <f t="shared" si="94"/>
        <v>0.67124194545001026</v>
      </c>
      <c r="T1919" s="266">
        <f t="shared" si="95"/>
        <v>1.9546818627978291</v>
      </c>
    </row>
    <row r="1920" spans="1:20">
      <c r="A1920" s="102">
        <v>2.9079507137648699</v>
      </c>
      <c r="B1920" s="102">
        <v>0.67161822595688303</v>
      </c>
      <c r="C1920" s="2">
        <v>867.69066269600296</v>
      </c>
      <c r="D1920" s="19">
        <v>2.9523233538264901</v>
      </c>
      <c r="E1920" s="135">
        <v>0.25720644616927901</v>
      </c>
      <c r="F1920" s="135">
        <v>89</v>
      </c>
      <c r="G1920" s="135">
        <v>41.524058851340499</v>
      </c>
      <c r="H1920" s="2">
        <v>5.9701761521657604</v>
      </c>
      <c r="I1920" s="2">
        <v>351.01891927741298</v>
      </c>
      <c r="J1920" s="2">
        <v>179.871836349902</v>
      </c>
      <c r="K1920" s="19">
        <v>2.7075712987474998</v>
      </c>
      <c r="L1920" s="135">
        <v>3.2048886889642102E-2</v>
      </c>
      <c r="M1920" s="135">
        <v>89.79</v>
      </c>
      <c r="N1920" s="135">
        <v>81.518853818307406</v>
      </c>
      <c r="O1920" s="19">
        <v>0.8</v>
      </c>
      <c r="P1920" s="2">
        <v>68.732068467289906</v>
      </c>
      <c r="Q1920" s="2">
        <v>359.98996244619002</v>
      </c>
      <c r="R1920" s="266">
        <f t="shared" si="93"/>
        <v>5.6598946525739899</v>
      </c>
      <c r="S1920" s="266">
        <f t="shared" si="94"/>
        <v>1.0903954238221578</v>
      </c>
      <c r="T1920" s="266">
        <f t="shared" si="95"/>
        <v>1.9631716184140746</v>
      </c>
    </row>
    <row r="1921" spans="1:20">
      <c r="A1921" s="102">
        <v>1.6906630750745499</v>
      </c>
      <c r="B1921" s="102">
        <v>0.67162724578862598</v>
      </c>
      <c r="C1921" s="2">
        <v>998.998391763256</v>
      </c>
      <c r="D1921" s="19">
        <v>1.2006418314490801</v>
      </c>
      <c r="E1921" s="135">
        <v>0.24731392237223701</v>
      </c>
      <c r="F1921" s="135">
        <v>89</v>
      </c>
      <c r="G1921" s="135">
        <v>41.751118943182099</v>
      </c>
      <c r="H1921" s="2">
        <v>0.70660171339401201</v>
      </c>
      <c r="I1921" s="2">
        <v>277.61596363648999</v>
      </c>
      <c r="J1921" s="2">
        <v>-76.239028025172104</v>
      </c>
      <c r="K1921" s="19">
        <v>2.00394500048297</v>
      </c>
      <c r="L1921" s="135">
        <v>8.8947252549088807E-2</v>
      </c>
      <c r="M1921" s="135">
        <v>89.79</v>
      </c>
      <c r="N1921" s="135">
        <v>81.699975944631603</v>
      </c>
      <c r="O1921" s="19">
        <v>0.8</v>
      </c>
      <c r="P1921" s="2">
        <v>72.060816455483007</v>
      </c>
      <c r="Q1921" s="2">
        <v>4.7835871360570303</v>
      </c>
      <c r="R1921" s="266">
        <f t="shared" si="93"/>
        <v>3.2045868319320503</v>
      </c>
      <c r="S1921" s="266">
        <f t="shared" si="94"/>
        <v>0.59913911367812689</v>
      </c>
      <c r="T1921" s="266">
        <f t="shared" si="95"/>
        <v>1.956833206214539</v>
      </c>
    </row>
    <row r="1922" spans="1:20">
      <c r="A1922" s="102">
        <v>1.69306492153555</v>
      </c>
      <c r="B1922" s="102">
        <v>0.67205213996417301</v>
      </c>
      <c r="C1922" s="2">
        <v>998.99880427481401</v>
      </c>
      <c r="D1922" s="19">
        <v>1.2032527025383499</v>
      </c>
      <c r="E1922" s="135">
        <v>0.29510483374590901</v>
      </c>
      <c r="F1922" s="135">
        <v>89</v>
      </c>
      <c r="G1922" s="135">
        <v>41.7994888248287</v>
      </c>
      <c r="H1922" s="2">
        <v>-2.9775392768362199</v>
      </c>
      <c r="I1922" s="2">
        <v>213.81023345517099</v>
      </c>
      <c r="J1922" s="2">
        <v>53.178044314516796</v>
      </c>
      <c r="K1922" s="19">
        <v>2.0473852090930098</v>
      </c>
      <c r="L1922" s="135">
        <v>7.7360333484569194E-2</v>
      </c>
      <c r="M1922" s="135">
        <v>89.79</v>
      </c>
      <c r="N1922" s="135">
        <v>81.5366490677131</v>
      </c>
      <c r="O1922" s="19">
        <v>0.8</v>
      </c>
      <c r="P1922" s="2">
        <v>6.3426029180924202</v>
      </c>
      <c r="Q1922" s="2">
        <v>67.587500894053505</v>
      </c>
      <c r="R1922" s="266">
        <f t="shared" si="93"/>
        <v>3.25063791163136</v>
      </c>
      <c r="S1922" s="266">
        <f t="shared" si="94"/>
        <v>0.58770215648446045</v>
      </c>
      <c r="T1922" s="266">
        <f t="shared" si="95"/>
        <v>1.9506613922819247</v>
      </c>
    </row>
    <row r="1923" spans="1:20">
      <c r="A1923" s="102">
        <v>1.5171826528385199</v>
      </c>
      <c r="B1923" s="102">
        <v>0.67208913228858003</v>
      </c>
      <c r="C1923" s="2">
        <v>988.67687095382405</v>
      </c>
      <c r="D1923" s="19">
        <v>1.0000035489299299</v>
      </c>
      <c r="E1923" s="135">
        <v>0.26999997176933799</v>
      </c>
      <c r="F1923" s="135">
        <v>89</v>
      </c>
      <c r="G1923" s="135">
        <v>41.7353345558017</v>
      </c>
      <c r="H1923" s="2">
        <v>-2.9943140451300199</v>
      </c>
      <c r="I1923" s="2">
        <v>188.954225036872</v>
      </c>
      <c r="J1923" s="2">
        <v>104.72039333819799</v>
      </c>
      <c r="K1923" s="19">
        <v>1.6223142078231201</v>
      </c>
      <c r="L1923" s="135">
        <v>8.3048966860682694E-2</v>
      </c>
      <c r="M1923" s="135">
        <v>89.79</v>
      </c>
      <c r="N1923" s="135">
        <v>81.902006537050397</v>
      </c>
      <c r="O1923" s="19">
        <v>0.8</v>
      </c>
      <c r="P1923" s="2">
        <v>321.116161699011</v>
      </c>
      <c r="Q1923" s="2">
        <v>115.213490879143</v>
      </c>
      <c r="R1923" s="266">
        <f t="shared" si="93"/>
        <v>2.6223177567530502</v>
      </c>
      <c r="S1923" s="266">
        <f t="shared" si="94"/>
        <v>0.61640559153566865</v>
      </c>
      <c r="T1923" s="266">
        <f t="shared" si="95"/>
        <v>1.9624140409739463</v>
      </c>
    </row>
    <row r="1924" spans="1:20">
      <c r="A1924" s="102">
        <v>1.5569556965492599</v>
      </c>
      <c r="B1924" s="102">
        <v>0.67216815799474705</v>
      </c>
      <c r="C1924" s="2">
        <v>983.60270704906202</v>
      </c>
      <c r="D1924" s="19">
        <v>1.2270701044476799</v>
      </c>
      <c r="E1924" s="135">
        <v>0.130000261093171</v>
      </c>
      <c r="F1924" s="135">
        <v>89</v>
      </c>
      <c r="G1924" s="135">
        <v>41.500196640364898</v>
      </c>
      <c r="H1924" s="2">
        <v>1.1008049427481099</v>
      </c>
      <c r="I1924" s="2">
        <v>168.608910675045</v>
      </c>
      <c r="J1924" s="2">
        <v>134.25867907243099</v>
      </c>
      <c r="K1924" s="19">
        <v>3.1999988976172502</v>
      </c>
      <c r="L1924" s="135">
        <v>9.9999975966012802E-2</v>
      </c>
      <c r="M1924" s="135">
        <v>89.79</v>
      </c>
      <c r="N1924" s="135">
        <v>81.616783758863605</v>
      </c>
      <c r="O1924" s="19">
        <v>0.8</v>
      </c>
      <c r="P1924" s="2">
        <v>169.98979946447699</v>
      </c>
      <c r="Q1924" s="2">
        <v>291.128693739212</v>
      </c>
      <c r="R1924" s="266">
        <f t="shared" si="93"/>
        <v>4.4270690020649299</v>
      </c>
      <c r="S1924" s="266">
        <f t="shared" si="94"/>
        <v>0.38345953973964431</v>
      </c>
      <c r="T1924" s="266">
        <f t="shared" si="95"/>
        <v>1.9666601694961505</v>
      </c>
    </row>
    <row r="1925" spans="1:20">
      <c r="A1925" s="102">
        <v>1.9919711770489801</v>
      </c>
      <c r="B1925" s="102">
        <v>0.67221212450086198</v>
      </c>
      <c r="C1925" s="2">
        <v>987.80930382804604</v>
      </c>
      <c r="D1925" s="19">
        <v>1.2691945912581499</v>
      </c>
      <c r="E1925" s="135">
        <v>0.13205621527514699</v>
      </c>
      <c r="F1925" s="135">
        <v>89</v>
      </c>
      <c r="G1925" s="135">
        <v>41.727426222138398</v>
      </c>
      <c r="H1925" s="2">
        <v>-0.47287182881456402</v>
      </c>
      <c r="I1925" s="2">
        <v>292.62806497803899</v>
      </c>
      <c r="J1925" s="2">
        <v>-88.283282353735203</v>
      </c>
      <c r="K1925" s="19">
        <v>2.0983326247609599</v>
      </c>
      <c r="L1925" s="135">
        <v>6.6852654836505293E-2</v>
      </c>
      <c r="M1925" s="135">
        <v>89.79</v>
      </c>
      <c r="N1925" s="135">
        <v>81.686842776173904</v>
      </c>
      <c r="O1925" s="19">
        <v>0.8</v>
      </c>
      <c r="P1925" s="2">
        <v>78.933348391853798</v>
      </c>
      <c r="Q1925" s="2">
        <v>359.93991419507603</v>
      </c>
      <c r="R1925" s="266">
        <f t="shared" si="93"/>
        <v>3.3675272160191101</v>
      </c>
      <c r="S1925" s="266">
        <f t="shared" si="94"/>
        <v>0.6048586274079093</v>
      </c>
      <c r="T1925" s="266">
        <f t="shared" si="95"/>
        <v>1.9576295537929709</v>
      </c>
    </row>
    <row r="1926" spans="1:20">
      <c r="A1926" s="102">
        <v>1.6432351884432099</v>
      </c>
      <c r="B1926" s="102">
        <v>0.67247862048337503</v>
      </c>
      <c r="C1926" s="2">
        <v>899.92253628046205</v>
      </c>
      <c r="D1926" s="19">
        <v>0.51583421538878105</v>
      </c>
      <c r="E1926" s="135">
        <v>3.6525564828819503E-2</v>
      </c>
      <c r="F1926" s="135">
        <v>89</v>
      </c>
      <c r="G1926" s="135">
        <v>41.255445385388697</v>
      </c>
      <c r="H1926" s="2">
        <v>-1.6427924750590599</v>
      </c>
      <c r="I1926" s="2">
        <v>357.54236106016799</v>
      </c>
      <c r="J1926" s="2">
        <v>54.481351152453499</v>
      </c>
      <c r="K1926" s="19">
        <v>1.25525805018711</v>
      </c>
      <c r="L1926" s="135">
        <v>1.36438468803932E-2</v>
      </c>
      <c r="M1926" s="135">
        <v>89.79</v>
      </c>
      <c r="N1926" s="135">
        <v>82.697071607351504</v>
      </c>
      <c r="O1926" s="19">
        <v>0.8</v>
      </c>
      <c r="P1926" s="2">
        <v>296.42208989996197</v>
      </c>
      <c r="Q1926" s="2">
        <v>149.23347903130201</v>
      </c>
      <c r="R1926" s="266">
        <f t="shared" si="93"/>
        <v>1.7710922655758909</v>
      </c>
      <c r="S1926" s="266">
        <f t="shared" si="94"/>
        <v>0.41093878291550512</v>
      </c>
      <c r="T1926" s="266">
        <f t="shared" si="95"/>
        <v>2.0045128790838374</v>
      </c>
    </row>
    <row r="1927" spans="1:20">
      <c r="A1927" s="102">
        <v>1.61889949534088</v>
      </c>
      <c r="B1927" s="102">
        <v>0.67262359831810803</v>
      </c>
      <c r="C1927" s="2">
        <v>998.99983995631396</v>
      </c>
      <c r="D1927" s="19">
        <v>2.1607904985684199</v>
      </c>
      <c r="E1927" s="135">
        <v>0.29999986035618698</v>
      </c>
      <c r="F1927" s="135">
        <v>89</v>
      </c>
      <c r="G1927" s="135">
        <v>41.5930680386695</v>
      </c>
      <c r="H1927" s="2">
        <v>0.16700158161925899</v>
      </c>
      <c r="I1927" s="2">
        <v>254.81936247881001</v>
      </c>
      <c r="J1927" s="2">
        <v>33.210059061862502</v>
      </c>
      <c r="K1927" s="19">
        <v>2.0000014798132799</v>
      </c>
      <c r="L1927" s="135">
        <v>5.2162467392950001E-3</v>
      </c>
      <c r="M1927" s="135">
        <v>89.79</v>
      </c>
      <c r="N1927" s="135">
        <v>81.400684333036295</v>
      </c>
      <c r="O1927" s="19">
        <v>0.8</v>
      </c>
      <c r="P1927" s="2">
        <v>98.624200843750202</v>
      </c>
      <c r="Q1927" s="2">
        <v>351.462178789191</v>
      </c>
      <c r="R1927" s="266">
        <f t="shared" si="93"/>
        <v>4.1607919783816998</v>
      </c>
      <c r="S1927" s="266">
        <f t="shared" si="94"/>
        <v>1.0803944498931828</v>
      </c>
      <c r="T1927" s="266">
        <f t="shared" si="95"/>
        <v>1.9570733338872057</v>
      </c>
    </row>
    <row r="1928" spans="1:20">
      <c r="A1928" s="102">
        <v>2.0996962883509598</v>
      </c>
      <c r="B1928" s="102">
        <v>0.67301206394810797</v>
      </c>
      <c r="C1928" s="2">
        <v>867.08988039149301</v>
      </c>
      <c r="D1928" s="19">
        <v>2.9609924534762202</v>
      </c>
      <c r="E1928" s="135">
        <v>0.233579928757112</v>
      </c>
      <c r="F1928" s="135">
        <v>89</v>
      </c>
      <c r="G1928" s="135">
        <v>41.566106294557201</v>
      </c>
      <c r="H1928" s="2">
        <v>-5.55712598158217E-2</v>
      </c>
      <c r="I1928" s="2">
        <v>2.0829383786079299</v>
      </c>
      <c r="J1928" s="2">
        <v>-136.925996741202</v>
      </c>
      <c r="K1928" s="19">
        <v>3.2602178449267298</v>
      </c>
      <c r="L1928" s="135">
        <v>5.7604679913983499E-2</v>
      </c>
      <c r="M1928" s="135">
        <v>89.79</v>
      </c>
      <c r="N1928" s="135">
        <v>81.554487193806594</v>
      </c>
      <c r="O1928" s="19">
        <v>0.8</v>
      </c>
      <c r="P1928" s="2">
        <v>189.23920753580299</v>
      </c>
      <c r="Q1928" s="2">
        <v>265.47478414129603</v>
      </c>
      <c r="R1928" s="266">
        <f t="shared" si="93"/>
        <v>6.2212102984029496</v>
      </c>
      <c r="S1928" s="266">
        <f t="shared" si="94"/>
        <v>0.90821920323019567</v>
      </c>
      <c r="T1928" s="266">
        <f t="shared" si="95"/>
        <v>1.9620429831909851</v>
      </c>
    </row>
    <row r="1929" spans="1:20">
      <c r="A1929" s="102">
        <v>1.91762081766501</v>
      </c>
      <c r="B1929" s="102">
        <v>0.67313079338739901</v>
      </c>
      <c r="C1929" s="2">
        <v>926.87507779173598</v>
      </c>
      <c r="D1929" s="19">
        <v>3.8889479473157098</v>
      </c>
      <c r="E1929" s="135">
        <v>0.20404917725730301</v>
      </c>
      <c r="F1929" s="135">
        <v>89</v>
      </c>
      <c r="G1929" s="135">
        <v>41.023545823626201</v>
      </c>
      <c r="H1929" s="2">
        <v>0.30428213444458002</v>
      </c>
      <c r="I1929" s="2">
        <v>53.168519882762503</v>
      </c>
      <c r="J1929" s="2">
        <v>57.493657966425303</v>
      </c>
      <c r="K1929" s="19">
        <v>3.8235944230874899</v>
      </c>
      <c r="L1929" s="135">
        <v>1.66321469083653E-2</v>
      </c>
      <c r="M1929" s="135">
        <v>89.79</v>
      </c>
      <c r="N1929" s="135">
        <v>84.642497877005795</v>
      </c>
      <c r="O1929" s="19">
        <v>0.8</v>
      </c>
      <c r="P1929" s="2">
        <v>181.09063903655601</v>
      </c>
      <c r="Q1929" s="2">
        <v>260.96922434095802</v>
      </c>
      <c r="R1929" s="266">
        <f t="shared" si="93"/>
        <v>7.7125423704031997</v>
      </c>
      <c r="S1929" s="266">
        <f t="shared" si="94"/>
        <v>1.0170921695652668</v>
      </c>
      <c r="T1929" s="266">
        <f t="shared" si="95"/>
        <v>2.0632662578927699</v>
      </c>
    </row>
    <row r="1930" spans="1:20">
      <c r="A1930" s="102">
        <v>1.64207390137016</v>
      </c>
      <c r="B1930" s="102">
        <v>0.67320125196676905</v>
      </c>
      <c r="C1930" s="2">
        <v>935.38007452479599</v>
      </c>
      <c r="D1930" s="19">
        <v>1.0629793649694099</v>
      </c>
      <c r="E1930" s="135">
        <v>9.9776803700465502E-2</v>
      </c>
      <c r="F1930" s="135">
        <v>89</v>
      </c>
      <c r="G1930" s="135">
        <v>42.056307268790199</v>
      </c>
      <c r="H1930" s="2">
        <v>0.55053795896461299</v>
      </c>
      <c r="I1930" s="2">
        <v>75.407944979838902</v>
      </c>
      <c r="J1930" s="2">
        <v>-55.198543131046698</v>
      </c>
      <c r="K1930" s="19">
        <v>5.2528998707121701</v>
      </c>
      <c r="L1930" s="135">
        <v>0.12711091424788501</v>
      </c>
      <c r="M1930" s="135">
        <v>89.79</v>
      </c>
      <c r="N1930" s="135">
        <v>82.383237170981701</v>
      </c>
      <c r="O1930" s="19">
        <v>0.8</v>
      </c>
      <c r="P1930" s="2">
        <v>314.79609613863403</v>
      </c>
      <c r="Q1930" s="2">
        <v>117.409046858617</v>
      </c>
      <c r="R1930" s="266">
        <f t="shared" si="93"/>
        <v>6.3158792356815798</v>
      </c>
      <c r="S1930" s="266">
        <f t="shared" si="94"/>
        <v>0.20236048490018044</v>
      </c>
      <c r="T1930" s="266">
        <f t="shared" si="95"/>
        <v>1.9588794766134388</v>
      </c>
    </row>
    <row r="1931" spans="1:20">
      <c r="A1931" s="102">
        <v>1.7196971597149899</v>
      </c>
      <c r="B1931" s="102">
        <v>0.67339301224359605</v>
      </c>
      <c r="C1931" s="2">
        <v>998.98568114275702</v>
      </c>
      <c r="D1931" s="19">
        <v>1.2113651400312899</v>
      </c>
      <c r="E1931" s="135">
        <v>0.23954986905046799</v>
      </c>
      <c r="F1931" s="135">
        <v>89</v>
      </c>
      <c r="G1931" s="135">
        <v>41.794064329706302</v>
      </c>
      <c r="H1931" s="2">
        <v>5.9999310669666404</v>
      </c>
      <c r="I1931" s="2">
        <v>359.54500040174298</v>
      </c>
      <c r="J1931" s="2">
        <v>148.54084702112399</v>
      </c>
      <c r="K1931" s="19">
        <v>2.00000938781313</v>
      </c>
      <c r="L1931" s="135">
        <v>9.6622281398031001E-2</v>
      </c>
      <c r="M1931" s="135">
        <v>89.79</v>
      </c>
      <c r="N1931" s="135">
        <v>81.699993564318504</v>
      </c>
      <c r="O1931" s="19">
        <v>0.8</v>
      </c>
      <c r="P1931" s="2">
        <v>137.95697204584599</v>
      </c>
      <c r="Q1931" s="2">
        <v>306.11690479102799</v>
      </c>
      <c r="R1931" s="266">
        <f t="shared" si="93"/>
        <v>3.2113745278444199</v>
      </c>
      <c r="S1931" s="266">
        <f t="shared" si="94"/>
        <v>0.60567972701159811</v>
      </c>
      <c r="T1931" s="266">
        <f t="shared" si="95"/>
        <v>1.9548228887193424</v>
      </c>
    </row>
    <row r="1932" spans="1:20">
      <c r="A1932" s="102">
        <v>2.0187813146039799</v>
      </c>
      <c r="B1932" s="102">
        <v>0.67344870218349695</v>
      </c>
      <c r="C1932" s="2">
        <v>860.21918404146402</v>
      </c>
      <c r="D1932" s="19">
        <v>1.61087611003111</v>
      </c>
      <c r="E1932" s="135">
        <v>0.13000248978091999</v>
      </c>
      <c r="F1932" s="135">
        <v>89</v>
      </c>
      <c r="G1932" s="135">
        <v>41.799999281435703</v>
      </c>
      <c r="H1932" s="2">
        <v>0.56430203549562297</v>
      </c>
      <c r="I1932" s="2">
        <v>133.35088841576899</v>
      </c>
      <c r="J1932" s="2">
        <v>-112.103945119447</v>
      </c>
      <c r="K1932" s="19">
        <v>3.1999998127898999</v>
      </c>
      <c r="L1932" s="135">
        <v>7.7592930613656505E-2</v>
      </c>
      <c r="M1932" s="135">
        <v>89.79</v>
      </c>
      <c r="N1932" s="135">
        <v>81.699985513059502</v>
      </c>
      <c r="O1932" s="19">
        <v>0.8</v>
      </c>
      <c r="P1932" s="2">
        <v>137.77758793667701</v>
      </c>
      <c r="Q1932" s="2">
        <v>315.42400869213702</v>
      </c>
      <c r="R1932" s="266">
        <f t="shared" si="93"/>
        <v>4.8108759228210101</v>
      </c>
      <c r="S1932" s="266">
        <f t="shared" si="94"/>
        <v>0.5033988138351414</v>
      </c>
      <c r="T1932" s="266">
        <f t="shared" si="95"/>
        <v>1.9545451415676043</v>
      </c>
    </row>
    <row r="1933" spans="1:20">
      <c r="A1933" s="102">
        <v>1.7985531901940699</v>
      </c>
      <c r="B1933" s="102">
        <v>0.67368762392331505</v>
      </c>
      <c r="C1933" s="2">
        <v>905.97609630610702</v>
      </c>
      <c r="D1933" s="19">
        <v>1.2016775411015299</v>
      </c>
      <c r="E1933" s="135">
        <v>0.133955597948828</v>
      </c>
      <c r="F1933" s="135">
        <v>89</v>
      </c>
      <c r="G1933" s="135">
        <v>41.596077868485303</v>
      </c>
      <c r="H1933" s="2">
        <v>5.3896721929148796</v>
      </c>
      <c r="I1933" s="2">
        <v>157.070891411997</v>
      </c>
      <c r="J1933" s="2">
        <v>143.18231839747</v>
      </c>
      <c r="K1933" s="19">
        <v>2.9875674273300499</v>
      </c>
      <c r="L1933" s="135">
        <v>6.5692511382177896E-2</v>
      </c>
      <c r="M1933" s="135">
        <v>89.79</v>
      </c>
      <c r="N1933" s="135">
        <v>81.417829662165801</v>
      </c>
      <c r="O1933" s="19">
        <v>0.8</v>
      </c>
      <c r="P1933" s="2">
        <v>129.62039249691301</v>
      </c>
      <c r="Q1933" s="2">
        <v>324.98685312445298</v>
      </c>
      <c r="R1933" s="266">
        <f t="shared" si="93"/>
        <v>4.1892449684315798</v>
      </c>
      <c r="S1933" s="266">
        <f t="shared" si="94"/>
        <v>0.40222608203204757</v>
      </c>
      <c r="T1933" s="266">
        <f t="shared" si="95"/>
        <v>1.9573439091922391</v>
      </c>
    </row>
    <row r="1934" spans="1:20">
      <c r="A1934" s="102">
        <v>1.7218340965919099</v>
      </c>
      <c r="B1934" s="102">
        <v>0.67385975789169095</v>
      </c>
      <c r="C1934" s="2">
        <v>997.73041864458503</v>
      </c>
      <c r="D1934" s="19">
        <v>1.2212081643802399</v>
      </c>
      <c r="E1934" s="135">
        <v>0.13506296466566001</v>
      </c>
      <c r="F1934" s="135">
        <v>89</v>
      </c>
      <c r="G1934" s="135">
        <v>41.788096833185698</v>
      </c>
      <c r="H1934" s="2">
        <v>-1.49039108029338</v>
      </c>
      <c r="I1934" s="2">
        <v>261.79643302652801</v>
      </c>
      <c r="J1934" s="2">
        <v>-20.787543072458</v>
      </c>
      <c r="K1934" s="19">
        <v>2.0005901808792701</v>
      </c>
      <c r="L1934" s="135">
        <v>6.3516503037385499E-2</v>
      </c>
      <c r="M1934" s="135">
        <v>89.79</v>
      </c>
      <c r="N1934" s="135">
        <v>81.439496256357202</v>
      </c>
      <c r="O1934" s="19">
        <v>0.8</v>
      </c>
      <c r="P1934" s="2">
        <v>2.68556683217821</v>
      </c>
      <c r="Q1934" s="2">
        <v>71.228105609466894</v>
      </c>
      <c r="R1934" s="266">
        <f t="shared" si="93"/>
        <v>3.22179834525951</v>
      </c>
      <c r="S1934" s="266">
        <f t="shared" si="94"/>
        <v>0.61042395191778476</v>
      </c>
      <c r="T1934" s="266">
        <f t="shared" si="95"/>
        <v>1.9488682765682368</v>
      </c>
    </row>
    <row r="1935" spans="1:20">
      <c r="A1935" s="102">
        <v>2.5226212074048799</v>
      </c>
      <c r="B1935" s="102">
        <v>0.67439426561160098</v>
      </c>
      <c r="C1935" s="2">
        <v>971.55376899501402</v>
      </c>
      <c r="D1935" s="19">
        <v>1.42179204546187</v>
      </c>
      <c r="E1935" s="135">
        <v>0.131880504354356</v>
      </c>
      <c r="F1935" s="135">
        <v>89</v>
      </c>
      <c r="G1935" s="135">
        <v>41.306200961936497</v>
      </c>
      <c r="H1935" s="2">
        <v>5.4326914059452696</v>
      </c>
      <c r="I1935" s="2">
        <v>121.986024537394</v>
      </c>
      <c r="J1935" s="2">
        <v>-111.688624339062</v>
      </c>
      <c r="K1935" s="19">
        <v>2.8615431979481998</v>
      </c>
      <c r="L1935" s="135">
        <v>9.0101005097761602E-2</v>
      </c>
      <c r="M1935" s="135">
        <v>89.79</v>
      </c>
      <c r="N1935" s="135">
        <v>82.190262538661102</v>
      </c>
      <c r="O1935" s="19">
        <v>0.8</v>
      </c>
      <c r="P1935" s="2">
        <v>223.048184161693</v>
      </c>
      <c r="Q1935" s="2">
        <v>234.85082575857399</v>
      </c>
      <c r="R1935" s="266">
        <f t="shared" si="93"/>
        <v>4.28333524341007</v>
      </c>
      <c r="S1935" s="266">
        <f t="shared" si="94"/>
        <v>0.49686198918168756</v>
      </c>
      <c r="T1935" s="266">
        <f t="shared" si="95"/>
        <v>1.9897802418188764</v>
      </c>
    </row>
    <row r="1936" spans="1:20">
      <c r="A1936" s="102">
        <v>1.54844289319589</v>
      </c>
      <c r="B1936" s="102">
        <v>0.67472766158992703</v>
      </c>
      <c r="C1936" s="2">
        <v>904.398292333016</v>
      </c>
      <c r="D1936" s="19">
        <v>1.31257608239156</v>
      </c>
      <c r="E1936" s="135">
        <v>0.29999999962295099</v>
      </c>
      <c r="F1936" s="135">
        <v>89</v>
      </c>
      <c r="G1936" s="135">
        <v>41.799521863738903</v>
      </c>
      <c r="H1936" s="2">
        <v>2.8253135563787701</v>
      </c>
      <c r="I1936" s="2">
        <v>237.27970468959799</v>
      </c>
      <c r="J1936" s="2">
        <v>28.3281812014237</v>
      </c>
      <c r="K1936" s="19">
        <v>2.9605663327126202</v>
      </c>
      <c r="L1936" s="135">
        <v>4.2821130703291E-5</v>
      </c>
      <c r="M1936" s="135">
        <v>89.79</v>
      </c>
      <c r="N1936" s="135">
        <v>81.639631194967706</v>
      </c>
      <c r="O1936" s="19">
        <v>0.8</v>
      </c>
      <c r="P1936" s="2">
        <v>122.57397164762099</v>
      </c>
      <c r="Q1936" s="2">
        <v>327.42573632732501</v>
      </c>
      <c r="R1936" s="266">
        <f t="shared" si="93"/>
        <v>4.2731424151041804</v>
      </c>
      <c r="S1936" s="266">
        <f t="shared" si="94"/>
        <v>0.44335303954798122</v>
      </c>
      <c r="T1936" s="266">
        <f t="shared" si="95"/>
        <v>1.9531235658891617</v>
      </c>
    </row>
    <row r="1937" spans="1:20">
      <c r="A1937" s="102">
        <v>1.5859178458340399</v>
      </c>
      <c r="B1937" s="102">
        <v>0.67491524061188102</v>
      </c>
      <c r="C1937" s="2">
        <v>998.72561411807806</v>
      </c>
      <c r="D1937" s="19">
        <v>1.2000884884429399</v>
      </c>
      <c r="E1937" s="135">
        <v>0.26999736160222998</v>
      </c>
      <c r="F1937" s="135">
        <v>89</v>
      </c>
      <c r="G1937" s="135">
        <v>41.7486381255084</v>
      </c>
      <c r="H1937" s="2">
        <v>5.9999216982163102</v>
      </c>
      <c r="I1937" s="2">
        <v>244.58250959788799</v>
      </c>
      <c r="J1937" s="2">
        <v>-14.891016918414699</v>
      </c>
      <c r="K1937" s="19">
        <v>2.0000142408260499</v>
      </c>
      <c r="L1937" s="135">
        <v>7.9767913181183203E-2</v>
      </c>
      <c r="M1937" s="135">
        <v>89.79</v>
      </c>
      <c r="N1937" s="135">
        <v>81.457298421769494</v>
      </c>
      <c r="O1937" s="19">
        <v>0.8</v>
      </c>
      <c r="P1937" s="2">
        <v>36.979257147083302</v>
      </c>
      <c r="Q1937" s="2">
        <v>37.385036160037799</v>
      </c>
      <c r="R1937" s="266">
        <f t="shared" si="93"/>
        <v>3.2001027292689899</v>
      </c>
      <c r="S1937" s="266">
        <f t="shared" si="94"/>
        <v>0.60003997168904</v>
      </c>
      <c r="T1937" s="266">
        <f t="shared" si="95"/>
        <v>1.9511366616770935</v>
      </c>
    </row>
    <row r="1938" spans="1:20">
      <c r="A1938" s="102">
        <v>2.32658815383911</v>
      </c>
      <c r="B1938" s="102">
        <v>0.67496110635864304</v>
      </c>
      <c r="C1938" s="2">
        <v>984.71589197961498</v>
      </c>
      <c r="D1938" s="19">
        <v>3.5497017203207002</v>
      </c>
      <c r="E1938" s="135">
        <v>0.25121973118854901</v>
      </c>
      <c r="F1938" s="135">
        <v>89</v>
      </c>
      <c r="G1938" s="135">
        <v>41.260877885225</v>
      </c>
      <c r="H1938" s="2">
        <v>5.9998680360346803</v>
      </c>
      <c r="I1938" s="2">
        <v>345.77804984614602</v>
      </c>
      <c r="J1938" s="2">
        <v>-176.84490872758599</v>
      </c>
      <c r="K1938" s="19">
        <v>4.2417294117811801</v>
      </c>
      <c r="L1938" s="135">
        <v>4.7219654486619299E-4</v>
      </c>
      <c r="M1938" s="135">
        <v>89.79</v>
      </c>
      <c r="N1938" s="135">
        <v>82.809529335171305</v>
      </c>
      <c r="O1938" s="19">
        <v>0.8</v>
      </c>
      <c r="P1938" s="2">
        <v>109.727625527668</v>
      </c>
      <c r="Q1938" s="2">
        <v>333.49685434333901</v>
      </c>
      <c r="R1938" s="266">
        <f t="shared" si="93"/>
        <v>7.7914311321018808</v>
      </c>
      <c r="S1938" s="266">
        <f t="shared" si="94"/>
        <v>0.83685246646370004</v>
      </c>
      <c r="T1938" s="266">
        <f t="shared" si="95"/>
        <v>2.0069744896248163</v>
      </c>
    </row>
    <row r="1939" spans="1:20">
      <c r="A1939" s="102">
        <v>1.88586194440722</v>
      </c>
      <c r="B1939" s="102">
        <v>0.67506858279161597</v>
      </c>
      <c r="C1939" s="2">
        <v>890.32805201100098</v>
      </c>
      <c r="D1939" s="19">
        <v>3.2439225110128498</v>
      </c>
      <c r="E1939" s="135">
        <v>0.26038772782691599</v>
      </c>
      <c r="F1939" s="135">
        <v>89</v>
      </c>
      <c r="G1939" s="135">
        <v>41.658409453831403</v>
      </c>
      <c r="H1939" s="2">
        <v>5.7234549133673598</v>
      </c>
      <c r="I1939" s="2">
        <v>359.87979858963098</v>
      </c>
      <c r="J1939" s="2">
        <v>167.209547657775</v>
      </c>
      <c r="K1939" s="19">
        <v>3.1683994694928899</v>
      </c>
      <c r="L1939" s="135">
        <v>5.8997433257131901E-2</v>
      </c>
      <c r="M1939" s="135">
        <v>89.79</v>
      </c>
      <c r="N1939" s="135">
        <v>81.421736795523898</v>
      </c>
      <c r="O1939" s="19">
        <v>0.8</v>
      </c>
      <c r="P1939" s="2">
        <v>109.43403715420401</v>
      </c>
      <c r="Q1939" s="2">
        <v>328.60498537808297</v>
      </c>
      <c r="R1939" s="266">
        <f t="shared" si="93"/>
        <v>6.4123219805057392</v>
      </c>
      <c r="S1939" s="266">
        <f t="shared" si="94"/>
        <v>1.0238363382670455</v>
      </c>
      <c r="T1939" s="266">
        <f t="shared" si="95"/>
        <v>1.9545090142186259</v>
      </c>
    </row>
    <row r="1940" spans="1:20">
      <c r="A1940" s="102">
        <v>1.27451710309833</v>
      </c>
      <c r="B1940" s="102">
        <v>0.67544153639498805</v>
      </c>
      <c r="C1940" s="2">
        <v>998.996882754529</v>
      </c>
      <c r="D1940" s="19">
        <v>1.07220797401069</v>
      </c>
      <c r="E1940" s="135">
        <v>0.26999821437758098</v>
      </c>
      <c r="F1940" s="135">
        <v>89</v>
      </c>
      <c r="G1940" s="135">
        <v>41.485166149289697</v>
      </c>
      <c r="H1940" s="2">
        <v>-2.9999662972847299</v>
      </c>
      <c r="I1940" s="2">
        <v>199.57583331573801</v>
      </c>
      <c r="J1940" s="2">
        <v>57.621129516033598</v>
      </c>
      <c r="K1940" s="19">
        <v>1.0008903676126799</v>
      </c>
      <c r="L1940" s="135">
        <v>9.7158914958894699E-2</v>
      </c>
      <c r="M1940" s="135">
        <v>89.79</v>
      </c>
      <c r="N1940" s="135">
        <v>81.7345853483491</v>
      </c>
      <c r="O1940" s="19">
        <v>0.8</v>
      </c>
      <c r="P1940" s="2">
        <v>343.47552700875201</v>
      </c>
      <c r="Q1940" s="2">
        <v>90.822914930049393</v>
      </c>
      <c r="R1940" s="266">
        <f t="shared" si="93"/>
        <v>2.0730983416233699</v>
      </c>
      <c r="S1940" s="266">
        <f t="shared" si="94"/>
        <v>1.0712541639981177</v>
      </c>
      <c r="T1940" s="266">
        <f t="shared" si="95"/>
        <v>1.9702123176804138</v>
      </c>
    </row>
    <row r="1941" spans="1:20">
      <c r="A1941" s="102">
        <v>1.8406734289601401</v>
      </c>
      <c r="B1941" s="102">
        <v>0.67545769303379599</v>
      </c>
      <c r="C1941" s="2">
        <v>860.05977241200299</v>
      </c>
      <c r="D1941" s="19">
        <v>1.3569846823974001</v>
      </c>
      <c r="E1941" s="135">
        <v>0.18579051059408699</v>
      </c>
      <c r="F1941" s="135">
        <v>89</v>
      </c>
      <c r="G1941" s="135">
        <v>41.794766848052298</v>
      </c>
      <c r="H1941" s="2">
        <v>0.79411172671141395</v>
      </c>
      <c r="I1941" s="2">
        <v>105.757770001099</v>
      </c>
      <c r="J1941" s="2">
        <v>-87.326022344303297</v>
      </c>
      <c r="K1941" s="19">
        <v>3.1318516933690002</v>
      </c>
      <c r="L1941" s="135">
        <v>9.2358522304044094E-2</v>
      </c>
      <c r="M1941" s="135">
        <v>89.79</v>
      </c>
      <c r="N1941" s="135">
        <v>81.6669607115291</v>
      </c>
      <c r="O1941" s="19">
        <v>0.8</v>
      </c>
      <c r="P1941" s="2">
        <v>234.07563323392799</v>
      </c>
      <c r="Q1941" s="2">
        <v>222.49401397475</v>
      </c>
      <c r="R1941" s="266">
        <f t="shared" si="93"/>
        <v>4.4888363757664003</v>
      </c>
      <c r="S1941" s="266">
        <f t="shared" si="94"/>
        <v>0.43328510263449371</v>
      </c>
      <c r="T1941" s="266">
        <f t="shared" si="95"/>
        <v>1.9539996719789072</v>
      </c>
    </row>
    <row r="1942" spans="1:20">
      <c r="A1942" s="102">
        <v>1.6770114037208199</v>
      </c>
      <c r="B1942" s="102">
        <v>0.67556141204584097</v>
      </c>
      <c r="C1942" s="2">
        <v>998.92102505124501</v>
      </c>
      <c r="D1942" s="19">
        <v>1.20125698736513</v>
      </c>
      <c r="E1942" s="135">
        <v>0.143561469888318</v>
      </c>
      <c r="F1942" s="135">
        <v>89</v>
      </c>
      <c r="G1942" s="135">
        <v>41.729372534143103</v>
      </c>
      <c r="H1942" s="2">
        <v>5.9999678884194898</v>
      </c>
      <c r="I1942" s="2">
        <v>270.113121412147</v>
      </c>
      <c r="J1942" s="2">
        <v>-45.4038707589552</v>
      </c>
      <c r="K1942" s="19">
        <v>2.00011545062456</v>
      </c>
      <c r="L1942" s="135">
        <v>5.7990164126118897E-2</v>
      </c>
      <c r="M1942" s="135">
        <v>89.79</v>
      </c>
      <c r="N1942" s="135">
        <v>81.599065640919903</v>
      </c>
      <c r="O1942" s="19">
        <v>0.8</v>
      </c>
      <c r="P1942" s="2">
        <v>25.113473571483802</v>
      </c>
      <c r="Q1942" s="2">
        <v>50.148652388883399</v>
      </c>
      <c r="R1942" s="266">
        <f t="shared" si="93"/>
        <v>3.20137243798969</v>
      </c>
      <c r="S1942" s="266">
        <f t="shared" si="94"/>
        <v>0.60059382421650864</v>
      </c>
      <c r="T1942" s="266">
        <f t="shared" si="95"/>
        <v>1.9554347617893197</v>
      </c>
    </row>
    <row r="1943" spans="1:20">
      <c r="A1943" s="102">
        <v>1.7397201857529501</v>
      </c>
      <c r="B1943" s="102">
        <v>0.67571738156873495</v>
      </c>
      <c r="C1943" s="2">
        <v>959.89016487640799</v>
      </c>
      <c r="D1943" s="19">
        <v>3.17355486414717</v>
      </c>
      <c r="E1943" s="135">
        <v>0.13950424386235899</v>
      </c>
      <c r="F1943" s="135">
        <v>89</v>
      </c>
      <c r="G1943" s="135">
        <v>41.552138045863302</v>
      </c>
      <c r="H1943" s="2">
        <v>-0.30723993815858502</v>
      </c>
      <c r="I1943" s="2">
        <v>1.25546303805978</v>
      </c>
      <c r="J1943" s="2">
        <v>179.999991193032</v>
      </c>
      <c r="K1943" s="19">
        <v>3.19999999995771</v>
      </c>
      <c r="L1943" s="135">
        <v>1.3747435063105E-7</v>
      </c>
      <c r="M1943" s="135">
        <v>89.79</v>
      </c>
      <c r="N1943" s="135">
        <v>81.697441502356995</v>
      </c>
      <c r="O1943" s="19">
        <v>0.8</v>
      </c>
      <c r="P1943" s="2">
        <v>186.39347580753901</v>
      </c>
      <c r="Q1943" s="2">
        <v>258.52487513988302</v>
      </c>
      <c r="R1943" s="266">
        <f t="shared" si="93"/>
        <v>6.3735548641048805</v>
      </c>
      <c r="S1943" s="266">
        <f t="shared" si="94"/>
        <v>0.99173589505909709</v>
      </c>
      <c r="T1943" s="266">
        <f t="shared" si="95"/>
        <v>1.9661429073079992</v>
      </c>
    </row>
    <row r="1944" spans="1:20">
      <c r="A1944" s="102">
        <v>1.45088462717831</v>
      </c>
      <c r="B1944" s="102">
        <v>0.67584398224511499</v>
      </c>
      <c r="C1944" s="2">
        <v>966.48631154619795</v>
      </c>
      <c r="D1944" s="19">
        <v>1.02984154170525</v>
      </c>
      <c r="E1944" s="135">
        <v>0.170914598053162</v>
      </c>
      <c r="F1944" s="135">
        <v>89</v>
      </c>
      <c r="G1944" s="135">
        <v>41.689575796541703</v>
      </c>
      <c r="H1944" s="2">
        <v>-2.3427147950813199</v>
      </c>
      <c r="I1944" s="2">
        <v>236.35859573224101</v>
      </c>
      <c r="J1944" s="2">
        <v>5.82604418017422</v>
      </c>
      <c r="K1944" s="19">
        <v>1.65200847492098</v>
      </c>
      <c r="L1944" s="135">
        <v>7.4138191972509995E-2</v>
      </c>
      <c r="M1944" s="135">
        <v>89.79</v>
      </c>
      <c r="N1944" s="135">
        <v>81.611262137921699</v>
      </c>
      <c r="O1944" s="19">
        <v>0.8</v>
      </c>
      <c r="P1944" s="2">
        <v>359.98990640615199</v>
      </c>
      <c r="Q1944" s="2">
        <v>74.377428066112003</v>
      </c>
      <c r="R1944" s="266">
        <f t="shared" si="93"/>
        <v>2.68185001662623</v>
      </c>
      <c r="S1944" s="266">
        <f t="shared" si="94"/>
        <v>0.62338756570513965</v>
      </c>
      <c r="T1944" s="266">
        <f t="shared" si="95"/>
        <v>1.9575939687227915</v>
      </c>
    </row>
    <row r="1945" spans="1:20">
      <c r="A1945" s="102">
        <v>3.0868911216966799</v>
      </c>
      <c r="B1945" s="102">
        <v>0.67598275859456702</v>
      </c>
      <c r="C1945" s="2">
        <v>865.30830305160896</v>
      </c>
      <c r="D1945" s="19">
        <v>2.5988269371894002</v>
      </c>
      <c r="E1945" s="135">
        <v>0.26220232809607003</v>
      </c>
      <c r="F1945" s="135">
        <v>89</v>
      </c>
      <c r="G1945" s="135">
        <v>41.517216524854</v>
      </c>
      <c r="H1945" s="2">
        <v>0.56229277128843802</v>
      </c>
      <c r="I1945" s="2">
        <v>12.6512044233111</v>
      </c>
      <c r="J1945" s="2">
        <v>-173.163459655699</v>
      </c>
      <c r="K1945" s="19">
        <v>3.1987444631009101</v>
      </c>
      <c r="L1945" s="135">
        <v>7.3391817671171894E-2</v>
      </c>
      <c r="M1945" s="135">
        <v>89.79</v>
      </c>
      <c r="N1945" s="135">
        <v>81.675252910246599</v>
      </c>
      <c r="O1945" s="19">
        <v>0.8</v>
      </c>
      <c r="P1945" s="2">
        <v>52.835216338138601</v>
      </c>
      <c r="Q1945" s="2">
        <v>16.2491455786279</v>
      </c>
      <c r="R1945" s="266">
        <f t="shared" si="93"/>
        <v>5.7975714002903107</v>
      </c>
      <c r="S1945" s="266">
        <f t="shared" si="94"/>
        <v>0.81245218777809436</v>
      </c>
      <c r="T1945" s="266">
        <f t="shared" si="95"/>
        <v>1.9672622527898098</v>
      </c>
    </row>
    <row r="1946" spans="1:20">
      <c r="A1946" s="102">
        <v>1.5335196563974001</v>
      </c>
      <c r="B1946" s="102">
        <v>0.67605468663660895</v>
      </c>
      <c r="C1946" s="2">
        <v>984.222156247979</v>
      </c>
      <c r="D1946" s="19">
        <v>0.50003478117979805</v>
      </c>
      <c r="E1946" s="135">
        <v>8.7624163006511602E-2</v>
      </c>
      <c r="F1946" s="135">
        <v>89</v>
      </c>
      <c r="G1946" s="135">
        <v>41.050179244581997</v>
      </c>
      <c r="H1946" s="2">
        <v>5.9984478789717501</v>
      </c>
      <c r="I1946" s="2">
        <v>331.70801116930699</v>
      </c>
      <c r="J1946" s="2">
        <v>-173.18800731855299</v>
      </c>
      <c r="K1946" s="19">
        <v>1.2000025289343399</v>
      </c>
      <c r="L1946" s="135">
        <v>5.1919815128274602E-3</v>
      </c>
      <c r="M1946" s="135">
        <v>89.79</v>
      </c>
      <c r="N1946" s="135">
        <v>83.071748284061201</v>
      </c>
      <c r="O1946" s="19">
        <v>0.8</v>
      </c>
      <c r="P1946" s="2">
        <v>226.966153739948</v>
      </c>
      <c r="Q1946" s="2">
        <v>223.435497845209</v>
      </c>
      <c r="R1946" s="266">
        <f t="shared" si="93"/>
        <v>1.7000373101141379</v>
      </c>
      <c r="S1946" s="266">
        <f t="shared" si="94"/>
        <v>0.41669477282173151</v>
      </c>
      <c r="T1946" s="266">
        <f t="shared" si="95"/>
        <v>2.0236634726759548</v>
      </c>
    </row>
    <row r="1947" spans="1:20">
      <c r="A1947" s="102">
        <v>1.3316046949475999</v>
      </c>
      <c r="B1947" s="102">
        <v>0.67634247862459895</v>
      </c>
      <c r="C1947" s="2">
        <v>998.94452092337394</v>
      </c>
      <c r="D1947" s="19">
        <v>1.2000020421961599</v>
      </c>
      <c r="E1947" s="135">
        <v>0.16204945400021101</v>
      </c>
      <c r="F1947" s="135">
        <v>89</v>
      </c>
      <c r="G1947" s="135">
        <v>41.461759157728501</v>
      </c>
      <c r="H1947" s="2">
        <v>5.9999463583130002</v>
      </c>
      <c r="I1947" s="2">
        <v>0.95868957417404399</v>
      </c>
      <c r="J1947" s="2">
        <v>124.08095732273701</v>
      </c>
      <c r="K1947" s="19">
        <v>2.0000022702828399</v>
      </c>
      <c r="L1947" s="135">
        <v>8.9959971391985305E-2</v>
      </c>
      <c r="M1947" s="135">
        <v>89.79</v>
      </c>
      <c r="N1947" s="135">
        <v>82.449999711662301</v>
      </c>
      <c r="O1947" s="19">
        <v>0.8</v>
      </c>
      <c r="P1947" s="2">
        <v>158.73366925709999</v>
      </c>
      <c r="Q1947" s="2">
        <v>289.25364237730599</v>
      </c>
      <c r="R1947" s="266">
        <f t="shared" si="93"/>
        <v>3.2000043124789999</v>
      </c>
      <c r="S1947" s="266">
        <f t="shared" si="94"/>
        <v>0.60000034001284197</v>
      </c>
      <c r="T1947" s="266">
        <f t="shared" si="95"/>
        <v>1.9885793894563579</v>
      </c>
    </row>
    <row r="1948" spans="1:20">
      <c r="A1948" s="102">
        <v>2.5998511663638002</v>
      </c>
      <c r="B1948" s="102">
        <v>0.67638757386628301</v>
      </c>
      <c r="C1948" s="2">
        <v>881.249576046068</v>
      </c>
      <c r="D1948" s="19">
        <v>0.50000041069462098</v>
      </c>
      <c r="E1948" s="135">
        <v>0.1654519966678</v>
      </c>
      <c r="F1948" s="135">
        <v>89</v>
      </c>
      <c r="G1948" s="135">
        <v>42.119220693086802</v>
      </c>
      <c r="H1948" s="2">
        <v>4.8617346993388102</v>
      </c>
      <c r="I1948" s="2">
        <v>5.0305554793315403</v>
      </c>
      <c r="J1948" s="2">
        <v>61.371418570055603</v>
      </c>
      <c r="K1948" s="19">
        <v>3.95394627673662</v>
      </c>
      <c r="L1948" s="135">
        <v>3.6375054928371099E-2</v>
      </c>
      <c r="M1948" s="135">
        <v>89.79</v>
      </c>
      <c r="N1948" s="135">
        <v>82.871417375696097</v>
      </c>
      <c r="O1948" s="19">
        <v>0.8</v>
      </c>
      <c r="P1948" s="2">
        <v>24.140205863438499</v>
      </c>
      <c r="Q1948" s="2">
        <v>61.362502849369697</v>
      </c>
      <c r="R1948" s="266">
        <f t="shared" si="93"/>
        <v>4.453946687431241</v>
      </c>
      <c r="S1948" s="266">
        <f t="shared" si="94"/>
        <v>0.12645604560598508</v>
      </c>
      <c r="T1948" s="266">
        <f t="shared" si="95"/>
        <v>1.9675439386583455</v>
      </c>
    </row>
    <row r="1949" spans="1:20">
      <c r="A1949" s="102">
        <v>1.4542931294999999</v>
      </c>
      <c r="B1949" s="102">
        <v>0.67649223143234805</v>
      </c>
      <c r="C1949" s="2">
        <v>998.99981279028304</v>
      </c>
      <c r="D1949" s="19">
        <v>1.2000054664412101</v>
      </c>
      <c r="E1949" s="135">
        <v>0.29997914890279098</v>
      </c>
      <c r="F1949" s="135">
        <v>89</v>
      </c>
      <c r="G1949" s="135">
        <v>41.648050672007301</v>
      </c>
      <c r="H1949" s="2">
        <v>4.09082398083219</v>
      </c>
      <c r="I1949" s="2">
        <v>244.37409994283601</v>
      </c>
      <c r="J1949" s="2">
        <v>-18.901328739612101</v>
      </c>
      <c r="K1949" s="19">
        <v>2.0000008614081701</v>
      </c>
      <c r="L1949" s="135">
        <v>8.6096046012561503E-2</v>
      </c>
      <c r="M1949" s="135">
        <v>89.79</v>
      </c>
      <c r="N1949" s="135">
        <v>81.654864286997196</v>
      </c>
      <c r="O1949" s="19">
        <v>0.8</v>
      </c>
      <c r="P1949" s="2">
        <v>48.253629052245103</v>
      </c>
      <c r="Q1949" s="2">
        <v>27.159168782917298</v>
      </c>
      <c r="R1949" s="266">
        <f t="shared" si="93"/>
        <v>3.2000063278493802</v>
      </c>
      <c r="S1949" s="266">
        <f t="shared" si="94"/>
        <v>0.60000247479708813</v>
      </c>
      <c r="T1949" s="266">
        <f t="shared" si="95"/>
        <v>1.9605927040873363</v>
      </c>
    </row>
    <row r="1950" spans="1:20">
      <c r="A1950" s="102">
        <v>1.6643487280234599</v>
      </c>
      <c r="B1950" s="102">
        <v>0.67654313563423996</v>
      </c>
      <c r="C1950" s="2">
        <v>998.99965504073202</v>
      </c>
      <c r="D1950" s="19">
        <v>1.2000281473718599</v>
      </c>
      <c r="E1950" s="135">
        <v>0.208869192013417</v>
      </c>
      <c r="F1950" s="135">
        <v>89</v>
      </c>
      <c r="G1950" s="135">
        <v>41.798533335863901</v>
      </c>
      <c r="H1950" s="2">
        <v>5.9983467728003799</v>
      </c>
      <c r="I1950" s="2">
        <v>239.37844613541199</v>
      </c>
      <c r="J1950" s="2">
        <v>5.5411139846597903</v>
      </c>
      <c r="K1950" s="19">
        <v>2.0000046213898299</v>
      </c>
      <c r="L1950" s="135">
        <v>7.0841736906895006E-2</v>
      </c>
      <c r="M1950" s="135">
        <v>89.79</v>
      </c>
      <c r="N1950" s="135">
        <v>81.381047635171896</v>
      </c>
      <c r="O1950" s="19">
        <v>0.8</v>
      </c>
      <c r="P1950" s="2">
        <v>14.003850654303299</v>
      </c>
      <c r="Q1950" s="2">
        <v>60.075546185615501</v>
      </c>
      <c r="R1950" s="266">
        <f t="shared" si="93"/>
        <v>3.2000327687616901</v>
      </c>
      <c r="S1950" s="266">
        <f t="shared" si="94"/>
        <v>0.60001268723966461</v>
      </c>
      <c r="T1950" s="266">
        <f t="shared" si="95"/>
        <v>1.9469833302822011</v>
      </c>
    </row>
    <row r="1951" spans="1:20">
      <c r="A1951" s="102">
        <v>1.7695884550921599</v>
      </c>
      <c r="B1951" s="102">
        <v>0.67714048070175603</v>
      </c>
      <c r="C1951" s="2">
        <v>998.999998901955</v>
      </c>
      <c r="D1951" s="19">
        <v>1.20083076180924</v>
      </c>
      <c r="E1951" s="135">
        <v>0.13063555701370899</v>
      </c>
      <c r="F1951" s="135">
        <v>89</v>
      </c>
      <c r="G1951" s="135">
        <v>41.798230375749398</v>
      </c>
      <c r="H1951" s="2">
        <v>-1.52472883201711</v>
      </c>
      <c r="I1951" s="2">
        <v>261.13043893863301</v>
      </c>
      <c r="J1951" s="2">
        <v>-16.495490017439302</v>
      </c>
      <c r="K1951" s="19">
        <v>2.00000001476843</v>
      </c>
      <c r="L1951" s="135">
        <v>6.2391448313368E-2</v>
      </c>
      <c r="M1951" s="135">
        <v>89.79</v>
      </c>
      <c r="N1951" s="135">
        <v>81.448983195218005</v>
      </c>
      <c r="O1951" s="19">
        <v>0.8</v>
      </c>
      <c r="P1951" s="2">
        <v>356.65808815185898</v>
      </c>
      <c r="Q1951" s="2">
        <v>77.388602398126807</v>
      </c>
      <c r="R1951" s="266">
        <f t="shared" si="93"/>
        <v>3.20083077657767</v>
      </c>
      <c r="S1951" s="266">
        <f t="shared" si="94"/>
        <v>0.60041537647102372</v>
      </c>
      <c r="T1951" s="266">
        <f t="shared" si="95"/>
        <v>1.9486227637635416</v>
      </c>
    </row>
    <row r="1952" spans="1:20">
      <c r="A1952" s="102">
        <v>1.8855305272154499</v>
      </c>
      <c r="B1952" s="102">
        <v>0.67753702837645102</v>
      </c>
      <c r="C1952" s="2">
        <v>976.70344593545599</v>
      </c>
      <c r="D1952" s="19">
        <v>1.2007291362685899</v>
      </c>
      <c r="E1952" s="135">
        <v>0.133241832312362</v>
      </c>
      <c r="F1952" s="135">
        <v>89</v>
      </c>
      <c r="G1952" s="135">
        <v>41.769338595411298</v>
      </c>
      <c r="H1952" s="2">
        <v>5.9995980749263698</v>
      </c>
      <c r="I1952" s="2">
        <v>350.71040914831201</v>
      </c>
      <c r="J1952" s="2">
        <v>171.78597984997401</v>
      </c>
      <c r="K1952" s="19">
        <v>2.01178074991416</v>
      </c>
      <c r="L1952" s="135">
        <v>6.9144937026450207E-2</v>
      </c>
      <c r="M1952" s="135">
        <v>89.79</v>
      </c>
      <c r="N1952" s="135">
        <v>81.699994197288703</v>
      </c>
      <c r="O1952" s="19">
        <v>0.8</v>
      </c>
      <c r="P1952" s="2">
        <v>103.18755024047</v>
      </c>
      <c r="Q1952" s="2">
        <v>335.53370784689997</v>
      </c>
      <c r="R1952" s="266">
        <f t="shared" si="93"/>
        <v>3.2125098861827501</v>
      </c>
      <c r="S1952" s="266">
        <f t="shared" si="94"/>
        <v>0.59684890429527349</v>
      </c>
      <c r="T1952" s="266">
        <f t="shared" si="95"/>
        <v>1.9559800788002928</v>
      </c>
    </row>
    <row r="1953" spans="1:20">
      <c r="A1953" s="102">
        <v>1.76710688555613</v>
      </c>
      <c r="B1953" s="102">
        <v>0.67813236693687295</v>
      </c>
      <c r="C1953" s="2">
        <v>984.45681049317704</v>
      </c>
      <c r="D1953" s="19">
        <v>0.60877708193527502</v>
      </c>
      <c r="E1953" s="135">
        <v>0.11790600452158401</v>
      </c>
      <c r="F1953" s="135">
        <v>89</v>
      </c>
      <c r="G1953" s="135">
        <v>42.046867298156897</v>
      </c>
      <c r="H1953" s="2">
        <v>1.11605506359829</v>
      </c>
      <c r="I1953" s="2">
        <v>45.507857218698099</v>
      </c>
      <c r="J1953" s="2">
        <v>131.890562729165</v>
      </c>
      <c r="K1953" s="19">
        <v>1.69771373021917</v>
      </c>
      <c r="L1953" s="135">
        <v>0.24068941929088</v>
      </c>
      <c r="M1953" s="135">
        <v>89.79</v>
      </c>
      <c r="N1953" s="135">
        <v>81.771875894722399</v>
      </c>
      <c r="O1953" s="19">
        <v>0.8</v>
      </c>
      <c r="P1953" s="2">
        <v>138.310686703447</v>
      </c>
      <c r="Q1953" s="2">
        <v>316.32564718830503</v>
      </c>
      <c r="R1953" s="266">
        <f t="shared" si="93"/>
        <v>2.3064908121544452</v>
      </c>
      <c r="S1953" s="266">
        <f t="shared" si="94"/>
        <v>0.35858641601295388</v>
      </c>
      <c r="T1953" s="266">
        <f t="shared" si="95"/>
        <v>1.9447792701147757</v>
      </c>
    </row>
    <row r="1954" spans="1:20">
      <c r="A1954" s="102">
        <v>2.6390145565383101</v>
      </c>
      <c r="B1954" s="102">
        <v>0.67827728042817204</v>
      </c>
      <c r="C1954" s="2">
        <v>861.23232107598801</v>
      </c>
      <c r="D1954" s="19">
        <v>1.7960030107762901</v>
      </c>
      <c r="E1954" s="135">
        <v>0.13008067722782901</v>
      </c>
      <c r="F1954" s="135">
        <v>89</v>
      </c>
      <c r="G1954" s="135">
        <v>41.481925582045598</v>
      </c>
      <c r="H1954" s="2">
        <v>4.24982600292984</v>
      </c>
      <c r="I1954" s="2">
        <v>161.537022880443</v>
      </c>
      <c r="J1954" s="2">
        <v>-129.28756303941299</v>
      </c>
      <c r="K1954" s="19">
        <v>3.1323279549822698</v>
      </c>
      <c r="L1954" s="135">
        <v>9.7339662533052096E-2</v>
      </c>
      <c r="M1954" s="135">
        <v>89.79</v>
      </c>
      <c r="N1954" s="135">
        <v>82.314172069356403</v>
      </c>
      <c r="O1954" s="19">
        <v>0.8</v>
      </c>
      <c r="P1954" s="2">
        <v>234.912901713428</v>
      </c>
      <c r="Q1954" s="2">
        <v>204.83158091065499</v>
      </c>
      <c r="R1954" s="266">
        <f t="shared" si="93"/>
        <v>4.9283309657585601</v>
      </c>
      <c r="S1954" s="266">
        <f t="shared" si="94"/>
        <v>0.57337642692221102</v>
      </c>
      <c r="T1954" s="266">
        <f t="shared" si="95"/>
        <v>1.9843382609264408</v>
      </c>
    </row>
    <row r="1955" spans="1:20">
      <c r="A1955" s="102">
        <v>1.7836993029341099</v>
      </c>
      <c r="B1955" s="102">
        <v>0.67864391065257401</v>
      </c>
      <c r="C1955" s="2">
        <v>953.55898825634404</v>
      </c>
      <c r="D1955" s="19">
        <v>1.21533273942944</v>
      </c>
      <c r="E1955" s="135">
        <v>0.299999699966218</v>
      </c>
      <c r="F1955" s="135">
        <v>89</v>
      </c>
      <c r="G1955" s="135">
        <v>41.799924429875901</v>
      </c>
      <c r="H1955" s="2">
        <v>1.8866013570376801</v>
      </c>
      <c r="I1955" s="2">
        <v>270.16646075910103</v>
      </c>
      <c r="J1955" s="2">
        <v>2.3183271263794998</v>
      </c>
      <c r="K1955" s="19">
        <v>2.8665862554738402</v>
      </c>
      <c r="L1955" s="135">
        <v>9.2514771511950797E-2</v>
      </c>
      <c r="M1955" s="135">
        <v>89.79</v>
      </c>
      <c r="N1955" s="135">
        <v>81.699999515943702</v>
      </c>
      <c r="O1955" s="19">
        <v>0.8</v>
      </c>
      <c r="P1955" s="2">
        <v>112.27065438460301</v>
      </c>
      <c r="Q1955" s="2">
        <v>341.49957916652698</v>
      </c>
      <c r="R1955" s="266">
        <f t="shared" si="93"/>
        <v>4.0819189949032797</v>
      </c>
      <c r="S1955" s="266">
        <f t="shared" si="94"/>
        <v>0.42396517359584851</v>
      </c>
      <c r="T1955" s="266">
        <f t="shared" si="95"/>
        <v>1.9545489765897708</v>
      </c>
    </row>
    <row r="1956" spans="1:20">
      <c r="A1956" s="102">
        <v>2.0190010885707999</v>
      </c>
      <c r="B1956" s="102">
        <v>0.67904728336040499</v>
      </c>
      <c r="C1956" s="2">
        <v>879.98175258367098</v>
      </c>
      <c r="D1956" s="19">
        <v>3.9999917631169302</v>
      </c>
      <c r="E1956" s="135">
        <v>8.0141641883216194E-2</v>
      </c>
      <c r="F1956" s="135">
        <v>89</v>
      </c>
      <c r="G1956" s="135">
        <v>41.0052477941124</v>
      </c>
      <c r="H1956" s="2">
        <v>1.1810745075790099</v>
      </c>
      <c r="I1956" s="2">
        <v>64.312224882431394</v>
      </c>
      <c r="J1956" s="2">
        <v>44.078728960541099</v>
      </c>
      <c r="K1956" s="19">
        <v>4.6362999608459399</v>
      </c>
      <c r="L1956" s="135">
        <v>7.7139856917417496E-2</v>
      </c>
      <c r="M1956" s="135">
        <v>89.79</v>
      </c>
      <c r="N1956" s="135">
        <v>83.768024117375205</v>
      </c>
      <c r="O1956" s="19">
        <v>0.8</v>
      </c>
      <c r="P1956" s="2">
        <v>117.914532390898</v>
      </c>
      <c r="Q1956" s="2">
        <v>326.06858886032302</v>
      </c>
      <c r="R1956" s="266">
        <f t="shared" si="93"/>
        <v>8.63629172396287</v>
      </c>
      <c r="S1956" s="266">
        <f t="shared" si="94"/>
        <v>0.86275517048018846</v>
      </c>
      <c r="T1956" s="266">
        <f t="shared" si="95"/>
        <v>2.0428610634905797</v>
      </c>
    </row>
    <row r="1957" spans="1:20">
      <c r="A1957" s="102">
        <v>1.8009197153151</v>
      </c>
      <c r="B1957" s="102">
        <v>0.67906676375252295</v>
      </c>
      <c r="C1957" s="2">
        <v>885.63351679039795</v>
      </c>
      <c r="D1957" s="19">
        <v>1.27463418062295</v>
      </c>
      <c r="E1957" s="135">
        <v>0.13173962714984599</v>
      </c>
      <c r="F1957" s="135">
        <v>89</v>
      </c>
      <c r="G1957" s="135">
        <v>41.799992740951701</v>
      </c>
      <c r="H1957" s="2">
        <v>0.48998626146444102</v>
      </c>
      <c r="I1957" s="2">
        <v>126.22493602535</v>
      </c>
      <c r="J1957" s="2">
        <v>-120.042437802507</v>
      </c>
      <c r="K1957" s="19">
        <v>3.1273641294662502</v>
      </c>
      <c r="L1957" s="135">
        <v>8.5725006141673402E-2</v>
      </c>
      <c r="M1957" s="135">
        <v>89.79</v>
      </c>
      <c r="N1957" s="135">
        <v>81.6999962320603</v>
      </c>
      <c r="O1957" s="19">
        <v>0.8</v>
      </c>
      <c r="P1957" s="2">
        <v>129.07761517735801</v>
      </c>
      <c r="Q1957" s="2">
        <v>326.81313364773803</v>
      </c>
      <c r="R1957" s="266">
        <f t="shared" si="93"/>
        <v>4.4019983100892004</v>
      </c>
      <c r="S1957" s="266">
        <f t="shared" si="94"/>
        <v>0.40757459888129266</v>
      </c>
      <c r="T1957" s="266">
        <f t="shared" si="95"/>
        <v>1.9545457038325829</v>
      </c>
    </row>
    <row r="1958" spans="1:20">
      <c r="A1958" s="102">
        <v>1.96794794732704</v>
      </c>
      <c r="B1958" s="102">
        <v>0.67917157802730799</v>
      </c>
      <c r="C1958" s="2">
        <v>886.76114879849604</v>
      </c>
      <c r="D1958" s="19">
        <v>2.3685497210877302</v>
      </c>
      <c r="E1958" s="135">
        <v>0.26862003738177298</v>
      </c>
      <c r="F1958" s="135">
        <v>89</v>
      </c>
      <c r="G1958" s="135">
        <v>41.798758837230203</v>
      </c>
      <c r="H1958" s="2">
        <v>0.1169998618014</v>
      </c>
      <c r="I1958" s="2">
        <v>350.39777609534502</v>
      </c>
      <c r="J1958" s="2">
        <v>-103.343565890376</v>
      </c>
      <c r="K1958" s="19">
        <v>3.4602770781287902</v>
      </c>
      <c r="L1958" s="135">
        <v>7.6608327147202504E-2</v>
      </c>
      <c r="M1958" s="135">
        <v>89.79</v>
      </c>
      <c r="N1958" s="135">
        <v>81.291781227226494</v>
      </c>
      <c r="O1958" s="19">
        <v>0.8</v>
      </c>
      <c r="P1958" s="2">
        <v>185.75886713317399</v>
      </c>
      <c r="Q1958" s="2">
        <v>270.82368745644999</v>
      </c>
      <c r="R1958" s="266">
        <f t="shared" si="93"/>
        <v>5.8288267992165199</v>
      </c>
      <c r="S1958" s="266">
        <f t="shared" si="94"/>
        <v>0.68449712771804039</v>
      </c>
      <c r="T1958" s="266">
        <f t="shared" si="95"/>
        <v>1.9448372030324452</v>
      </c>
    </row>
    <row r="1959" spans="1:20">
      <c r="A1959" s="102">
        <v>1.82931801723316</v>
      </c>
      <c r="B1959" s="102">
        <v>0.67972292063538597</v>
      </c>
      <c r="C1959" s="2">
        <v>872.75200803147095</v>
      </c>
      <c r="D1959" s="19">
        <v>2.8603365126923599</v>
      </c>
      <c r="E1959" s="135">
        <v>0.165820606412277</v>
      </c>
      <c r="F1959" s="135">
        <v>89</v>
      </c>
      <c r="G1959" s="135">
        <v>41.5516117946799</v>
      </c>
      <c r="H1959" s="2">
        <v>-0.40428182015825098</v>
      </c>
      <c r="I1959" s="2">
        <v>2.54174768342403E-2</v>
      </c>
      <c r="J1959" s="2">
        <v>-144.845502905546</v>
      </c>
      <c r="K1959" s="19">
        <v>2.24434079024646</v>
      </c>
      <c r="L1959" s="135">
        <v>9.9999834237426102E-2</v>
      </c>
      <c r="M1959" s="135">
        <v>89.79</v>
      </c>
      <c r="N1959" s="135">
        <v>81.195112922303906</v>
      </c>
      <c r="O1959" s="19">
        <v>0.8</v>
      </c>
      <c r="P1959" s="2">
        <v>225.67114627811901</v>
      </c>
      <c r="Q1959" s="2">
        <v>226.95179014863299</v>
      </c>
      <c r="R1959" s="266">
        <f t="shared" si="93"/>
        <v>5.1046773029388195</v>
      </c>
      <c r="S1959" s="266">
        <f t="shared" si="94"/>
        <v>1.2744662152570221</v>
      </c>
      <c r="T1959" s="266">
        <f t="shared" si="95"/>
        <v>1.9540785402866081</v>
      </c>
    </row>
    <row r="1960" spans="1:20">
      <c r="A1960" s="102">
        <v>1.92811956210061</v>
      </c>
      <c r="B1960" s="102">
        <v>0.67990881415522197</v>
      </c>
      <c r="C1960" s="2">
        <v>860.00479150305705</v>
      </c>
      <c r="D1960" s="19">
        <v>2.9999184706964601</v>
      </c>
      <c r="E1960" s="135">
        <v>0.26368018445261798</v>
      </c>
      <c r="F1960" s="135">
        <v>89</v>
      </c>
      <c r="G1960" s="135">
        <v>41.467104895713703</v>
      </c>
      <c r="H1960" s="2">
        <v>-0.61905458115040402</v>
      </c>
      <c r="I1960" s="2">
        <v>322.145273220582</v>
      </c>
      <c r="J1960" s="2">
        <v>-58.108228091175803</v>
      </c>
      <c r="K1960" s="19">
        <v>3.1738876897800101</v>
      </c>
      <c r="L1960" s="135">
        <v>5.9985748559194398E-2</v>
      </c>
      <c r="M1960" s="135">
        <v>89.79</v>
      </c>
      <c r="N1960" s="135">
        <v>81.468651889418993</v>
      </c>
      <c r="O1960" s="19">
        <v>0.8</v>
      </c>
      <c r="P1960" s="2">
        <v>229.232500390681</v>
      </c>
      <c r="Q1960" s="2">
        <v>221.414881810347</v>
      </c>
      <c r="R1960" s="266">
        <f t="shared" si="93"/>
        <v>6.1738061604764702</v>
      </c>
      <c r="S1960" s="266">
        <f t="shared" si="94"/>
        <v>0.94518734243693159</v>
      </c>
      <c r="T1960" s="266">
        <f t="shared" si="95"/>
        <v>1.9646573372871299</v>
      </c>
    </row>
    <row r="1961" spans="1:20">
      <c r="A1961" s="102">
        <v>1.4087649271823399</v>
      </c>
      <c r="B1961" s="102">
        <v>0.68030028888846095</v>
      </c>
      <c r="C1961" s="2">
        <v>998.99953805882899</v>
      </c>
      <c r="D1961" s="19">
        <v>1.0236290599351601</v>
      </c>
      <c r="E1961" s="135">
        <v>0.26478399253625601</v>
      </c>
      <c r="F1961" s="135">
        <v>89</v>
      </c>
      <c r="G1961" s="135">
        <v>41.537862047551798</v>
      </c>
      <c r="H1961" s="2">
        <v>5.97725550385496</v>
      </c>
      <c r="I1961" s="2">
        <v>229.14884758512599</v>
      </c>
      <c r="J1961" s="2">
        <v>21.2342347181498</v>
      </c>
      <c r="K1961" s="19">
        <v>1.52341789267542</v>
      </c>
      <c r="L1961" s="135">
        <v>5.8277501867957299E-2</v>
      </c>
      <c r="M1961" s="135">
        <v>89.79</v>
      </c>
      <c r="N1961" s="135">
        <v>81.857163547631203</v>
      </c>
      <c r="O1961" s="19">
        <v>0.8</v>
      </c>
      <c r="P1961" s="2">
        <v>16.635607699843501</v>
      </c>
      <c r="Q1961" s="2">
        <v>62.760350991997299</v>
      </c>
      <c r="R1961" s="266">
        <f t="shared" si="93"/>
        <v>2.5470469526105801</v>
      </c>
      <c r="S1961" s="266">
        <f t="shared" si="94"/>
        <v>0.67192926173229273</v>
      </c>
      <c r="T1961" s="266">
        <f t="shared" si="95"/>
        <v>1.9706638597316972</v>
      </c>
    </row>
    <row r="1962" spans="1:20">
      <c r="A1962" s="102">
        <v>2.16508072614669</v>
      </c>
      <c r="B1962" s="102">
        <v>0.68095856094185003</v>
      </c>
      <c r="C1962" s="2">
        <v>955.25810173997502</v>
      </c>
      <c r="D1962" s="19">
        <v>2.33523543359571</v>
      </c>
      <c r="E1962" s="135">
        <v>0.110748649708428</v>
      </c>
      <c r="F1962" s="135">
        <v>89</v>
      </c>
      <c r="G1962" s="135">
        <v>41.642628964261498</v>
      </c>
      <c r="H1962" s="2">
        <v>-0.29504638572198399</v>
      </c>
      <c r="I1962" s="2">
        <v>87.475511579350297</v>
      </c>
      <c r="J1962" s="2">
        <v>-69.412455699157704</v>
      </c>
      <c r="K1962" s="19">
        <v>4.0272511314954098</v>
      </c>
      <c r="L1962" s="135">
        <v>0.16410012815508199</v>
      </c>
      <c r="M1962" s="135">
        <v>89.79</v>
      </c>
      <c r="N1962" s="135">
        <v>82.089934824661697</v>
      </c>
      <c r="O1962" s="19">
        <v>0.8</v>
      </c>
      <c r="P1962" s="2">
        <v>17.894901880190002</v>
      </c>
      <c r="Q1962" s="2">
        <v>45.571752067896</v>
      </c>
      <c r="R1962" s="266">
        <f t="shared" si="93"/>
        <v>6.3624865650911193</v>
      </c>
      <c r="S1962" s="266">
        <f t="shared" si="94"/>
        <v>0.57985840896109797</v>
      </c>
      <c r="T1962" s="266">
        <f t="shared" si="95"/>
        <v>1.9712956858490576</v>
      </c>
    </row>
    <row r="1963" spans="1:20">
      <c r="A1963" s="102">
        <v>1.78279162663966</v>
      </c>
      <c r="B1963" s="102">
        <v>0.68104630059507798</v>
      </c>
      <c r="C1963" s="2">
        <v>998.97869099226796</v>
      </c>
      <c r="D1963" s="19">
        <v>1.2101164809741001</v>
      </c>
      <c r="E1963" s="135">
        <v>0.263839264096697</v>
      </c>
      <c r="F1963" s="135">
        <v>89</v>
      </c>
      <c r="G1963" s="135">
        <v>41.795158008634402</v>
      </c>
      <c r="H1963" s="2">
        <v>5.9967764092415701</v>
      </c>
      <c r="I1963" s="2">
        <v>352.39588248120498</v>
      </c>
      <c r="J1963" s="2">
        <v>159.165081293588</v>
      </c>
      <c r="K1963" s="19">
        <v>2.0000000838454799</v>
      </c>
      <c r="L1963" s="135">
        <v>9.9998897103359199E-2</v>
      </c>
      <c r="M1963" s="135">
        <v>89.79</v>
      </c>
      <c r="N1963" s="135">
        <v>81.699999992434698</v>
      </c>
      <c r="O1963" s="19">
        <v>0.8</v>
      </c>
      <c r="P1963" s="2">
        <v>129.45982863695701</v>
      </c>
      <c r="Q1963" s="2">
        <v>313.37911254111998</v>
      </c>
      <c r="R1963" s="266">
        <f t="shared" si="93"/>
        <v>3.2101165648195797</v>
      </c>
      <c r="S1963" s="266">
        <f t="shared" si="94"/>
        <v>0.60505821512135183</v>
      </c>
      <c r="T1963" s="266">
        <f t="shared" si="95"/>
        <v>1.954771889498693</v>
      </c>
    </row>
    <row r="1964" spans="1:20">
      <c r="A1964" s="102">
        <v>1.6255122162401601</v>
      </c>
      <c r="B1964" s="102">
        <v>0.68105732331819302</v>
      </c>
      <c r="C1964" s="2">
        <v>959.18665913386201</v>
      </c>
      <c r="D1964" s="19">
        <v>0.86503160108730703</v>
      </c>
      <c r="E1964" s="135">
        <v>7.1468271942197697E-4</v>
      </c>
      <c r="F1964" s="135">
        <v>89</v>
      </c>
      <c r="G1964" s="135">
        <v>40.9179862278312</v>
      </c>
      <c r="H1964" s="2">
        <v>0.29708150663782201</v>
      </c>
      <c r="I1964" s="2">
        <v>305.966645918957</v>
      </c>
      <c r="J1964" s="2">
        <v>-20.611426740645001</v>
      </c>
      <c r="K1964" s="19">
        <v>4.6106505655065897</v>
      </c>
      <c r="L1964" s="135">
        <v>0.103931093414753</v>
      </c>
      <c r="M1964" s="135">
        <v>89.79</v>
      </c>
      <c r="N1964" s="135">
        <v>82.457125297569107</v>
      </c>
      <c r="O1964" s="19">
        <v>0.8</v>
      </c>
      <c r="P1964" s="2">
        <v>168.00795410799901</v>
      </c>
      <c r="Q1964" s="2">
        <v>293.42257149107502</v>
      </c>
      <c r="R1964" s="266">
        <f t="shared" si="93"/>
        <v>5.4756821665938968</v>
      </c>
      <c r="S1964" s="266">
        <f t="shared" si="94"/>
        <v>0.18761595327974345</v>
      </c>
      <c r="T1964" s="266">
        <f t="shared" si="95"/>
        <v>2.0151804352845746</v>
      </c>
    </row>
    <row r="1965" spans="1:20">
      <c r="A1965" s="102">
        <v>1.48601292399689</v>
      </c>
      <c r="B1965" s="102">
        <v>0.681641143007094</v>
      </c>
      <c r="C1965" s="2">
        <v>993.76855781736595</v>
      </c>
      <c r="D1965" s="19">
        <v>1.2173726765361299</v>
      </c>
      <c r="E1965" s="135">
        <v>0.130000011148551</v>
      </c>
      <c r="F1965" s="135">
        <v>89</v>
      </c>
      <c r="G1965" s="135">
        <v>41.500503744152603</v>
      </c>
      <c r="H1965" s="2">
        <v>0.65238173725192306</v>
      </c>
      <c r="I1965" s="2">
        <v>180.757861207254</v>
      </c>
      <c r="J1965" s="2">
        <v>94.420650343690497</v>
      </c>
      <c r="K1965" s="19">
        <v>3.1555985105129798</v>
      </c>
      <c r="L1965" s="135">
        <v>6.7713762299742603E-2</v>
      </c>
      <c r="M1965" s="135">
        <v>89.79</v>
      </c>
      <c r="N1965" s="135">
        <v>81.466167835744798</v>
      </c>
      <c r="O1965" s="19">
        <v>0.8</v>
      </c>
      <c r="P1965" s="2">
        <v>151.68176584623799</v>
      </c>
      <c r="Q1965" s="2">
        <v>304.981081038605</v>
      </c>
      <c r="R1965" s="266">
        <f t="shared" si="93"/>
        <v>4.3729711870491101</v>
      </c>
      <c r="S1965" s="266">
        <f t="shared" si="94"/>
        <v>0.38578186435327971</v>
      </c>
      <c r="T1965" s="266">
        <f t="shared" si="95"/>
        <v>1.9630163609091935</v>
      </c>
    </row>
    <row r="1966" spans="1:20">
      <c r="A1966" s="102">
        <v>1.38022442441433</v>
      </c>
      <c r="B1966" s="102">
        <v>0.68234996147015503</v>
      </c>
      <c r="C1966" s="2">
        <v>978.77632745401104</v>
      </c>
      <c r="D1966" s="19">
        <v>1.1211648535429299</v>
      </c>
      <c r="E1966" s="135">
        <v>0.26497951146508097</v>
      </c>
      <c r="F1966" s="135">
        <v>89</v>
      </c>
      <c r="G1966" s="135">
        <v>41.448106767233703</v>
      </c>
      <c r="H1966" s="2">
        <v>-2.4005283979421601</v>
      </c>
      <c r="I1966" s="2">
        <v>233.863919800525</v>
      </c>
      <c r="J1966" s="2">
        <v>20.801950864713501</v>
      </c>
      <c r="K1966" s="19">
        <v>1.1482790150829401</v>
      </c>
      <c r="L1966" s="135">
        <v>5.2143490043078E-2</v>
      </c>
      <c r="M1966" s="135">
        <v>89.79</v>
      </c>
      <c r="N1966" s="135">
        <v>81.846365930966897</v>
      </c>
      <c r="O1966" s="19">
        <v>0.8</v>
      </c>
      <c r="P1966" s="2">
        <v>30.258052982294998</v>
      </c>
      <c r="Q1966" s="2">
        <v>51.620414736043202</v>
      </c>
      <c r="R1966" s="266">
        <f t="shared" si="93"/>
        <v>2.2694438686258698</v>
      </c>
      <c r="S1966" s="266">
        <f t="shared" si="94"/>
        <v>0.97638713136453892</v>
      </c>
      <c r="T1966" s="266">
        <f t="shared" si="95"/>
        <v>1.9746707947507398</v>
      </c>
    </row>
    <row r="1967" spans="1:20">
      <c r="A1967" s="102">
        <v>1.5678695924579999</v>
      </c>
      <c r="B1967" s="102">
        <v>0.68284394775571999</v>
      </c>
      <c r="C1967" s="2">
        <v>886.61959284278703</v>
      </c>
      <c r="D1967" s="19">
        <v>0.63363097416319603</v>
      </c>
      <c r="E1967" s="135">
        <v>0.13382848185149801</v>
      </c>
      <c r="F1967" s="135">
        <v>89</v>
      </c>
      <c r="G1967" s="135">
        <v>41.497686797074003</v>
      </c>
      <c r="H1967" s="2">
        <v>1.14360058676346</v>
      </c>
      <c r="I1967" s="2">
        <v>251.92954560133501</v>
      </c>
      <c r="J1967" s="2">
        <v>-46.2150362493093</v>
      </c>
      <c r="K1967" s="19">
        <v>2.5154496214627802</v>
      </c>
      <c r="L1967" s="135">
        <v>0.20429732083128499</v>
      </c>
      <c r="M1967" s="135">
        <v>89.79</v>
      </c>
      <c r="N1967" s="135">
        <v>81.967199175714001</v>
      </c>
      <c r="O1967" s="19">
        <v>0.8</v>
      </c>
      <c r="P1967" s="2">
        <v>199.78425137258901</v>
      </c>
      <c r="Q1967" s="2">
        <v>263.05230510419801</v>
      </c>
      <c r="R1967" s="266">
        <f t="shared" si="93"/>
        <v>3.1490805956259762</v>
      </c>
      <c r="S1967" s="266">
        <f t="shared" si="94"/>
        <v>0.25189571230400071</v>
      </c>
      <c r="T1967" s="266">
        <f t="shared" si="95"/>
        <v>1.9752233317615548</v>
      </c>
    </row>
    <row r="1968" spans="1:20">
      <c r="A1968" s="102">
        <v>1.9038812201470099</v>
      </c>
      <c r="B1968" s="102">
        <v>0.682936990113161</v>
      </c>
      <c r="C1968" s="2">
        <v>930.72674911096601</v>
      </c>
      <c r="D1968" s="19">
        <v>1.3124370685011999</v>
      </c>
      <c r="E1968" s="135">
        <v>0.13269754994076799</v>
      </c>
      <c r="F1968" s="135">
        <v>89</v>
      </c>
      <c r="G1968" s="135">
        <v>41.515800663003802</v>
      </c>
      <c r="H1968" s="2">
        <v>4.8826222847424301</v>
      </c>
      <c r="I1968" s="2">
        <v>147.72798129889199</v>
      </c>
      <c r="J1968" s="2">
        <v>175.86165469196899</v>
      </c>
      <c r="K1968" s="19">
        <v>3.1999949396037199</v>
      </c>
      <c r="L1968" s="135">
        <v>7.20546605549158E-2</v>
      </c>
      <c r="M1968" s="135">
        <v>89.79</v>
      </c>
      <c r="N1968" s="135">
        <v>81.651499380707506</v>
      </c>
      <c r="O1968" s="19">
        <v>0.8</v>
      </c>
      <c r="P1968" s="2">
        <v>145.15732089184601</v>
      </c>
      <c r="Q1968" s="2">
        <v>311.40913001202802</v>
      </c>
      <c r="R1968" s="266">
        <f t="shared" si="93"/>
        <v>4.5124320081049198</v>
      </c>
      <c r="S1968" s="266">
        <f t="shared" si="94"/>
        <v>0.41013723248691419</v>
      </c>
      <c r="T1968" s="266">
        <f t="shared" si="95"/>
        <v>1.9667571882690449</v>
      </c>
    </row>
    <row r="1969" spans="1:20">
      <c r="A1969" s="102">
        <v>1.8513277377933199</v>
      </c>
      <c r="B1969" s="102">
        <v>0.68378761386060505</v>
      </c>
      <c r="C1969" s="2">
        <v>988.07773784707297</v>
      </c>
      <c r="D1969" s="19">
        <v>3.1134112785974599</v>
      </c>
      <c r="E1969" s="135">
        <v>0.29847391019477698</v>
      </c>
      <c r="F1969" s="135">
        <v>89</v>
      </c>
      <c r="G1969" s="135">
        <v>41.673861744281403</v>
      </c>
      <c r="H1969" s="2">
        <v>1.3301848965830001</v>
      </c>
      <c r="I1969" s="2">
        <v>345.48694822143301</v>
      </c>
      <c r="J1969" s="2">
        <v>179.99898820698601</v>
      </c>
      <c r="K1969" s="19">
        <v>3.19999790203304</v>
      </c>
      <c r="L1969" s="135">
        <v>9.9997597443240299E-2</v>
      </c>
      <c r="M1969" s="135">
        <v>89.79</v>
      </c>
      <c r="N1969" s="135">
        <v>81.699999203896795</v>
      </c>
      <c r="O1969" s="19">
        <v>0.8</v>
      </c>
      <c r="P1969" s="2">
        <v>111.676126398552</v>
      </c>
      <c r="Q1969" s="2">
        <v>334.71500300570699</v>
      </c>
      <c r="R1969" s="266">
        <f t="shared" si="93"/>
        <v>6.3134091806304999</v>
      </c>
      <c r="S1969" s="266">
        <f t="shared" si="94"/>
        <v>0.97294166243653801</v>
      </c>
      <c r="T1969" s="266">
        <f t="shared" si="95"/>
        <v>1.9604614447593853</v>
      </c>
    </row>
    <row r="1970" spans="1:20">
      <c r="A1970" s="102">
        <v>1.71766142128035</v>
      </c>
      <c r="B1970" s="102">
        <v>0.68379731070907601</v>
      </c>
      <c r="C1970" s="2">
        <v>886.65220491638695</v>
      </c>
      <c r="D1970" s="19">
        <v>1.5021326783540601</v>
      </c>
      <c r="E1970" s="135">
        <v>6.8029974405843296E-2</v>
      </c>
      <c r="F1970" s="135">
        <v>89</v>
      </c>
      <c r="G1970" s="135">
        <v>41.2804464803964</v>
      </c>
      <c r="H1970" s="2">
        <v>5.3190336897929598</v>
      </c>
      <c r="I1970" s="2">
        <v>198.28612998597501</v>
      </c>
      <c r="J1970" s="2">
        <v>70.334545316358899</v>
      </c>
      <c r="K1970" s="19">
        <v>5.2654033295591702</v>
      </c>
      <c r="L1970" s="135">
        <v>9.8222381520191193E-2</v>
      </c>
      <c r="M1970" s="135">
        <v>89.79</v>
      </c>
      <c r="N1970" s="135">
        <v>81.820138807510702</v>
      </c>
      <c r="O1970" s="19">
        <v>0.8</v>
      </c>
      <c r="P1970" s="2">
        <v>359.98999219898297</v>
      </c>
      <c r="Q1970" s="2">
        <v>77.600435362586893</v>
      </c>
      <c r="R1970" s="266">
        <f t="shared" si="93"/>
        <v>6.7675360079132307</v>
      </c>
      <c r="S1970" s="266">
        <f t="shared" si="94"/>
        <v>0.28528349764230149</v>
      </c>
      <c r="T1970" s="266">
        <f t="shared" si="95"/>
        <v>1.982055568278946</v>
      </c>
    </row>
    <row r="1971" spans="1:20">
      <c r="A1971" s="102">
        <v>1.6844654851592999</v>
      </c>
      <c r="B1971" s="102">
        <v>0.68389672145028302</v>
      </c>
      <c r="C1971" s="2">
        <v>934.89451196552295</v>
      </c>
      <c r="D1971" s="19">
        <v>0.83007173762844599</v>
      </c>
      <c r="E1971" s="135">
        <v>0.23925637561912499</v>
      </c>
      <c r="F1971" s="135">
        <v>89</v>
      </c>
      <c r="G1971" s="135">
        <v>42.314322201851098</v>
      </c>
      <c r="H1971" s="2">
        <v>2.5354605602569502</v>
      </c>
      <c r="I1971" s="2">
        <v>359.74724903348101</v>
      </c>
      <c r="J1971" s="2">
        <v>44.747118068967801</v>
      </c>
      <c r="K1971" s="19">
        <v>3.0870780034146201</v>
      </c>
      <c r="L1971" s="135">
        <v>0.218428344104274</v>
      </c>
      <c r="M1971" s="135">
        <v>89.79</v>
      </c>
      <c r="N1971" s="135">
        <v>82.2249505807264</v>
      </c>
      <c r="O1971" s="19">
        <v>0.8</v>
      </c>
      <c r="P1971" s="2">
        <v>316.55077673152499</v>
      </c>
      <c r="Q1971" s="2">
        <v>106.44238548259599</v>
      </c>
      <c r="R1971" s="266">
        <f t="shared" si="93"/>
        <v>3.9171497410430662</v>
      </c>
      <c r="S1971" s="266">
        <f t="shared" si="94"/>
        <v>0.26888589686114273</v>
      </c>
      <c r="T1971" s="266">
        <f t="shared" si="95"/>
        <v>1.9431943205539366</v>
      </c>
    </row>
    <row r="1972" spans="1:20">
      <c r="A1972" s="102">
        <v>2.40624738065525</v>
      </c>
      <c r="B1972" s="102">
        <v>0.68414622586329998</v>
      </c>
      <c r="C1972" s="2">
        <v>930.746123941017</v>
      </c>
      <c r="D1972" s="19">
        <v>2.3759951389570002</v>
      </c>
      <c r="E1972" s="135">
        <v>0.1304198960795</v>
      </c>
      <c r="F1972" s="135">
        <v>89</v>
      </c>
      <c r="G1972" s="135">
        <v>41.758364353689899</v>
      </c>
      <c r="H1972" s="2">
        <v>2.2459751230934999</v>
      </c>
      <c r="I1972" s="2">
        <v>41.5430762515035</v>
      </c>
      <c r="J1972" s="2">
        <v>88.650974993368706</v>
      </c>
      <c r="K1972" s="19">
        <v>3.0952020697912901</v>
      </c>
      <c r="L1972" s="135">
        <v>9.5245213693039898E-2</v>
      </c>
      <c r="M1972" s="135">
        <v>89.79</v>
      </c>
      <c r="N1972" s="135">
        <v>81.699999648776696</v>
      </c>
      <c r="O1972" s="19">
        <v>0.8</v>
      </c>
      <c r="P1972" s="2">
        <v>329.19531415462598</v>
      </c>
      <c r="Q1972" s="2">
        <v>94.340801308728103</v>
      </c>
      <c r="R1972" s="266">
        <f t="shared" si="93"/>
        <v>5.4711972087482899</v>
      </c>
      <c r="S1972" s="266">
        <f t="shared" si="94"/>
        <v>0.76763813327289931</v>
      </c>
      <c r="T1972" s="266">
        <f t="shared" si="95"/>
        <v>1.9564942476382563</v>
      </c>
    </row>
    <row r="1973" spans="1:20">
      <c r="A1973" s="102">
        <v>2.2028391649946499</v>
      </c>
      <c r="B1973" s="102">
        <v>0.68451733194181996</v>
      </c>
      <c r="C1973" s="2">
        <v>874.20897207154405</v>
      </c>
      <c r="D1973" s="19">
        <v>1.6905234604096</v>
      </c>
      <c r="E1973" s="135">
        <v>0.29996059157878502</v>
      </c>
      <c r="F1973" s="135">
        <v>89</v>
      </c>
      <c r="G1973" s="135">
        <v>41.766170570369297</v>
      </c>
      <c r="H1973" s="2">
        <v>-1.036938673573</v>
      </c>
      <c r="I1973" s="2">
        <v>264.69177205937598</v>
      </c>
      <c r="J1973" s="2">
        <v>48.811583810397401</v>
      </c>
      <c r="K1973" s="19">
        <v>2.0098115494585098</v>
      </c>
      <c r="L1973" s="135">
        <v>5.99560308862786E-2</v>
      </c>
      <c r="M1973" s="135">
        <v>89.79</v>
      </c>
      <c r="N1973" s="135">
        <v>81.699368220075499</v>
      </c>
      <c r="O1973" s="19">
        <v>0.8</v>
      </c>
      <c r="P1973" s="2">
        <v>139.868687658027</v>
      </c>
      <c r="Q1973" s="2">
        <v>307.48926040665401</v>
      </c>
      <c r="R1973" s="266">
        <f t="shared" si="93"/>
        <v>3.7003350098681098</v>
      </c>
      <c r="S1973" s="266">
        <f t="shared" si="94"/>
        <v>0.84113530985781548</v>
      </c>
      <c r="T1973" s="266">
        <f t="shared" si="95"/>
        <v>1.9561134550850232</v>
      </c>
    </row>
    <row r="1974" spans="1:20">
      <c r="A1974" s="102">
        <v>1.3134142402559501</v>
      </c>
      <c r="B1974" s="102">
        <v>0.68454299689106202</v>
      </c>
      <c r="C1974" s="2">
        <v>998.999677590857</v>
      </c>
      <c r="D1974" s="19">
        <v>1.07041862156665</v>
      </c>
      <c r="E1974" s="135">
        <v>0.26999964791193098</v>
      </c>
      <c r="F1974" s="135">
        <v>89</v>
      </c>
      <c r="G1974" s="135">
        <v>41.5732320656521</v>
      </c>
      <c r="H1974" s="2">
        <v>-2.9907390201116102</v>
      </c>
      <c r="I1974" s="2">
        <v>208.97810610917401</v>
      </c>
      <c r="J1974" s="2">
        <v>55.905918475424201</v>
      </c>
      <c r="K1974" s="19">
        <v>1.3677804133699001</v>
      </c>
      <c r="L1974" s="135">
        <v>7.3733110695249807E-2</v>
      </c>
      <c r="M1974" s="135">
        <v>89.79</v>
      </c>
      <c r="N1974" s="135">
        <v>81.784787659964195</v>
      </c>
      <c r="O1974" s="19">
        <v>0.8</v>
      </c>
      <c r="P1974" s="2">
        <v>345.69095226952999</v>
      </c>
      <c r="Q1974" s="2">
        <v>90.833493183346306</v>
      </c>
      <c r="R1974" s="266">
        <f t="shared" si="93"/>
        <v>2.4381990349365501</v>
      </c>
      <c r="S1974" s="266">
        <f t="shared" si="94"/>
        <v>0.78259537211048502</v>
      </c>
      <c r="T1974" s="266">
        <f t="shared" si="95"/>
        <v>1.967246316832195</v>
      </c>
    </row>
    <row r="1975" spans="1:20">
      <c r="A1975" s="102">
        <v>1.6002315073274</v>
      </c>
      <c r="B1975" s="102">
        <v>0.68472237928825197</v>
      </c>
      <c r="C1975" s="2">
        <v>906.72505641385897</v>
      </c>
      <c r="D1975" s="19">
        <v>3.87839571324051</v>
      </c>
      <c r="E1975" s="135">
        <v>0.11593065057105</v>
      </c>
      <c r="F1975" s="135">
        <v>89</v>
      </c>
      <c r="G1975" s="135">
        <v>40.648839021637599</v>
      </c>
      <c r="H1975" s="2">
        <v>1.4776697550668501</v>
      </c>
      <c r="I1975" s="2">
        <v>225.842779666479</v>
      </c>
      <c r="J1975" s="2">
        <v>153.059035329545</v>
      </c>
      <c r="K1975" s="19">
        <v>2.4824493817145701</v>
      </c>
      <c r="L1975" s="135">
        <v>0.140917380595627</v>
      </c>
      <c r="M1975" s="135">
        <v>89.79</v>
      </c>
      <c r="N1975" s="135">
        <v>85.5262087241085</v>
      </c>
      <c r="O1975" s="19">
        <v>0.8</v>
      </c>
      <c r="P1975" s="2">
        <v>3.9042834260084498</v>
      </c>
      <c r="Q1975" s="2">
        <v>59.553884042677097</v>
      </c>
      <c r="R1975" s="266">
        <f t="shared" si="93"/>
        <v>6.3608450949550797</v>
      </c>
      <c r="S1975" s="266">
        <f t="shared" si="94"/>
        <v>1.5623262016169661</v>
      </c>
      <c r="T1975" s="266">
        <f t="shared" si="95"/>
        <v>2.1040258659929361</v>
      </c>
    </row>
    <row r="1976" spans="1:20">
      <c r="A1976" s="102">
        <v>1.7768399924971101</v>
      </c>
      <c r="B1976" s="102">
        <v>0.68481424905578803</v>
      </c>
      <c r="C1976" s="2">
        <v>998.82242285144105</v>
      </c>
      <c r="D1976" s="19">
        <v>1.2007536813731401</v>
      </c>
      <c r="E1976" s="135">
        <v>0.26340496521714102</v>
      </c>
      <c r="F1976" s="135">
        <v>89</v>
      </c>
      <c r="G1976" s="135">
        <v>41.799992955904202</v>
      </c>
      <c r="H1976" s="2">
        <v>5.9944708667218798</v>
      </c>
      <c r="I1976" s="2">
        <v>355.32164438104701</v>
      </c>
      <c r="J1976" s="2">
        <v>154.60699953150501</v>
      </c>
      <c r="K1976" s="19">
        <v>2.0000068804176201</v>
      </c>
      <c r="L1976" s="135">
        <v>9.9639327477298395E-2</v>
      </c>
      <c r="M1976" s="135">
        <v>89.79</v>
      </c>
      <c r="N1976" s="135">
        <v>81.699999889424404</v>
      </c>
      <c r="O1976" s="19">
        <v>0.8</v>
      </c>
      <c r="P1976" s="2">
        <v>133.88295297785399</v>
      </c>
      <c r="Q1976" s="2">
        <v>309.56928433488099</v>
      </c>
      <c r="R1976" s="266">
        <f t="shared" si="93"/>
        <v>3.2007605617907604</v>
      </c>
      <c r="S1976" s="266">
        <f t="shared" si="94"/>
        <v>0.6003747752719788</v>
      </c>
      <c r="T1976" s="266">
        <f t="shared" si="95"/>
        <v>1.9545457812782807</v>
      </c>
    </row>
    <row r="1977" spans="1:20">
      <c r="A1977" s="102">
        <v>1.8295299448072899</v>
      </c>
      <c r="B1977" s="102">
        <v>0.68508720455472005</v>
      </c>
      <c r="C1977" s="2">
        <v>997.37471145315305</v>
      </c>
      <c r="D1977" s="19">
        <v>1.5195828187162099</v>
      </c>
      <c r="E1977" s="135">
        <v>0.14072370120915301</v>
      </c>
      <c r="F1977" s="135">
        <v>89</v>
      </c>
      <c r="G1977" s="135">
        <v>41.5000389032177</v>
      </c>
      <c r="H1977" s="2">
        <v>5.9999877891227102</v>
      </c>
      <c r="I1977" s="2">
        <v>134.20656163965</v>
      </c>
      <c r="J1977" s="2">
        <v>-169.87114579376399</v>
      </c>
      <c r="K1977" s="19">
        <v>3.0209559506858499</v>
      </c>
      <c r="L1977" s="135">
        <v>9.4083889863841696E-2</v>
      </c>
      <c r="M1977" s="135">
        <v>89.79</v>
      </c>
      <c r="N1977" s="135">
        <v>81.426450560320106</v>
      </c>
      <c r="O1977" s="19">
        <v>0.8</v>
      </c>
      <c r="P1977" s="2">
        <v>84.832647027224894</v>
      </c>
      <c r="Q1977" s="2">
        <v>2.2123282579269201</v>
      </c>
      <c r="R1977" s="266">
        <f t="shared" ref="R1977:R2040" si="96">D1977+K1977</f>
        <v>4.54053876940206</v>
      </c>
      <c r="S1977" s="266">
        <f t="shared" ref="S1977:S2040" si="97">D1977/K1977</f>
        <v>0.50301389478096092</v>
      </c>
      <c r="T1977" s="266">
        <f t="shared" ref="T1977:T2040" si="98">N1977/G1977</f>
        <v>1.9620813067239491</v>
      </c>
    </row>
    <row r="1978" spans="1:20">
      <c r="A1978" s="102">
        <v>1.4043665132485299</v>
      </c>
      <c r="B1978" s="102">
        <v>0.68513514769866102</v>
      </c>
      <c r="C1978" s="2">
        <v>998.99846973938895</v>
      </c>
      <c r="D1978" s="19">
        <v>1.0074829637638401</v>
      </c>
      <c r="E1978" s="135">
        <v>0.20708029898691399</v>
      </c>
      <c r="F1978" s="135">
        <v>89</v>
      </c>
      <c r="G1978" s="135">
        <v>41.635798585373401</v>
      </c>
      <c r="H1978" s="2">
        <v>-2.8310929626023298</v>
      </c>
      <c r="I1978" s="2">
        <v>225.99295437484199</v>
      </c>
      <c r="J1978" s="2">
        <v>34.345409243171197</v>
      </c>
      <c r="K1978" s="19">
        <v>1.5865526509018399</v>
      </c>
      <c r="L1978" s="135">
        <v>5.3241677544252797E-2</v>
      </c>
      <c r="M1978" s="135">
        <v>89.79</v>
      </c>
      <c r="N1978" s="135">
        <v>81.782217303892494</v>
      </c>
      <c r="O1978" s="19">
        <v>0.8</v>
      </c>
      <c r="P1978" s="2">
        <v>354.82068131253601</v>
      </c>
      <c r="Q1978" s="2">
        <v>83.231181328317007</v>
      </c>
      <c r="R1978" s="266">
        <f t="shared" si="96"/>
        <v>2.59403561466568</v>
      </c>
      <c r="S1978" s="266">
        <f t="shared" si="97"/>
        <v>0.63501388572964101</v>
      </c>
      <c r="T1978" s="266">
        <f t="shared" si="98"/>
        <v>1.9642283823666702</v>
      </c>
    </row>
    <row r="1979" spans="1:20">
      <c r="A1979" s="102">
        <v>1.77080703899264</v>
      </c>
      <c r="B1979" s="102">
        <v>0.68574610738741104</v>
      </c>
      <c r="C1979" s="2">
        <v>998.98173894456204</v>
      </c>
      <c r="D1979" s="19">
        <v>1.2003102292229699</v>
      </c>
      <c r="E1979" s="135">
        <v>0.247355160901467</v>
      </c>
      <c r="F1979" s="135">
        <v>89</v>
      </c>
      <c r="G1979" s="135">
        <v>41.798042856694998</v>
      </c>
      <c r="H1979" s="2">
        <v>5.9997396888257901</v>
      </c>
      <c r="I1979" s="2">
        <v>340.30947811293402</v>
      </c>
      <c r="J1979" s="2">
        <v>179.906877854074</v>
      </c>
      <c r="K1979" s="19">
        <v>2.00000000303609</v>
      </c>
      <c r="L1979" s="135">
        <v>9.61411821818145E-2</v>
      </c>
      <c r="M1979" s="135">
        <v>89.79</v>
      </c>
      <c r="N1979" s="135">
        <v>81.699999970587598</v>
      </c>
      <c r="O1979" s="19">
        <v>0.8</v>
      </c>
      <c r="P1979" s="2">
        <v>123.52235365706601</v>
      </c>
      <c r="Q1979" s="2">
        <v>319.120820962126</v>
      </c>
      <c r="R1979" s="266">
        <f t="shared" si="96"/>
        <v>3.20031023225906</v>
      </c>
      <c r="S1979" s="266">
        <f t="shared" si="97"/>
        <v>0.60015511370042252</v>
      </c>
      <c r="T1979" s="266">
        <f t="shared" si="98"/>
        <v>1.9546369730921818</v>
      </c>
    </row>
    <row r="1980" spans="1:20">
      <c r="A1980" s="102">
        <v>2.2711816895753101</v>
      </c>
      <c r="B1980" s="102">
        <v>0.68575765017200896</v>
      </c>
      <c r="C1980" s="2">
        <v>949.13817646529105</v>
      </c>
      <c r="D1980" s="19">
        <v>2.9655929573775901</v>
      </c>
      <c r="E1980" s="135">
        <v>0.1658642301695</v>
      </c>
      <c r="F1980" s="135">
        <v>89</v>
      </c>
      <c r="G1980" s="135">
        <v>41.555745568060601</v>
      </c>
      <c r="H1980" s="2">
        <v>5.8765118045008</v>
      </c>
      <c r="I1980" s="2">
        <v>2.3649214678678199</v>
      </c>
      <c r="J1980" s="2">
        <v>172.12032455103699</v>
      </c>
      <c r="K1980" s="19">
        <v>3.05234154543803</v>
      </c>
      <c r="L1980" s="135">
        <v>7.62519546330159E-2</v>
      </c>
      <c r="M1980" s="135">
        <v>89.79</v>
      </c>
      <c r="N1980" s="135">
        <v>81.696471757709404</v>
      </c>
      <c r="O1980" s="19">
        <v>0.8</v>
      </c>
      <c r="P1980" s="2">
        <v>118.71401531690501</v>
      </c>
      <c r="Q1980" s="2">
        <v>325.08192199755598</v>
      </c>
      <c r="R1980" s="266">
        <f t="shared" si="96"/>
        <v>6.0179345028156206</v>
      </c>
      <c r="S1980" s="266">
        <f t="shared" si="97"/>
        <v>0.97157965883926301</v>
      </c>
      <c r="T1980" s="266">
        <f t="shared" si="98"/>
        <v>1.9659488872340345</v>
      </c>
    </row>
    <row r="1981" spans="1:20">
      <c r="A1981" s="102">
        <v>2.2475568098015999</v>
      </c>
      <c r="B1981" s="102">
        <v>0.68615307582213603</v>
      </c>
      <c r="C1981" s="2">
        <v>984.01922574388004</v>
      </c>
      <c r="D1981" s="19">
        <v>0.57630819649640697</v>
      </c>
      <c r="E1981" s="135">
        <v>0.115633455055405</v>
      </c>
      <c r="F1981" s="135">
        <v>89</v>
      </c>
      <c r="G1981" s="135">
        <v>41.621804015107998</v>
      </c>
      <c r="H1981" s="2">
        <v>5.99926816383112</v>
      </c>
      <c r="I1981" s="2">
        <v>337.74938822304802</v>
      </c>
      <c r="J1981" s="2">
        <v>110.765703988384</v>
      </c>
      <c r="K1981" s="19">
        <v>2.9656879108048901</v>
      </c>
      <c r="L1981" s="135">
        <v>9.2516049098082795E-2</v>
      </c>
      <c r="M1981" s="135">
        <v>89.79</v>
      </c>
      <c r="N1981" s="135">
        <v>82.560680550529298</v>
      </c>
      <c r="O1981" s="19">
        <v>0.8</v>
      </c>
      <c r="P1981" s="2">
        <v>41.757633097378204</v>
      </c>
      <c r="Q1981" s="2">
        <v>38.228645184177601</v>
      </c>
      <c r="R1981" s="266">
        <f t="shared" si="96"/>
        <v>3.5419961073012969</v>
      </c>
      <c r="S1981" s="266">
        <f t="shared" si="97"/>
        <v>0.19432530118787733</v>
      </c>
      <c r="T1981" s="266">
        <f t="shared" si="98"/>
        <v>1.9835920740139277</v>
      </c>
    </row>
    <row r="1982" spans="1:20">
      <c r="A1982" s="102">
        <v>1.60389766609296</v>
      </c>
      <c r="B1982" s="102">
        <v>0.68621875181355896</v>
      </c>
      <c r="C1982" s="2">
        <v>911.61178275666896</v>
      </c>
      <c r="D1982" s="19">
        <v>1.20000002366321</v>
      </c>
      <c r="E1982" s="135">
        <v>0.13078651762456101</v>
      </c>
      <c r="F1982" s="135">
        <v>89</v>
      </c>
      <c r="G1982" s="135">
        <v>41.500003047702698</v>
      </c>
      <c r="H1982" s="2">
        <v>5.9999126651859402</v>
      </c>
      <c r="I1982" s="2">
        <v>160.22671490637401</v>
      </c>
      <c r="J1982" s="2">
        <v>154.86992597011499</v>
      </c>
      <c r="K1982" s="19">
        <v>3.1344321462384501</v>
      </c>
      <c r="L1982" s="135">
        <v>9.2296736229729601E-2</v>
      </c>
      <c r="M1982" s="135">
        <v>89.79</v>
      </c>
      <c r="N1982" s="135">
        <v>81.692362034719096</v>
      </c>
      <c r="O1982" s="19">
        <v>0.8</v>
      </c>
      <c r="P1982" s="2">
        <v>162.423131601508</v>
      </c>
      <c r="Q1982" s="2">
        <v>297.43714178291498</v>
      </c>
      <c r="R1982" s="266">
        <f t="shared" si="96"/>
        <v>4.3344321699016604</v>
      </c>
      <c r="S1982" s="266">
        <f t="shared" si="97"/>
        <v>0.38284447315386888</v>
      </c>
      <c r="T1982" s="266">
        <f t="shared" si="98"/>
        <v>1.9684905068757896</v>
      </c>
    </row>
    <row r="1983" spans="1:20">
      <c r="A1983" s="102">
        <v>1.9674144759774199</v>
      </c>
      <c r="B1983" s="102">
        <v>0.68672581948339895</v>
      </c>
      <c r="C1983" s="2">
        <v>862.07680306497502</v>
      </c>
      <c r="D1983" s="19">
        <v>2.43464800140947</v>
      </c>
      <c r="E1983" s="135">
        <v>0.27783891788500198</v>
      </c>
      <c r="F1983" s="135">
        <v>89</v>
      </c>
      <c r="G1983" s="135">
        <v>41.724477111964703</v>
      </c>
      <c r="H1983" s="2">
        <v>-1.65756838920946E-2</v>
      </c>
      <c r="I1983" s="2">
        <v>318.92270413281898</v>
      </c>
      <c r="J1983" s="2">
        <v>-40.959216597791098</v>
      </c>
      <c r="K1983" s="19">
        <v>3.1714730247638898</v>
      </c>
      <c r="L1983" s="135">
        <v>7.2526937952965304E-2</v>
      </c>
      <c r="M1983" s="135">
        <v>89.79</v>
      </c>
      <c r="N1983" s="135">
        <v>81.058842157467794</v>
      </c>
      <c r="O1983" s="19">
        <v>0.8</v>
      </c>
      <c r="P1983" s="2">
        <v>202.502569317325</v>
      </c>
      <c r="Q1983" s="2">
        <v>250.69771752563699</v>
      </c>
      <c r="R1983" s="266">
        <f t="shared" si="96"/>
        <v>5.6061210261733603</v>
      </c>
      <c r="S1983" s="266">
        <f t="shared" si="97"/>
        <v>0.76767104194137836</v>
      </c>
      <c r="T1983" s="266">
        <f t="shared" si="98"/>
        <v>1.942716788036722</v>
      </c>
    </row>
    <row r="1984" spans="1:20">
      <c r="A1984" s="102">
        <v>1.5218719639815299</v>
      </c>
      <c r="B1984" s="102">
        <v>0.68723628176924001</v>
      </c>
      <c r="C1984" s="2">
        <v>984.63757511327196</v>
      </c>
      <c r="D1984" s="19">
        <v>0.55441457357155299</v>
      </c>
      <c r="E1984" s="135">
        <v>0.107524230042724</v>
      </c>
      <c r="F1984" s="135">
        <v>89</v>
      </c>
      <c r="G1984" s="135">
        <v>40.566463454359898</v>
      </c>
      <c r="H1984" s="2">
        <v>5.9999999660325196</v>
      </c>
      <c r="I1984" s="2">
        <v>359.96934247716501</v>
      </c>
      <c r="J1984" s="2">
        <v>28.941080056038</v>
      </c>
      <c r="K1984" s="19">
        <v>1.6570865908676</v>
      </c>
      <c r="L1984" s="135">
        <v>1.9475706171145901E-5</v>
      </c>
      <c r="M1984" s="135">
        <v>89.79</v>
      </c>
      <c r="N1984" s="135">
        <v>82.668962428718899</v>
      </c>
      <c r="O1984" s="19">
        <v>0.8</v>
      </c>
      <c r="P1984" s="2">
        <v>308.94000724167802</v>
      </c>
      <c r="Q1984" s="2">
        <v>141.008423824148</v>
      </c>
      <c r="R1984" s="266">
        <f t="shared" si="96"/>
        <v>2.2115011644391531</v>
      </c>
      <c r="S1984" s="266">
        <f t="shared" si="97"/>
        <v>0.33457187851678799</v>
      </c>
      <c r="T1984" s="266">
        <f t="shared" si="98"/>
        <v>2.0378646642867269</v>
      </c>
    </row>
    <row r="1985" spans="1:20">
      <c r="A1985" s="102">
        <v>1.6679527908563601</v>
      </c>
      <c r="B1985" s="102">
        <v>0.68774550594389405</v>
      </c>
      <c r="C1985" s="2">
        <v>899.03858760490903</v>
      </c>
      <c r="D1985" s="19">
        <v>1.2006674707098399</v>
      </c>
      <c r="E1985" s="135">
        <v>0.13000000009891599</v>
      </c>
      <c r="F1985" s="135">
        <v>89</v>
      </c>
      <c r="G1985" s="135">
        <v>41.7968035420581</v>
      </c>
      <c r="H1985" s="2">
        <v>-0.179302742402878</v>
      </c>
      <c r="I1985" s="2">
        <v>132.79578789039499</v>
      </c>
      <c r="J1985" s="2">
        <v>-135.954184854353</v>
      </c>
      <c r="K1985" s="19">
        <v>3.1999939384838298</v>
      </c>
      <c r="L1985" s="135">
        <v>9.2774845102824396E-2</v>
      </c>
      <c r="M1985" s="135">
        <v>89.79</v>
      </c>
      <c r="N1985" s="135">
        <v>81.696577059599605</v>
      </c>
      <c r="O1985" s="19">
        <v>0.8</v>
      </c>
      <c r="P1985" s="2">
        <v>139.15080563367999</v>
      </c>
      <c r="Q1985" s="2">
        <v>318.41153643195202</v>
      </c>
      <c r="R1985" s="266">
        <f t="shared" si="96"/>
        <v>4.4006614091936695</v>
      </c>
      <c r="S1985" s="266">
        <f t="shared" si="97"/>
        <v>0.37520929532720337</v>
      </c>
      <c r="T1985" s="266">
        <f t="shared" si="98"/>
        <v>1.9546130358363958</v>
      </c>
    </row>
    <row r="1986" spans="1:20">
      <c r="A1986" s="102">
        <v>1.39981383411213</v>
      </c>
      <c r="B1986" s="102">
        <v>0.68782191879718602</v>
      </c>
      <c r="C1986" s="2">
        <v>896.24302119385504</v>
      </c>
      <c r="D1986" s="19">
        <v>2.1106533840276298</v>
      </c>
      <c r="E1986" s="135">
        <v>0.299999990889114</v>
      </c>
      <c r="F1986" s="135">
        <v>89</v>
      </c>
      <c r="G1986" s="135">
        <v>41.712168904703702</v>
      </c>
      <c r="H1986" s="2">
        <v>0.23848021728324001</v>
      </c>
      <c r="I1986" s="2">
        <v>251.071271098225</v>
      </c>
      <c r="J1986" s="2">
        <v>45.955742624579599</v>
      </c>
      <c r="K1986" s="19">
        <v>2.00000114578688</v>
      </c>
      <c r="L1986" s="135">
        <v>2.29129411301348E-4</v>
      </c>
      <c r="M1986" s="135">
        <v>89.79</v>
      </c>
      <c r="N1986" s="135">
        <v>81.177981900826097</v>
      </c>
      <c r="O1986" s="19">
        <v>0.8</v>
      </c>
      <c r="P1986" s="2">
        <v>23.420638561420699</v>
      </c>
      <c r="Q1986" s="2">
        <v>66.552282725602794</v>
      </c>
      <c r="R1986" s="266">
        <f t="shared" si="96"/>
        <v>4.1106545298145098</v>
      </c>
      <c r="S1986" s="266">
        <f t="shared" si="97"/>
        <v>1.0553260874244224</v>
      </c>
      <c r="T1986" s="266">
        <f t="shared" si="98"/>
        <v>1.9461462693605462</v>
      </c>
    </row>
    <row r="1987" spans="1:20">
      <c r="A1987" s="102">
        <v>1.7295517944730801</v>
      </c>
      <c r="B1987" s="102">
        <v>0.68794151751653199</v>
      </c>
      <c r="C1987" s="2">
        <v>998.99801412733598</v>
      </c>
      <c r="D1987" s="19">
        <v>1.20000450953917</v>
      </c>
      <c r="E1987" s="135">
        <v>0.18244993639245899</v>
      </c>
      <c r="F1987" s="135">
        <v>89</v>
      </c>
      <c r="G1987" s="135">
        <v>41.797890458794697</v>
      </c>
      <c r="H1987" s="2">
        <v>5.9987445404186799</v>
      </c>
      <c r="I1987" s="2">
        <v>305.05704746972299</v>
      </c>
      <c r="J1987" s="2">
        <v>-117.204700410421</v>
      </c>
      <c r="K1987" s="19">
        <v>2.06941737000639</v>
      </c>
      <c r="L1987" s="135">
        <v>7.9245568793078605E-2</v>
      </c>
      <c r="M1987" s="135">
        <v>89.79</v>
      </c>
      <c r="N1987" s="135">
        <v>81.656090296290799</v>
      </c>
      <c r="O1987" s="19">
        <v>0.8</v>
      </c>
      <c r="P1987" s="2">
        <v>79.874900713734505</v>
      </c>
      <c r="Q1987" s="2">
        <v>356.75876660238202</v>
      </c>
      <c r="R1987" s="266">
        <f t="shared" si="96"/>
        <v>3.2694218795455603</v>
      </c>
      <c r="S1987" s="266">
        <f t="shared" si="97"/>
        <v>0.57987553740087949</v>
      </c>
      <c r="T1987" s="266">
        <f t="shared" si="98"/>
        <v>1.9535935761348822</v>
      </c>
    </row>
    <row r="1988" spans="1:20">
      <c r="A1988" s="102">
        <v>1.4373389198444699</v>
      </c>
      <c r="B1988" s="102">
        <v>0.68837847210028502</v>
      </c>
      <c r="C1988" s="2">
        <v>998.99614303456997</v>
      </c>
      <c r="D1988" s="19">
        <v>1.20007138128379</v>
      </c>
      <c r="E1988" s="135">
        <v>0.18435934478590901</v>
      </c>
      <c r="F1988" s="135">
        <v>89</v>
      </c>
      <c r="G1988" s="135">
        <v>41.475227987454403</v>
      </c>
      <c r="H1988" s="2">
        <v>5.9999996949839396</v>
      </c>
      <c r="I1988" s="2">
        <v>340.84334138736699</v>
      </c>
      <c r="J1988" s="2">
        <v>161.81556670923899</v>
      </c>
      <c r="K1988" s="19">
        <v>2.0001305369361502</v>
      </c>
      <c r="L1988" s="135">
        <v>9.0915177857429599E-2</v>
      </c>
      <c r="M1988" s="135">
        <v>89.79</v>
      </c>
      <c r="N1988" s="135">
        <v>82.3684506341625</v>
      </c>
      <c r="O1988" s="19">
        <v>0.8</v>
      </c>
      <c r="P1988" s="2">
        <v>142.223259644862</v>
      </c>
      <c r="Q1988" s="2">
        <v>304.24973911593497</v>
      </c>
      <c r="R1988" s="266">
        <f t="shared" si="96"/>
        <v>3.2002019182199399</v>
      </c>
      <c r="S1988" s="266">
        <f t="shared" si="97"/>
        <v>0.59999652978754536</v>
      </c>
      <c r="T1988" s="266">
        <f t="shared" si="98"/>
        <v>1.9859673986379929</v>
      </c>
    </row>
    <row r="1989" spans="1:20">
      <c r="A1989" s="102">
        <v>1.4017359944991701</v>
      </c>
      <c r="B1989" s="102">
        <v>0.68842729789150103</v>
      </c>
      <c r="C1989" s="2">
        <v>998.87998163794498</v>
      </c>
      <c r="D1989" s="19">
        <v>1.0422907555029099</v>
      </c>
      <c r="E1989" s="135">
        <v>0.26999337898490799</v>
      </c>
      <c r="F1989" s="135">
        <v>89</v>
      </c>
      <c r="G1989" s="135">
        <v>41.5217684755916</v>
      </c>
      <c r="H1989" s="2">
        <v>5.9980545369642</v>
      </c>
      <c r="I1989" s="2">
        <v>219.973453447846</v>
      </c>
      <c r="J1989" s="2">
        <v>33.317331612986003</v>
      </c>
      <c r="K1989" s="19">
        <v>1.3564286949403099</v>
      </c>
      <c r="L1989" s="135">
        <v>6.7386253478052396E-2</v>
      </c>
      <c r="M1989" s="135">
        <v>89.79</v>
      </c>
      <c r="N1989" s="135">
        <v>81.819363929160403</v>
      </c>
      <c r="O1989" s="19">
        <v>0.8</v>
      </c>
      <c r="P1989" s="2">
        <v>0.35200125411295502</v>
      </c>
      <c r="Q1989" s="2">
        <v>77.326434487324704</v>
      </c>
      <c r="R1989" s="266">
        <f t="shared" si="96"/>
        <v>2.3987194504432199</v>
      </c>
      <c r="S1989" s="266">
        <f t="shared" si="97"/>
        <v>0.76840806994928423</v>
      </c>
      <c r="T1989" s="266">
        <f t="shared" si="98"/>
        <v>1.9705173197826962</v>
      </c>
    </row>
    <row r="1990" spans="1:20">
      <c r="A1990" s="102">
        <v>1.88730726763606</v>
      </c>
      <c r="B1990" s="102">
        <v>0.68893787757877001</v>
      </c>
      <c r="C1990" s="2">
        <v>995.54543424145902</v>
      </c>
      <c r="D1990" s="19">
        <v>1.20074886988164</v>
      </c>
      <c r="E1990" s="135">
        <v>0.195803650195298</v>
      </c>
      <c r="F1990" s="135">
        <v>89</v>
      </c>
      <c r="G1990" s="135">
        <v>41.799942761236402</v>
      </c>
      <c r="H1990" s="2">
        <v>5.9952138470992198</v>
      </c>
      <c r="I1990" s="2">
        <v>342.03415298414001</v>
      </c>
      <c r="J1990" s="2">
        <v>179.99892933567901</v>
      </c>
      <c r="K1990" s="19">
        <v>2.0000515941449599</v>
      </c>
      <c r="L1990" s="135">
        <v>9.4261914942567401E-2</v>
      </c>
      <c r="M1990" s="135">
        <v>89.79</v>
      </c>
      <c r="N1990" s="135">
        <v>81.628100085590006</v>
      </c>
      <c r="O1990" s="19">
        <v>0.8</v>
      </c>
      <c r="P1990" s="2">
        <v>104.496174105051</v>
      </c>
      <c r="Q1990" s="2">
        <v>333.06717539642</v>
      </c>
      <c r="R1990" s="266">
        <f t="shared" si="96"/>
        <v>3.2008004640265999</v>
      </c>
      <c r="S1990" s="266">
        <f t="shared" si="97"/>
        <v>0.60035894743753893</v>
      </c>
      <c r="T1990" s="266">
        <f t="shared" si="98"/>
        <v>1.9528280350012499</v>
      </c>
    </row>
    <row r="1991" spans="1:20">
      <c r="A1991" s="102">
        <v>1.6708831633441099</v>
      </c>
      <c r="B1991" s="102">
        <v>0.68894921259625796</v>
      </c>
      <c r="C1991" s="2">
        <v>998.99104785228405</v>
      </c>
      <c r="D1991" s="19">
        <v>1.20000554885097</v>
      </c>
      <c r="E1991" s="135">
        <v>0.138352137271262</v>
      </c>
      <c r="F1991" s="135">
        <v>89</v>
      </c>
      <c r="G1991" s="135">
        <v>41.796228719112399</v>
      </c>
      <c r="H1991" s="2">
        <v>-1.6076990619020199</v>
      </c>
      <c r="I1991" s="2">
        <v>256.71348118599201</v>
      </c>
      <c r="J1991" s="2">
        <v>-16.1597623426998</v>
      </c>
      <c r="K1991" s="19">
        <v>2.0001176127647802</v>
      </c>
      <c r="L1991" s="135">
        <v>7.3760608108255604E-2</v>
      </c>
      <c r="M1991" s="135">
        <v>89.79</v>
      </c>
      <c r="N1991" s="135">
        <v>81.433307696692793</v>
      </c>
      <c r="O1991" s="19">
        <v>0.8</v>
      </c>
      <c r="P1991" s="2">
        <v>1.18807677719315</v>
      </c>
      <c r="Q1991" s="2">
        <v>71.153211514885399</v>
      </c>
      <c r="R1991" s="266">
        <f t="shared" si="96"/>
        <v>3.2001231616157502</v>
      </c>
      <c r="S1991" s="266">
        <f t="shared" si="97"/>
        <v>0.59996749250769899</v>
      </c>
      <c r="T1991" s="266">
        <f t="shared" si="98"/>
        <v>1.9483410391869953</v>
      </c>
    </row>
    <row r="1992" spans="1:20">
      <c r="A1992" s="102">
        <v>1.8858316736295799</v>
      </c>
      <c r="B1992" s="102">
        <v>0.68913107981686195</v>
      </c>
      <c r="C1992" s="2">
        <v>873.66848309416503</v>
      </c>
      <c r="D1992" s="19">
        <v>1.00000124491996</v>
      </c>
      <c r="E1992" s="135">
        <v>0.26038180582585402</v>
      </c>
      <c r="F1992" s="135">
        <v>89</v>
      </c>
      <c r="G1992" s="135">
        <v>41.325036273444397</v>
      </c>
      <c r="H1992" s="2">
        <v>0.86691935386155095</v>
      </c>
      <c r="I1992" s="2">
        <v>274.56576971854298</v>
      </c>
      <c r="J1992" s="2">
        <v>-70.684133801424295</v>
      </c>
      <c r="K1992" s="19">
        <v>1.4407724201302401</v>
      </c>
      <c r="L1992" s="135">
        <v>8.8080464528109206E-2</v>
      </c>
      <c r="M1992" s="135">
        <v>89.79</v>
      </c>
      <c r="N1992" s="135">
        <v>82.496793023303894</v>
      </c>
      <c r="O1992" s="19">
        <v>0.8</v>
      </c>
      <c r="P1992" s="2">
        <v>90.130384812380598</v>
      </c>
      <c r="Q1992" s="2">
        <v>353.45943201691102</v>
      </c>
      <c r="R1992" s="266">
        <f t="shared" si="96"/>
        <v>2.4407736650501999</v>
      </c>
      <c r="S1992" s="266">
        <f t="shared" si="97"/>
        <v>0.69407300622090184</v>
      </c>
      <c r="T1992" s="266">
        <f t="shared" si="98"/>
        <v>1.9962908798779835</v>
      </c>
    </row>
    <row r="1993" spans="1:20">
      <c r="A1993" s="102">
        <v>1.5297932624816799</v>
      </c>
      <c r="B1993" s="102">
        <v>0.68928580358624403</v>
      </c>
      <c r="C1993" s="2">
        <v>979.82306377633199</v>
      </c>
      <c r="D1993" s="19">
        <v>0.65535795373233796</v>
      </c>
      <c r="E1993" s="135">
        <v>0.19273941628993499</v>
      </c>
      <c r="F1993" s="135">
        <v>89</v>
      </c>
      <c r="G1993" s="135">
        <v>41.714677786343898</v>
      </c>
      <c r="H1993" s="2">
        <v>-2.2312751912037698</v>
      </c>
      <c r="I1993" s="2">
        <v>221.829453273756</v>
      </c>
      <c r="J1993" s="2">
        <v>61.589903804825703</v>
      </c>
      <c r="K1993" s="19">
        <v>1.31128233285115</v>
      </c>
      <c r="L1993" s="135">
        <v>6.2713184628693204E-8</v>
      </c>
      <c r="M1993" s="135">
        <v>89.79</v>
      </c>
      <c r="N1993" s="135">
        <v>82.038796225890295</v>
      </c>
      <c r="O1993" s="19">
        <v>0.8</v>
      </c>
      <c r="P1993" s="2">
        <v>148.032660348055</v>
      </c>
      <c r="Q1993" s="2">
        <v>295.32681698952302</v>
      </c>
      <c r="R1993" s="266">
        <f t="shared" si="96"/>
        <v>1.966640286583488</v>
      </c>
      <c r="S1993" s="266">
        <f t="shared" si="97"/>
        <v>0.4997840185243545</v>
      </c>
      <c r="T1993" s="266">
        <f t="shared" si="98"/>
        <v>1.9666649865085921</v>
      </c>
    </row>
    <row r="1994" spans="1:20">
      <c r="A1994" s="102">
        <v>2.1780527718365099</v>
      </c>
      <c r="B1994" s="102">
        <v>0.68931554676964801</v>
      </c>
      <c r="C1994" s="2">
        <v>883.77291092067901</v>
      </c>
      <c r="D1994" s="19">
        <v>3.3812618343562</v>
      </c>
      <c r="E1994" s="135">
        <v>3.0401908891083602E-3</v>
      </c>
      <c r="F1994" s="135">
        <v>89</v>
      </c>
      <c r="G1994" s="135">
        <v>40.126058408498899</v>
      </c>
      <c r="H1994" s="2">
        <v>1.3939255395238701</v>
      </c>
      <c r="I1994" s="2">
        <v>216.05677902916901</v>
      </c>
      <c r="J1994" s="2">
        <v>129.21099687612499</v>
      </c>
      <c r="K1994" s="19">
        <v>1.3733201126441199</v>
      </c>
      <c r="L1994" s="135">
        <v>1.4935998054490199E-2</v>
      </c>
      <c r="M1994" s="135">
        <v>89.79</v>
      </c>
      <c r="N1994" s="135">
        <v>82.706121229001596</v>
      </c>
      <c r="O1994" s="19">
        <v>0.8</v>
      </c>
      <c r="P1994" s="2">
        <v>307.74503192557899</v>
      </c>
      <c r="Q1994" s="2">
        <v>140.18159603352399</v>
      </c>
      <c r="R1994" s="266">
        <f t="shared" si="96"/>
        <v>4.7545819470003199</v>
      </c>
      <c r="S1994" s="266">
        <f t="shared" si="97"/>
        <v>2.462107561977005</v>
      </c>
      <c r="T1994" s="266">
        <f t="shared" si="98"/>
        <v>2.0611573752652474</v>
      </c>
    </row>
    <row r="1995" spans="1:20">
      <c r="A1995" s="102">
        <v>1.9200403247959901</v>
      </c>
      <c r="B1995" s="102">
        <v>0.68941424989744104</v>
      </c>
      <c r="C1995" s="2">
        <v>919.18773827149403</v>
      </c>
      <c r="D1995" s="19">
        <v>0.52368135333480403</v>
      </c>
      <c r="E1995" s="135">
        <v>0.180884509429875</v>
      </c>
      <c r="F1995" s="135">
        <v>89</v>
      </c>
      <c r="G1995" s="135">
        <v>42.161616549978199</v>
      </c>
      <c r="H1995" s="2">
        <v>0.42076530213679197</v>
      </c>
      <c r="I1995" s="2">
        <v>49.343586394998098</v>
      </c>
      <c r="J1995" s="2">
        <v>-92.5536912048414</v>
      </c>
      <c r="K1995" s="19">
        <v>3.8923346635825902</v>
      </c>
      <c r="L1995" s="135">
        <v>0.23604803951249401</v>
      </c>
      <c r="M1995" s="135">
        <v>89.79</v>
      </c>
      <c r="N1995" s="135">
        <v>82.137254649016199</v>
      </c>
      <c r="O1995" s="19">
        <v>0.8</v>
      </c>
      <c r="P1995" s="2">
        <v>357.59881913945401</v>
      </c>
      <c r="Q1995" s="2">
        <v>56.096812032765598</v>
      </c>
      <c r="R1995" s="266">
        <f t="shared" si="96"/>
        <v>4.4160160169173945</v>
      </c>
      <c r="S1995" s="266">
        <f t="shared" si="97"/>
        <v>0.13454170789435568</v>
      </c>
      <c r="T1995" s="266">
        <f t="shared" si="98"/>
        <v>1.9481524042525991</v>
      </c>
    </row>
    <row r="1996" spans="1:20">
      <c r="A1996" s="102">
        <v>1.9241026481613499</v>
      </c>
      <c r="B1996" s="102">
        <v>0.68950728121597105</v>
      </c>
      <c r="C1996" s="2">
        <v>896.75451060896205</v>
      </c>
      <c r="D1996" s="19">
        <v>1.2687001906765201</v>
      </c>
      <c r="E1996" s="135">
        <v>0.130127902455619</v>
      </c>
      <c r="F1996" s="135">
        <v>89</v>
      </c>
      <c r="G1996" s="135">
        <v>41.563099039447998</v>
      </c>
      <c r="H1996" s="2">
        <v>5.9921903937031296</v>
      </c>
      <c r="I1996" s="2">
        <v>166.046014674291</v>
      </c>
      <c r="J1996" s="2">
        <v>144.96287355762101</v>
      </c>
      <c r="K1996" s="19">
        <v>3.13426373752668</v>
      </c>
      <c r="L1996" s="135">
        <v>9.3348350367362901E-2</v>
      </c>
      <c r="M1996" s="135">
        <v>89.79</v>
      </c>
      <c r="N1996" s="135">
        <v>81.504079816488797</v>
      </c>
      <c r="O1996" s="19">
        <v>0.8</v>
      </c>
      <c r="P1996" s="2">
        <v>168.99115900286401</v>
      </c>
      <c r="Q1996" s="2">
        <v>287.808293386218</v>
      </c>
      <c r="R1996" s="266">
        <f t="shared" si="96"/>
        <v>4.4029639282032003</v>
      </c>
      <c r="S1996" s="266">
        <f t="shared" si="97"/>
        <v>0.40478412058510455</v>
      </c>
      <c r="T1996" s="266">
        <f t="shared" si="98"/>
        <v>1.9609721531864688</v>
      </c>
    </row>
    <row r="1997" spans="1:20">
      <c r="A1997" s="102">
        <v>2.16196337388828</v>
      </c>
      <c r="B1997" s="102">
        <v>0.689727272838354</v>
      </c>
      <c r="C1997" s="2">
        <v>971.13127803484804</v>
      </c>
      <c r="D1997" s="19">
        <v>0.56765228378920396</v>
      </c>
      <c r="E1997" s="135">
        <v>4.5071209947566901E-7</v>
      </c>
      <c r="F1997" s="135">
        <v>89</v>
      </c>
      <c r="G1997" s="135">
        <v>41.7994652817953</v>
      </c>
      <c r="H1997" s="2">
        <v>5.9998502348395002</v>
      </c>
      <c r="I1997" s="2">
        <v>297.78471400029298</v>
      </c>
      <c r="J1997" s="2">
        <v>179.889472573749</v>
      </c>
      <c r="K1997" s="19">
        <v>1.7711036281364001</v>
      </c>
      <c r="L1997" s="135">
        <v>0.17381714312223201</v>
      </c>
      <c r="M1997" s="135">
        <v>89.79</v>
      </c>
      <c r="N1997" s="135">
        <v>82.444326352953198</v>
      </c>
      <c r="O1997" s="19">
        <v>0.8</v>
      </c>
      <c r="P1997" s="2">
        <v>151.62341403743</v>
      </c>
      <c r="Q1997" s="2">
        <v>311.48415233453898</v>
      </c>
      <c r="R1997" s="266">
        <f t="shared" si="96"/>
        <v>2.3387559119256043</v>
      </c>
      <c r="S1997" s="266">
        <f t="shared" si="97"/>
        <v>0.32050766243785633</v>
      </c>
      <c r="T1997" s="266">
        <f t="shared" si="98"/>
        <v>1.9723775363427851</v>
      </c>
    </row>
    <row r="1998" spans="1:20">
      <c r="A1998" s="102">
        <v>1.8515691249631301</v>
      </c>
      <c r="B1998" s="102">
        <v>0.69018538570140997</v>
      </c>
      <c r="C1998" s="2">
        <v>995.38619445677296</v>
      </c>
      <c r="D1998" s="19">
        <v>1.24145138470665</v>
      </c>
      <c r="E1998" s="135">
        <v>0.13950818603810899</v>
      </c>
      <c r="F1998" s="135">
        <v>89</v>
      </c>
      <c r="G1998" s="135">
        <v>41.763005999605902</v>
      </c>
      <c r="H1998" s="2">
        <v>5.9993161907756001</v>
      </c>
      <c r="I1998" s="2">
        <v>8.7955386970292402</v>
      </c>
      <c r="J1998" s="2">
        <v>141.145119228683</v>
      </c>
      <c r="K1998" s="19">
        <v>2.0282292293958499</v>
      </c>
      <c r="L1998" s="135">
        <v>7.3635061114360495E-2</v>
      </c>
      <c r="M1998" s="135">
        <v>89.79</v>
      </c>
      <c r="N1998" s="135">
        <v>81.699157308532406</v>
      </c>
      <c r="O1998" s="19">
        <v>0.8</v>
      </c>
      <c r="P1998" s="2">
        <v>117.305884780924</v>
      </c>
      <c r="Q1998" s="2">
        <v>322.31599270005597</v>
      </c>
      <c r="R1998" s="266">
        <f t="shared" si="96"/>
        <v>3.2696806141024997</v>
      </c>
      <c r="S1998" s="266">
        <f t="shared" si="97"/>
        <v>0.61208632964846976</v>
      </c>
      <c r="T1998" s="266">
        <f t="shared" si="98"/>
        <v>1.9562566283974714</v>
      </c>
    </row>
    <row r="1999" spans="1:20">
      <c r="A1999" s="102">
        <v>2.0744570218957898</v>
      </c>
      <c r="B1999" s="102">
        <v>0.69028250678606695</v>
      </c>
      <c r="C1999" s="2">
        <v>860.28544911344795</v>
      </c>
      <c r="D1999" s="19">
        <v>2.0795919320343699</v>
      </c>
      <c r="E1999" s="135">
        <v>0.13007873903776801</v>
      </c>
      <c r="F1999" s="135">
        <v>89</v>
      </c>
      <c r="G1999" s="135">
        <v>41.8997976075987</v>
      </c>
      <c r="H1999" s="2">
        <v>0.426234345348175</v>
      </c>
      <c r="I1999" s="2">
        <v>95.619928252937996</v>
      </c>
      <c r="J1999" s="2">
        <v>-32.655293217456297</v>
      </c>
      <c r="K1999" s="19">
        <v>3.4885793333362201</v>
      </c>
      <c r="L1999" s="135">
        <v>7.2498914465440198E-2</v>
      </c>
      <c r="M1999" s="135">
        <v>89.79</v>
      </c>
      <c r="N1999" s="135">
        <v>82.588641384639502</v>
      </c>
      <c r="O1999" s="19">
        <v>0.8</v>
      </c>
      <c r="P1999" s="2">
        <v>326.21213585682102</v>
      </c>
      <c r="Q1999" s="2">
        <v>101.59168964389301</v>
      </c>
      <c r="R1999" s="266">
        <f t="shared" si="96"/>
        <v>5.5681712653705899</v>
      </c>
      <c r="S1999" s="266">
        <f t="shared" si="97"/>
        <v>0.59611427269610107</v>
      </c>
      <c r="T1999" s="266">
        <f t="shared" si="98"/>
        <v>1.9710988143212824</v>
      </c>
    </row>
    <row r="2000" spans="1:20">
      <c r="A2000" s="102">
        <v>2.6650122888386201</v>
      </c>
      <c r="B2000" s="102">
        <v>0.69046023499001397</v>
      </c>
      <c r="C2000" s="2">
        <v>892.32562650722002</v>
      </c>
      <c r="D2000" s="19">
        <v>1.7169677946984101</v>
      </c>
      <c r="E2000" s="135">
        <v>6.3467280475929796E-2</v>
      </c>
      <c r="F2000" s="135">
        <v>89</v>
      </c>
      <c r="G2000" s="135">
        <v>41.051528815849203</v>
      </c>
      <c r="H2000" s="2">
        <v>4.1247911945708502</v>
      </c>
      <c r="I2000" s="2">
        <v>50.640620614280301</v>
      </c>
      <c r="J2000" s="2">
        <v>25.1060402377069</v>
      </c>
      <c r="K2000" s="19">
        <v>5.1620619526862797</v>
      </c>
      <c r="L2000" s="135">
        <v>0.104205513147578</v>
      </c>
      <c r="M2000" s="135">
        <v>89.79</v>
      </c>
      <c r="N2000" s="135">
        <v>83.382215857124194</v>
      </c>
      <c r="O2000" s="19">
        <v>0.8</v>
      </c>
      <c r="P2000" s="2">
        <v>316.779705404281</v>
      </c>
      <c r="Q2000" s="2">
        <v>118.174457001045</v>
      </c>
      <c r="R2000" s="266">
        <f t="shared" si="96"/>
        <v>6.8790297473846902</v>
      </c>
      <c r="S2000" s="266">
        <f t="shared" si="97"/>
        <v>0.33261278350309592</v>
      </c>
      <c r="T2000" s="266">
        <f t="shared" si="98"/>
        <v>2.0311598194348353</v>
      </c>
    </row>
    <row r="2001" spans="1:20">
      <c r="A2001" s="102">
        <v>1.6669271811842901</v>
      </c>
      <c r="B2001" s="102">
        <v>0.69060411805506094</v>
      </c>
      <c r="C2001" s="2">
        <v>998.99988171767905</v>
      </c>
      <c r="D2001" s="19">
        <v>1.2000001209976701</v>
      </c>
      <c r="E2001" s="135">
        <v>0.29960873875079103</v>
      </c>
      <c r="F2001" s="135">
        <v>89</v>
      </c>
      <c r="G2001" s="135">
        <v>41.779344998811197</v>
      </c>
      <c r="H2001" s="2">
        <v>5.9981672402653201</v>
      </c>
      <c r="I2001" s="2">
        <v>283.80745899142602</v>
      </c>
      <c r="J2001" s="2">
        <v>-89.0871895332386</v>
      </c>
      <c r="K2001" s="19">
        <v>2.00183747482928</v>
      </c>
      <c r="L2001" s="135">
        <v>9.6223067776884205E-2</v>
      </c>
      <c r="M2001" s="135">
        <v>89.79</v>
      </c>
      <c r="N2001" s="135">
        <v>81.699979562295496</v>
      </c>
      <c r="O2001" s="19">
        <v>0.8</v>
      </c>
      <c r="P2001" s="2">
        <v>77.529435209463799</v>
      </c>
      <c r="Q2001" s="2">
        <v>359.05878451979498</v>
      </c>
      <c r="R2001" s="266">
        <f t="shared" si="96"/>
        <v>3.2018375958269498</v>
      </c>
      <c r="S2001" s="266">
        <f t="shared" si="97"/>
        <v>0.59944932397671702</v>
      </c>
      <c r="T2001" s="266">
        <f t="shared" si="98"/>
        <v>1.9555112595618771</v>
      </c>
    </row>
    <row r="2002" spans="1:20">
      <c r="A2002" s="102">
        <v>1.28210193384438</v>
      </c>
      <c r="B2002" s="102">
        <v>0.690903942292446</v>
      </c>
      <c r="C2002" s="2">
        <v>998.99815003671097</v>
      </c>
      <c r="D2002" s="19">
        <v>1.0017058125810601</v>
      </c>
      <c r="E2002" s="135">
        <v>0.26999725920238798</v>
      </c>
      <c r="F2002" s="135">
        <v>89</v>
      </c>
      <c r="G2002" s="135">
        <v>41.587227509544398</v>
      </c>
      <c r="H2002" s="2">
        <v>-2.9931741710599802</v>
      </c>
      <c r="I2002" s="2">
        <v>198.938566305226</v>
      </c>
      <c r="J2002" s="2">
        <v>73.934163336396907</v>
      </c>
      <c r="K2002" s="19">
        <v>1.34400493740029</v>
      </c>
      <c r="L2002" s="135">
        <v>8.0326647084965896E-2</v>
      </c>
      <c r="M2002" s="135">
        <v>89.79</v>
      </c>
      <c r="N2002" s="135">
        <v>81.890834619336601</v>
      </c>
      <c r="O2002" s="19">
        <v>0.8</v>
      </c>
      <c r="P2002" s="2">
        <v>334.72542108582297</v>
      </c>
      <c r="Q2002" s="2">
        <v>101.905793844361</v>
      </c>
      <c r="R2002" s="266">
        <f t="shared" si="96"/>
        <v>2.3457107499813503</v>
      </c>
      <c r="S2002" s="266">
        <f t="shared" si="97"/>
        <v>0.74531408680585687</v>
      </c>
      <c r="T2002" s="266">
        <f t="shared" si="98"/>
        <v>1.9691342636520408</v>
      </c>
    </row>
    <row r="2003" spans="1:20">
      <c r="A2003" s="102">
        <v>1.9237670958973401</v>
      </c>
      <c r="B2003" s="102">
        <v>0.69113395694533697</v>
      </c>
      <c r="C2003" s="2">
        <v>914.22144237704799</v>
      </c>
      <c r="D2003" s="19">
        <v>1.26440124239082</v>
      </c>
      <c r="E2003" s="135">
        <v>0.13000008338885299</v>
      </c>
      <c r="F2003" s="135">
        <v>89</v>
      </c>
      <c r="G2003" s="135">
        <v>41.775832960975002</v>
      </c>
      <c r="H2003" s="2">
        <v>-0.216055474970134</v>
      </c>
      <c r="I2003" s="2">
        <v>131.98876802000001</v>
      </c>
      <c r="J2003" s="2">
        <v>-136.769700728294</v>
      </c>
      <c r="K2003" s="19">
        <v>3.1055949640590099</v>
      </c>
      <c r="L2003" s="135">
        <v>9.579140197713E-2</v>
      </c>
      <c r="M2003" s="135">
        <v>89.79</v>
      </c>
      <c r="N2003" s="135">
        <v>81.608541396735504</v>
      </c>
      <c r="O2003" s="19">
        <v>0.8</v>
      </c>
      <c r="P2003" s="2">
        <v>138.725402664863</v>
      </c>
      <c r="Q2003" s="2">
        <v>319.139725417769</v>
      </c>
      <c r="R2003" s="266">
        <f t="shared" si="96"/>
        <v>4.3699962064498301</v>
      </c>
      <c r="S2003" s="266">
        <f t="shared" si="97"/>
        <v>0.40713655741450866</v>
      </c>
      <c r="T2003" s="266">
        <f t="shared" si="98"/>
        <v>1.9534868753657246</v>
      </c>
    </row>
    <row r="2004" spans="1:20">
      <c r="A2004" s="102">
        <v>1.39663115469738</v>
      </c>
      <c r="B2004" s="102">
        <v>0.69118859016281697</v>
      </c>
      <c r="C2004" s="2">
        <v>998.99439246448003</v>
      </c>
      <c r="D2004" s="19">
        <v>1.0000026787784499</v>
      </c>
      <c r="E2004" s="135">
        <v>0.130033377909574</v>
      </c>
      <c r="F2004" s="135">
        <v>89</v>
      </c>
      <c r="G2004" s="135">
        <v>41.494953823895599</v>
      </c>
      <c r="H2004" s="2">
        <v>1.3469388618704101E-2</v>
      </c>
      <c r="I2004" s="2">
        <v>233.17861675691901</v>
      </c>
      <c r="J2004" s="2">
        <v>27.016149998960501</v>
      </c>
      <c r="K2004" s="19">
        <v>1.00756869164695</v>
      </c>
      <c r="L2004" s="135">
        <v>5.4557737244691498E-2</v>
      </c>
      <c r="M2004" s="135">
        <v>89.79</v>
      </c>
      <c r="N2004" s="135">
        <v>81.869077079096797</v>
      </c>
      <c r="O2004" s="19">
        <v>0.8</v>
      </c>
      <c r="P2004" s="2">
        <v>327.88081684057698</v>
      </c>
      <c r="Q2004" s="2">
        <v>111.111737177839</v>
      </c>
      <c r="R2004" s="266">
        <f t="shared" si="96"/>
        <v>2.0075713704254001</v>
      </c>
      <c r="S2004" s="266">
        <f t="shared" si="97"/>
        <v>0.99249082178592429</v>
      </c>
      <c r="T2004" s="266">
        <f t="shared" si="98"/>
        <v>1.9729887500670273</v>
      </c>
    </row>
    <row r="2005" spans="1:20">
      <c r="A2005" s="102">
        <v>1.6347507960162999</v>
      </c>
      <c r="B2005" s="102">
        <v>0.69151657115777598</v>
      </c>
      <c r="C2005" s="2">
        <v>911.10322412800099</v>
      </c>
      <c r="D2005" s="19">
        <v>1.2000000073993</v>
      </c>
      <c r="E2005" s="135">
        <v>0.13708229989860099</v>
      </c>
      <c r="F2005" s="135">
        <v>89</v>
      </c>
      <c r="G2005" s="135">
        <v>41.6938272080084</v>
      </c>
      <c r="H2005" s="2">
        <v>5.99999289996172</v>
      </c>
      <c r="I2005" s="2">
        <v>147.010148613788</v>
      </c>
      <c r="J2005" s="2">
        <v>174.06518594646201</v>
      </c>
      <c r="K2005" s="19">
        <v>3.1906238636483599</v>
      </c>
      <c r="L2005" s="135">
        <v>7.1781896268554399E-2</v>
      </c>
      <c r="M2005" s="135">
        <v>89.79</v>
      </c>
      <c r="N2005" s="135">
        <v>81.523176034536704</v>
      </c>
      <c r="O2005" s="19">
        <v>0.8</v>
      </c>
      <c r="P2005" s="2">
        <v>134.76029481218899</v>
      </c>
      <c r="Q2005" s="2">
        <v>320.81249085703797</v>
      </c>
      <c r="R2005" s="266">
        <f t="shared" si="96"/>
        <v>4.3906238710476604</v>
      </c>
      <c r="S2005" s="266">
        <f t="shared" si="97"/>
        <v>0.37610199718971088</v>
      </c>
      <c r="T2005" s="266">
        <f t="shared" si="98"/>
        <v>1.9552816686225922</v>
      </c>
    </row>
    <row r="2006" spans="1:20">
      <c r="A2006" s="102">
        <v>3.4530109069310102</v>
      </c>
      <c r="B2006" s="102">
        <v>0.69159007543588302</v>
      </c>
      <c r="C2006" s="2">
        <v>884.88342995365394</v>
      </c>
      <c r="D2006" s="19">
        <v>1.9416227059511799</v>
      </c>
      <c r="E2006" s="135">
        <v>0.13001012530331399</v>
      </c>
      <c r="F2006" s="135">
        <v>89</v>
      </c>
      <c r="G2006" s="135">
        <v>41.500066539432702</v>
      </c>
      <c r="H2006" s="2">
        <v>0.30608343935510601</v>
      </c>
      <c r="I2006" s="2">
        <v>166.203895963919</v>
      </c>
      <c r="J2006" s="2">
        <v>-149.980035556057</v>
      </c>
      <c r="K2006" s="19">
        <v>2.2869497406557602</v>
      </c>
      <c r="L2006" s="135">
        <v>9.0520664681278604E-2</v>
      </c>
      <c r="M2006" s="135">
        <v>89.79</v>
      </c>
      <c r="N2006" s="135">
        <v>81.450553808155405</v>
      </c>
      <c r="O2006" s="19">
        <v>0.8</v>
      </c>
      <c r="P2006" s="2">
        <v>243.426687474137</v>
      </c>
      <c r="Q2006" s="2">
        <v>191.03319321150099</v>
      </c>
      <c r="R2006" s="266">
        <f t="shared" si="96"/>
        <v>4.2285724466069396</v>
      </c>
      <c r="S2006" s="266">
        <f t="shared" si="97"/>
        <v>0.84900103899722734</v>
      </c>
      <c r="T2006" s="266">
        <f t="shared" si="98"/>
        <v>1.962660800332992</v>
      </c>
    </row>
    <row r="2007" spans="1:20">
      <c r="A2007" s="102">
        <v>1.33752100775018</v>
      </c>
      <c r="B2007" s="102">
        <v>0.69163322256987503</v>
      </c>
      <c r="C2007" s="2">
        <v>998.99457545908001</v>
      </c>
      <c r="D2007" s="19">
        <v>1.0002508806802901</v>
      </c>
      <c r="E2007" s="135">
        <v>0.26999586282313398</v>
      </c>
      <c r="F2007" s="135">
        <v>89</v>
      </c>
      <c r="G2007" s="135">
        <v>41.643693372577097</v>
      </c>
      <c r="H2007" s="2">
        <v>5.9989266945631901</v>
      </c>
      <c r="I2007" s="2">
        <v>202.54587436552899</v>
      </c>
      <c r="J2007" s="2">
        <v>72.957218109599793</v>
      </c>
      <c r="K2007" s="19">
        <v>1.5339995979379999</v>
      </c>
      <c r="L2007" s="135">
        <v>7.1384731489570794E-2</v>
      </c>
      <c r="M2007" s="135">
        <v>89.79</v>
      </c>
      <c r="N2007" s="135">
        <v>81.883136707236005</v>
      </c>
      <c r="O2007" s="19">
        <v>0.8</v>
      </c>
      <c r="P2007" s="2">
        <v>336.881309393886</v>
      </c>
      <c r="Q2007" s="2">
        <v>99.914114653412199</v>
      </c>
      <c r="R2007" s="266">
        <f t="shared" si="96"/>
        <v>2.53425047861829</v>
      </c>
      <c r="S2007" s="266">
        <f t="shared" si="97"/>
        <v>0.65205420003031678</v>
      </c>
      <c r="T2007" s="266">
        <f t="shared" si="98"/>
        <v>1.9662794069355312</v>
      </c>
    </row>
    <row r="2008" spans="1:20">
      <c r="A2008" s="102">
        <v>2.28929865267127</v>
      </c>
      <c r="B2008" s="102">
        <v>0.69194402616909301</v>
      </c>
      <c r="C2008" s="2">
        <v>860.00089792677704</v>
      </c>
      <c r="D2008" s="19">
        <v>1.78011490247141</v>
      </c>
      <c r="E2008" s="135">
        <v>0.19658884355530401</v>
      </c>
      <c r="F2008" s="135">
        <v>89</v>
      </c>
      <c r="G2008" s="135">
        <v>41.799999173413497</v>
      </c>
      <c r="H2008" s="2">
        <v>1.0125977616187301</v>
      </c>
      <c r="I2008" s="2">
        <v>24.972723579912198</v>
      </c>
      <c r="J2008" s="2">
        <v>128.17481039399601</v>
      </c>
      <c r="K2008" s="19">
        <v>3.1518313267162301</v>
      </c>
      <c r="L2008" s="135">
        <v>9.7207827673626096E-2</v>
      </c>
      <c r="M2008" s="135">
        <v>89.79</v>
      </c>
      <c r="N2008" s="135">
        <v>81.699953465110099</v>
      </c>
      <c r="O2008" s="19">
        <v>0.8</v>
      </c>
      <c r="P2008" s="2">
        <v>66.855273662225997</v>
      </c>
      <c r="Q2008" s="2">
        <v>2.28225438749651</v>
      </c>
      <c r="R2008" s="266">
        <f t="shared" si="96"/>
        <v>4.9319462291876404</v>
      </c>
      <c r="S2008" s="266">
        <f t="shared" si="97"/>
        <v>0.56478748954057834</v>
      </c>
      <c r="T2008" s="266">
        <f t="shared" si="98"/>
        <v>1.9545443799212943</v>
      </c>
    </row>
    <row r="2009" spans="1:20">
      <c r="A2009" s="102">
        <v>1.68246854003518</v>
      </c>
      <c r="B2009" s="102">
        <v>0.69255925427355303</v>
      </c>
      <c r="C2009" s="2">
        <v>998.99292287489504</v>
      </c>
      <c r="D2009" s="19">
        <v>1.2000434170196801</v>
      </c>
      <c r="E2009" s="135">
        <v>0.29999854015708</v>
      </c>
      <c r="F2009" s="135">
        <v>89</v>
      </c>
      <c r="G2009" s="135">
        <v>41.7996083872032</v>
      </c>
      <c r="H2009" s="2">
        <v>5.9980203714094698</v>
      </c>
      <c r="I2009" s="2">
        <v>201.19282264884501</v>
      </c>
      <c r="J2009" s="2">
        <v>82.747328186108703</v>
      </c>
      <c r="K2009" s="19">
        <v>2.00021460459722</v>
      </c>
      <c r="L2009" s="135">
        <v>8.0568047212335001E-2</v>
      </c>
      <c r="M2009" s="135">
        <v>89.79</v>
      </c>
      <c r="N2009" s="135">
        <v>81.699958759076793</v>
      </c>
      <c r="O2009" s="19">
        <v>0.8</v>
      </c>
      <c r="P2009" s="2">
        <v>341.90193999287197</v>
      </c>
      <c r="Q2009" s="2">
        <v>91.698616198500503</v>
      </c>
      <c r="R2009" s="266">
        <f t="shared" si="96"/>
        <v>3.2002580216169001</v>
      </c>
      <c r="S2009" s="266">
        <f t="shared" si="97"/>
        <v>0.59995733170907972</v>
      </c>
      <c r="T2009" s="266">
        <f t="shared" si="98"/>
        <v>1.9545627796859681</v>
      </c>
    </row>
    <row r="2010" spans="1:20">
      <c r="A2010" s="102">
        <v>2.3856267421506301</v>
      </c>
      <c r="B2010" s="102">
        <v>0.69257760521791401</v>
      </c>
      <c r="C2010" s="2">
        <v>998.99998386059497</v>
      </c>
      <c r="D2010" s="19">
        <v>1.57866549902581</v>
      </c>
      <c r="E2010" s="135">
        <v>0.178797766136262</v>
      </c>
      <c r="F2010" s="135">
        <v>89</v>
      </c>
      <c r="G2010" s="135">
        <v>41.798026951563301</v>
      </c>
      <c r="H2010" s="2">
        <v>-2.0939095399801402</v>
      </c>
      <c r="I2010" s="2">
        <v>204.347105737341</v>
      </c>
      <c r="J2010" s="2">
        <v>107.09055212152199</v>
      </c>
      <c r="K2010" s="19">
        <v>2.0000047681324902</v>
      </c>
      <c r="L2010" s="135">
        <v>9.9953805157822706E-2</v>
      </c>
      <c r="M2010" s="135">
        <v>89.79</v>
      </c>
      <c r="N2010" s="135">
        <v>81.699994770920597</v>
      </c>
      <c r="O2010" s="19">
        <v>0.8</v>
      </c>
      <c r="P2010" s="2">
        <v>321.53701967199697</v>
      </c>
      <c r="Q2010" s="2">
        <v>113.18683520606</v>
      </c>
      <c r="R2010" s="266">
        <f t="shared" si="96"/>
        <v>3.5786702671583002</v>
      </c>
      <c r="S2010" s="266">
        <f t="shared" si="97"/>
        <v>0.78933086769582717</v>
      </c>
      <c r="T2010" s="266">
        <f t="shared" si="98"/>
        <v>1.9546375924776733</v>
      </c>
    </row>
    <row r="2011" spans="1:20">
      <c r="A2011" s="102">
        <v>1.36642670258879</v>
      </c>
      <c r="B2011" s="102">
        <v>0.69263842028072597</v>
      </c>
      <c r="C2011" s="2">
        <v>972.98141854658104</v>
      </c>
      <c r="D2011" s="19">
        <v>2.2201018438809701</v>
      </c>
      <c r="E2011" s="135">
        <v>0.26088285498374902</v>
      </c>
      <c r="F2011" s="135">
        <v>89</v>
      </c>
      <c r="G2011" s="135">
        <v>41.5336000215081</v>
      </c>
      <c r="H2011" s="2">
        <v>5.9780576879389704</v>
      </c>
      <c r="I2011" s="2">
        <v>87.064490261302595</v>
      </c>
      <c r="J2011" s="2">
        <v>-54.8864815976318</v>
      </c>
      <c r="K2011" s="19">
        <v>2.2901726008772099</v>
      </c>
      <c r="L2011" s="135">
        <v>9.9999997448967898E-2</v>
      </c>
      <c r="M2011" s="135">
        <v>89.79</v>
      </c>
      <c r="N2011" s="135">
        <v>81.2376073889981</v>
      </c>
      <c r="O2011" s="19">
        <v>0.8</v>
      </c>
      <c r="P2011" s="2">
        <v>234.832393495247</v>
      </c>
      <c r="Q2011" s="2">
        <v>217.53891457973199</v>
      </c>
      <c r="R2011" s="266">
        <f t="shared" si="96"/>
        <v>4.5102744447581795</v>
      </c>
      <c r="S2011" s="266">
        <f t="shared" si="97"/>
        <v>0.9694037222480959</v>
      </c>
      <c r="T2011" s="266">
        <f t="shared" si="98"/>
        <v>1.9559490953572374</v>
      </c>
    </row>
    <row r="2012" spans="1:20">
      <c r="A2012" s="102">
        <v>1.8291060896590301</v>
      </c>
      <c r="B2012" s="102">
        <v>0.69327847922549501</v>
      </c>
      <c r="C2012" s="2">
        <v>900.54538810988299</v>
      </c>
      <c r="D2012" s="19">
        <v>1.25906640861505</v>
      </c>
      <c r="E2012" s="135">
        <v>0.13000000389395699</v>
      </c>
      <c r="F2012" s="135">
        <v>89</v>
      </c>
      <c r="G2012" s="135">
        <v>41.792025286789602</v>
      </c>
      <c r="H2012" s="2">
        <v>1.08228419773852</v>
      </c>
      <c r="I2012" s="2">
        <v>130.85480319768999</v>
      </c>
      <c r="J2012" s="2">
        <v>-126.794997097761</v>
      </c>
      <c r="K2012" s="19">
        <v>3.14923764782354</v>
      </c>
      <c r="L2012" s="135">
        <v>9.90695795278701E-2</v>
      </c>
      <c r="M2012" s="135">
        <v>89.79</v>
      </c>
      <c r="N2012" s="135">
        <v>81.699769903189093</v>
      </c>
      <c r="O2012" s="19">
        <v>0.8</v>
      </c>
      <c r="P2012" s="2">
        <v>139.478076290709</v>
      </c>
      <c r="Q2012" s="2">
        <v>318.74177486771998</v>
      </c>
      <c r="R2012" s="266">
        <f t="shared" si="96"/>
        <v>4.40830405643859</v>
      </c>
      <c r="S2012" s="266">
        <f t="shared" si="97"/>
        <v>0.39980038009681473</v>
      </c>
      <c r="T2012" s="266">
        <f t="shared" si="98"/>
        <v>1.954912913230225</v>
      </c>
    </row>
    <row r="2013" spans="1:20">
      <c r="A2013" s="102">
        <v>1.54127203905954</v>
      </c>
      <c r="B2013" s="102">
        <v>0.69338619057089002</v>
      </c>
      <c r="C2013" s="2">
        <v>968.41879992174097</v>
      </c>
      <c r="D2013" s="19">
        <v>2.3579572635144799</v>
      </c>
      <c r="E2013" s="135">
        <v>5.6570103934561103E-9</v>
      </c>
      <c r="F2013" s="135">
        <v>89</v>
      </c>
      <c r="G2013" s="135">
        <v>41.1670369834181</v>
      </c>
      <c r="H2013" s="2">
        <v>3.8207234796379002</v>
      </c>
      <c r="I2013" s="2">
        <v>88.231301914740897</v>
      </c>
      <c r="J2013" s="2">
        <v>-96.030415678568005</v>
      </c>
      <c r="K2013" s="19">
        <v>4.9299096719397903</v>
      </c>
      <c r="L2013" s="135">
        <v>0.16970939540034799</v>
      </c>
      <c r="M2013" s="135">
        <v>89.79</v>
      </c>
      <c r="N2013" s="135">
        <v>82.395833177884995</v>
      </c>
      <c r="O2013" s="19">
        <v>0.8</v>
      </c>
      <c r="P2013" s="2">
        <v>122.15221579300901</v>
      </c>
      <c r="Q2013" s="2">
        <v>337.16228233057302</v>
      </c>
      <c r="R2013" s="266">
        <f t="shared" si="96"/>
        <v>7.2878669354542698</v>
      </c>
      <c r="S2013" s="266">
        <f t="shared" si="97"/>
        <v>0.47829624078825878</v>
      </c>
      <c r="T2013" s="266">
        <f t="shared" si="98"/>
        <v>2.0015002102549588</v>
      </c>
    </row>
    <row r="2014" spans="1:20">
      <c r="A2014" s="102">
        <v>1.81005026400089</v>
      </c>
      <c r="B2014" s="102">
        <v>0.69341249229824697</v>
      </c>
      <c r="C2014" s="2">
        <v>897.11402125960001</v>
      </c>
      <c r="D2014" s="19">
        <v>1.20000004691508</v>
      </c>
      <c r="E2014" s="135">
        <v>0.130000091362343</v>
      </c>
      <c r="F2014" s="135">
        <v>89</v>
      </c>
      <c r="G2014" s="135">
        <v>41.564655254260302</v>
      </c>
      <c r="H2014" s="2">
        <v>5.7830700343110504</v>
      </c>
      <c r="I2014" s="2">
        <v>159.731027886693</v>
      </c>
      <c r="J2014" s="2">
        <v>154.11024443537801</v>
      </c>
      <c r="K2014" s="19">
        <v>2.9379077063070098</v>
      </c>
      <c r="L2014" s="135">
        <v>9.9972417598953298E-2</v>
      </c>
      <c r="M2014" s="135">
        <v>89.79</v>
      </c>
      <c r="N2014" s="135">
        <v>81.533901469922597</v>
      </c>
      <c r="O2014" s="19">
        <v>0.8</v>
      </c>
      <c r="P2014" s="2">
        <v>163.92548562974</v>
      </c>
      <c r="Q2014" s="2">
        <v>296.83896672359703</v>
      </c>
      <c r="R2014" s="266">
        <f t="shared" si="96"/>
        <v>4.1379077532220894</v>
      </c>
      <c r="S2014" s="266">
        <f t="shared" si="97"/>
        <v>0.40845396345806129</v>
      </c>
      <c r="T2014" s="266">
        <f t="shared" si="98"/>
        <v>1.9616162090401441</v>
      </c>
    </row>
    <row r="2015" spans="1:20">
      <c r="A2015" s="102">
        <v>1.83704509912058</v>
      </c>
      <c r="B2015" s="102">
        <v>0.69428272452205397</v>
      </c>
      <c r="C2015" s="2">
        <v>998.99858483886101</v>
      </c>
      <c r="D2015" s="19">
        <v>1.2095193708149301</v>
      </c>
      <c r="E2015" s="135">
        <v>0.17794143796056799</v>
      </c>
      <c r="F2015" s="135">
        <v>89</v>
      </c>
      <c r="G2015" s="135">
        <v>41.794450480701698</v>
      </c>
      <c r="H2015" s="2">
        <v>1.7244782215079799</v>
      </c>
      <c r="I2015" s="2">
        <v>335.45955879036097</v>
      </c>
      <c r="J2015" s="2">
        <v>-166.23814659661801</v>
      </c>
      <c r="K2015" s="19">
        <v>2.06706962485584</v>
      </c>
      <c r="L2015" s="135">
        <v>9.0207663504934602E-2</v>
      </c>
      <c r="M2015" s="135">
        <v>89.79</v>
      </c>
      <c r="N2015" s="135">
        <v>81.6418645920469</v>
      </c>
      <c r="O2015" s="19">
        <v>0.8</v>
      </c>
      <c r="P2015" s="2">
        <v>93.518688805644203</v>
      </c>
      <c r="Q2015" s="2">
        <v>342.17587552351802</v>
      </c>
      <c r="R2015" s="266">
        <f t="shared" si="96"/>
        <v>3.2765889956707701</v>
      </c>
      <c r="S2015" s="266">
        <f t="shared" si="97"/>
        <v>0.58513721853915945</v>
      </c>
      <c r="T2015" s="266">
        <f t="shared" si="98"/>
        <v>1.9534139976249831</v>
      </c>
    </row>
    <row r="2016" spans="1:20">
      <c r="A2016" s="102">
        <v>1.36203396972268</v>
      </c>
      <c r="B2016" s="102">
        <v>0.69445892434348</v>
      </c>
      <c r="C2016" s="2">
        <v>991.27297251453399</v>
      </c>
      <c r="D2016" s="19">
        <v>1.0046826677586</v>
      </c>
      <c r="E2016" s="135">
        <v>0.13500071409134701</v>
      </c>
      <c r="F2016" s="135">
        <v>89</v>
      </c>
      <c r="G2016" s="135">
        <v>41.500011120663402</v>
      </c>
      <c r="H2016" s="2">
        <v>-2.5357993321855599</v>
      </c>
      <c r="I2016" s="2">
        <v>235.348901193366</v>
      </c>
      <c r="J2016" s="2">
        <v>19.131866693597502</v>
      </c>
      <c r="K2016" s="19">
        <v>1.1179008340883201</v>
      </c>
      <c r="L2016" s="135">
        <v>5.6174386180557999E-2</v>
      </c>
      <c r="M2016" s="135">
        <v>89.79</v>
      </c>
      <c r="N2016" s="135">
        <v>81.871478099745403</v>
      </c>
      <c r="O2016" s="19">
        <v>0.8</v>
      </c>
      <c r="P2016" s="2">
        <v>337.26585257529399</v>
      </c>
      <c r="Q2016" s="2">
        <v>101.087053807591</v>
      </c>
      <c r="R2016" s="266">
        <f t="shared" si="96"/>
        <v>2.1225835018469201</v>
      </c>
      <c r="S2016" s="266">
        <f t="shared" si="97"/>
        <v>0.89872253166171701</v>
      </c>
      <c r="T2016" s="266">
        <f t="shared" si="98"/>
        <v>1.9728061725501687</v>
      </c>
    </row>
    <row r="2017" spans="1:20">
      <c r="A2017" s="102">
        <v>1.41837139707058</v>
      </c>
      <c r="B2017" s="102">
        <v>0.69454659521579698</v>
      </c>
      <c r="C2017" s="2">
        <v>998.98813656087998</v>
      </c>
      <c r="D2017" s="19">
        <v>1.0010221342498</v>
      </c>
      <c r="E2017" s="135">
        <v>0.13000490133487599</v>
      </c>
      <c r="F2017" s="135">
        <v>89</v>
      </c>
      <c r="G2017" s="135">
        <v>41.5100753949243</v>
      </c>
      <c r="H2017" s="2">
        <v>5.9983376701369604</v>
      </c>
      <c r="I2017" s="2">
        <v>252.408192087484</v>
      </c>
      <c r="J2017" s="2">
        <v>-4.2617534040957796</v>
      </c>
      <c r="K2017" s="19">
        <v>1.22406625598556</v>
      </c>
      <c r="L2017" s="135">
        <v>3.1994947363789897E-2</v>
      </c>
      <c r="M2017" s="135">
        <v>89.79</v>
      </c>
      <c r="N2017" s="135">
        <v>81.890657402058295</v>
      </c>
      <c r="O2017" s="19">
        <v>0.8</v>
      </c>
      <c r="P2017" s="2">
        <v>333.869299404017</v>
      </c>
      <c r="Q2017" s="2">
        <v>106.382676166473</v>
      </c>
      <c r="R2017" s="266">
        <f t="shared" si="96"/>
        <v>2.22508839023536</v>
      </c>
      <c r="S2017" s="266">
        <f t="shared" si="97"/>
        <v>0.81778427381271501</v>
      </c>
      <c r="T2017" s="266">
        <f t="shared" si="98"/>
        <v>1.9727898979453935</v>
      </c>
    </row>
    <row r="2018" spans="1:20">
      <c r="A2018" s="102">
        <v>1.82921205367892</v>
      </c>
      <c r="B2018" s="102">
        <v>0.69509168114403597</v>
      </c>
      <c r="C2018" s="2">
        <v>880.93993398675502</v>
      </c>
      <c r="D2018" s="19">
        <v>1.2044636263431101</v>
      </c>
      <c r="E2018" s="135">
        <v>0.13182732859382401</v>
      </c>
      <c r="F2018" s="135">
        <v>89</v>
      </c>
      <c r="G2018" s="135">
        <v>41.799999588955799</v>
      </c>
      <c r="H2018" s="2">
        <v>0.74010994294034405</v>
      </c>
      <c r="I2018" s="2">
        <v>130.037730644888</v>
      </c>
      <c r="J2018" s="2">
        <v>-127.034111168351</v>
      </c>
      <c r="K2018" s="19">
        <v>3.0746761096267701</v>
      </c>
      <c r="L2018" s="135">
        <v>9.9667664839246106E-2</v>
      </c>
      <c r="M2018" s="135">
        <v>89.79</v>
      </c>
      <c r="N2018" s="135">
        <v>81.698326428751301</v>
      </c>
      <c r="O2018" s="19">
        <v>0.8</v>
      </c>
      <c r="P2018" s="2">
        <v>139.292026915218</v>
      </c>
      <c r="Q2018" s="2">
        <v>318.95059901013798</v>
      </c>
      <c r="R2018" s="266">
        <f t="shared" si="96"/>
        <v>4.2791397359698804</v>
      </c>
      <c r="S2018" s="266">
        <f t="shared" si="97"/>
        <v>0.39173674995293017</v>
      </c>
      <c r="T2018" s="266">
        <f t="shared" si="98"/>
        <v>1.9545054361755843</v>
      </c>
    </row>
    <row r="2019" spans="1:20">
      <c r="A2019" s="102">
        <v>1.5345960394479301</v>
      </c>
      <c r="B2019" s="102">
        <v>0.69525302067289396</v>
      </c>
      <c r="C2019" s="2">
        <v>998.51502786921105</v>
      </c>
      <c r="D2019" s="19">
        <v>1.2000000380639899</v>
      </c>
      <c r="E2019" s="135">
        <v>0.29999303180027798</v>
      </c>
      <c r="F2019" s="135">
        <v>89</v>
      </c>
      <c r="G2019" s="135">
        <v>41.754055935840398</v>
      </c>
      <c r="H2019" s="2">
        <v>5.9998634038617604</v>
      </c>
      <c r="I2019" s="2">
        <v>225.731844120517</v>
      </c>
      <c r="J2019" s="2">
        <v>24.2620516379279</v>
      </c>
      <c r="K2019" s="19">
        <v>2.0049866080948502</v>
      </c>
      <c r="L2019" s="135">
        <v>7.8044519278538504E-2</v>
      </c>
      <c r="M2019" s="135">
        <v>89.79</v>
      </c>
      <c r="N2019" s="135">
        <v>81.420177078470701</v>
      </c>
      <c r="O2019" s="19">
        <v>0.8</v>
      </c>
      <c r="P2019" s="2">
        <v>17.553080277650999</v>
      </c>
      <c r="Q2019" s="2">
        <v>55.816827494083199</v>
      </c>
      <c r="R2019" s="266">
        <f t="shared" si="96"/>
        <v>3.2049866461588401</v>
      </c>
      <c r="S2019" s="266">
        <f t="shared" si="97"/>
        <v>0.59850775721850669</v>
      </c>
      <c r="T2019" s="266">
        <f t="shared" si="98"/>
        <v>1.9499944437393475</v>
      </c>
    </row>
    <row r="2020" spans="1:20">
      <c r="A2020" s="102">
        <v>1.7080954154953301</v>
      </c>
      <c r="B2020" s="102">
        <v>0.69537280658807799</v>
      </c>
      <c r="C2020" s="2">
        <v>865.47814454772902</v>
      </c>
      <c r="D2020" s="19">
        <v>1.2372157509763499</v>
      </c>
      <c r="E2020" s="135">
        <v>0.13000032007826601</v>
      </c>
      <c r="F2020" s="135">
        <v>89</v>
      </c>
      <c r="G2020" s="135">
        <v>41.527474506372101</v>
      </c>
      <c r="H2020" s="2">
        <v>5.1686610482191799</v>
      </c>
      <c r="I2020" s="2">
        <v>165.359001657112</v>
      </c>
      <c r="J2020" s="2">
        <v>134.82308111463701</v>
      </c>
      <c r="K2020" s="19">
        <v>2.9324192538857701</v>
      </c>
      <c r="L2020" s="135">
        <v>6.2670888015033802E-2</v>
      </c>
      <c r="M2020" s="135">
        <v>89.79</v>
      </c>
      <c r="N2020" s="135">
        <v>81.433287659077095</v>
      </c>
      <c r="O2020" s="19">
        <v>0.8</v>
      </c>
      <c r="P2020" s="2">
        <v>144.430069984494</v>
      </c>
      <c r="Q2020" s="2">
        <v>311.250325158625</v>
      </c>
      <c r="R2020" s="266">
        <f t="shared" si="96"/>
        <v>4.16963500486212</v>
      </c>
      <c r="S2020" s="266">
        <f t="shared" si="97"/>
        <v>0.42190957153787145</v>
      </c>
      <c r="T2020" s="266">
        <f t="shared" si="98"/>
        <v>1.9609496755354512</v>
      </c>
    </row>
    <row r="2021" spans="1:20">
      <c r="A2021" s="102">
        <v>1.5165067831985599</v>
      </c>
      <c r="B2021" s="102">
        <v>0.69572787214180098</v>
      </c>
      <c r="C2021" s="2">
        <v>860.00017880595203</v>
      </c>
      <c r="D2021" s="19">
        <v>2.17630629748751</v>
      </c>
      <c r="E2021" s="135">
        <v>0.134046127686378</v>
      </c>
      <c r="F2021" s="135">
        <v>89</v>
      </c>
      <c r="G2021" s="135">
        <v>41.5000001546913</v>
      </c>
      <c r="H2021" s="2">
        <v>0.38279357863990998</v>
      </c>
      <c r="I2021" s="2">
        <v>147.34791057128999</v>
      </c>
      <c r="J2021" s="2">
        <v>179.98172340905899</v>
      </c>
      <c r="K2021" s="19">
        <v>3.1999912868245901</v>
      </c>
      <c r="L2021" s="135">
        <v>8.6410380868671893E-2</v>
      </c>
      <c r="M2021" s="135">
        <v>89.79</v>
      </c>
      <c r="N2021" s="135">
        <v>81.006889899690194</v>
      </c>
      <c r="O2021" s="19">
        <v>0.8</v>
      </c>
      <c r="P2021" s="2">
        <v>283.54322063324901</v>
      </c>
      <c r="Q2021" s="2">
        <v>159.914052912583</v>
      </c>
      <c r="R2021" s="266">
        <f t="shared" si="96"/>
        <v>5.3762975843121001</v>
      </c>
      <c r="S2021" s="266">
        <f t="shared" si="97"/>
        <v>0.68009756978029101</v>
      </c>
      <c r="T2021" s="266">
        <f t="shared" si="98"/>
        <v>1.9519732433189618</v>
      </c>
    </row>
    <row r="2022" spans="1:20">
      <c r="A2022" s="102">
        <v>1.7748995409347099</v>
      </c>
      <c r="B2022" s="102">
        <v>0.69593328388188602</v>
      </c>
      <c r="C2022" s="2">
        <v>971.77793947889199</v>
      </c>
      <c r="D2022" s="19">
        <v>1.4444038231257099</v>
      </c>
      <c r="E2022" s="135">
        <v>6.9745465104611104E-2</v>
      </c>
      <c r="F2022" s="135">
        <v>89</v>
      </c>
      <c r="G2022" s="135">
        <v>41.4352302143255</v>
      </c>
      <c r="H2022" s="2">
        <v>0.53972065774509304</v>
      </c>
      <c r="I2022" s="2">
        <v>167.20179508238201</v>
      </c>
      <c r="J2022" s="2">
        <v>114.948750997239</v>
      </c>
      <c r="K2022" s="19">
        <v>5.4856695271106801</v>
      </c>
      <c r="L2022" s="135">
        <v>0.100787362982874</v>
      </c>
      <c r="M2022" s="135">
        <v>89.79</v>
      </c>
      <c r="N2022" s="135">
        <v>81.879191618922704</v>
      </c>
      <c r="O2022" s="19">
        <v>0.8</v>
      </c>
      <c r="P2022" s="2">
        <v>348.43741999322901</v>
      </c>
      <c r="Q2022" s="2">
        <v>90.088948570609801</v>
      </c>
      <c r="R2022" s="266">
        <f t="shared" si="96"/>
        <v>6.9300733502363903</v>
      </c>
      <c r="S2022" s="266">
        <f t="shared" si="97"/>
        <v>0.26330492859391808</v>
      </c>
      <c r="T2022" s="266">
        <f t="shared" si="98"/>
        <v>1.9760766670149794</v>
      </c>
    </row>
    <row r="2023" spans="1:20">
      <c r="A2023" s="102">
        <v>1.6633080434985399</v>
      </c>
      <c r="B2023" s="102">
        <v>0.69623896750785796</v>
      </c>
      <c r="C2023" s="2">
        <v>888.73430176450404</v>
      </c>
      <c r="D2023" s="19">
        <v>2.5354672550635402</v>
      </c>
      <c r="E2023" s="135">
        <v>0.162386908092198</v>
      </c>
      <c r="F2023" s="135">
        <v>89</v>
      </c>
      <c r="G2023" s="135">
        <v>41.425687208936701</v>
      </c>
      <c r="H2023" s="2">
        <v>4.6735446677465999</v>
      </c>
      <c r="I2023" s="2">
        <v>354.56107534594997</v>
      </c>
      <c r="J2023" s="2">
        <v>156.087719337621</v>
      </c>
      <c r="K2023" s="19">
        <v>2.7458588797124999</v>
      </c>
      <c r="L2023" s="135">
        <v>3.6861596496257698E-2</v>
      </c>
      <c r="M2023" s="135">
        <v>89.79</v>
      </c>
      <c r="N2023" s="135">
        <v>82.207890688792901</v>
      </c>
      <c r="O2023" s="19">
        <v>0.8</v>
      </c>
      <c r="P2023" s="2">
        <v>353.64179255411398</v>
      </c>
      <c r="Q2023" s="2">
        <v>79.971544215233806</v>
      </c>
      <c r="R2023" s="266">
        <f t="shared" si="96"/>
        <v>5.2813261347760401</v>
      </c>
      <c r="S2023" s="266">
        <f t="shared" si="97"/>
        <v>0.92337857338429996</v>
      </c>
      <c r="T2023" s="266">
        <f t="shared" si="98"/>
        <v>1.9844665527011056</v>
      </c>
    </row>
    <row r="2024" spans="1:20">
      <c r="A2024" s="102">
        <v>1.41188994375988</v>
      </c>
      <c r="B2024" s="102">
        <v>0.69638142184189999</v>
      </c>
      <c r="C2024" s="2">
        <v>958.44347313677599</v>
      </c>
      <c r="D2024" s="19">
        <v>1.2141032160087499</v>
      </c>
      <c r="E2024" s="135">
        <v>0.29999996214301</v>
      </c>
      <c r="F2024" s="135">
        <v>89</v>
      </c>
      <c r="G2024" s="135">
        <v>41.795883835483203</v>
      </c>
      <c r="H2024" s="2">
        <v>-4.91950505241543E-2</v>
      </c>
      <c r="I2024" s="2">
        <v>270.839373861083</v>
      </c>
      <c r="J2024" s="2">
        <v>23.918566450863</v>
      </c>
      <c r="K2024" s="19">
        <v>2.1026622546587199</v>
      </c>
      <c r="L2024" s="135">
        <v>9.9188713686039903E-2</v>
      </c>
      <c r="M2024" s="135">
        <v>89.79</v>
      </c>
      <c r="N2024" s="135">
        <v>81.696836792143799</v>
      </c>
      <c r="O2024" s="19">
        <v>0.8</v>
      </c>
      <c r="P2024" s="2">
        <v>124.647293422598</v>
      </c>
      <c r="Q2024" s="2">
        <v>331.43362557363997</v>
      </c>
      <c r="R2024" s="266">
        <f t="shared" si="96"/>
        <v>3.3167654706674696</v>
      </c>
      <c r="S2024" s="266">
        <f t="shared" si="97"/>
        <v>0.57741237962432979</v>
      </c>
      <c r="T2024" s="266">
        <f t="shared" si="98"/>
        <v>1.9546622608512976</v>
      </c>
    </row>
    <row r="2025" spans="1:20">
      <c r="A2025" s="102">
        <v>2.7377807297743799</v>
      </c>
      <c r="B2025" s="102">
        <v>0.69697496955118599</v>
      </c>
      <c r="C2025" s="2">
        <v>893.92432905149997</v>
      </c>
      <c r="D2025" s="19">
        <v>1.2351441423531699</v>
      </c>
      <c r="E2025" s="135">
        <v>4.7893412050346897E-2</v>
      </c>
      <c r="F2025" s="135">
        <v>89</v>
      </c>
      <c r="G2025" s="135">
        <v>42.000910947201902</v>
      </c>
      <c r="H2025" s="2">
        <v>3.3905661658477499</v>
      </c>
      <c r="I2025" s="2">
        <v>343.63534101232301</v>
      </c>
      <c r="J2025" s="2">
        <v>89.928488603693495</v>
      </c>
      <c r="K2025" s="19">
        <v>5.4947030007299498</v>
      </c>
      <c r="L2025" s="135">
        <v>0.299771072796987</v>
      </c>
      <c r="M2025" s="135">
        <v>89.79</v>
      </c>
      <c r="N2025" s="135">
        <v>82.9046699540677</v>
      </c>
      <c r="O2025" s="19">
        <v>0.8</v>
      </c>
      <c r="P2025" s="2">
        <v>313.31632760298601</v>
      </c>
      <c r="Q2025" s="2">
        <v>106.257090513469</v>
      </c>
      <c r="R2025" s="266">
        <f t="shared" si="96"/>
        <v>6.7298471430831199</v>
      </c>
      <c r="S2025" s="266">
        <f t="shared" si="97"/>
        <v>0.22478815364344276</v>
      </c>
      <c r="T2025" s="266">
        <f t="shared" si="98"/>
        <v>1.9738779013218237</v>
      </c>
    </row>
    <row r="2026" spans="1:20">
      <c r="A2026" s="102">
        <v>1.6179189174435999</v>
      </c>
      <c r="B2026" s="102">
        <v>0.69698168518131198</v>
      </c>
      <c r="C2026" s="2">
        <v>997.57623031735102</v>
      </c>
      <c r="D2026" s="19">
        <v>1.2000343169451599</v>
      </c>
      <c r="E2026" s="135">
        <v>0.22091123828658801</v>
      </c>
      <c r="F2026" s="135">
        <v>89</v>
      </c>
      <c r="G2026" s="135">
        <v>41.798913375072701</v>
      </c>
      <c r="H2026" s="2">
        <v>5.9999999991247401</v>
      </c>
      <c r="I2026" s="2">
        <v>243.832517976319</v>
      </c>
      <c r="J2026" s="2">
        <v>-8.0947645571836695</v>
      </c>
      <c r="K2026" s="19">
        <v>2.0000032518370898</v>
      </c>
      <c r="L2026" s="135">
        <v>7.7173675158112007E-2</v>
      </c>
      <c r="M2026" s="135">
        <v>89.79</v>
      </c>
      <c r="N2026" s="135">
        <v>81.361365049750702</v>
      </c>
      <c r="O2026" s="19">
        <v>0.8</v>
      </c>
      <c r="P2026" s="2">
        <v>20.590056483689001</v>
      </c>
      <c r="Q2026" s="2">
        <v>52.061013136256101</v>
      </c>
      <c r="R2026" s="266">
        <f t="shared" si="96"/>
        <v>3.2000375687822498</v>
      </c>
      <c r="S2026" s="266">
        <f t="shared" si="97"/>
        <v>0.60001618289514091</v>
      </c>
      <c r="T2026" s="266">
        <f t="shared" si="98"/>
        <v>1.9464947406568602</v>
      </c>
    </row>
    <row r="2027" spans="1:20">
      <c r="A2027" s="102">
        <v>1.3415662092156699</v>
      </c>
      <c r="B2027" s="102">
        <v>0.69699374487733101</v>
      </c>
      <c r="C2027" s="2">
        <v>946.04089304393494</v>
      </c>
      <c r="D2027" s="19">
        <v>1.0181209451797799</v>
      </c>
      <c r="E2027" s="135">
        <v>0.14481329134215301</v>
      </c>
      <c r="F2027" s="135">
        <v>89</v>
      </c>
      <c r="G2027" s="135">
        <v>41.449191580731302</v>
      </c>
      <c r="H2027" s="2">
        <v>-2.59582905666685</v>
      </c>
      <c r="I2027" s="2">
        <v>242.98234471343301</v>
      </c>
      <c r="J2027" s="2">
        <v>3.90460557295888</v>
      </c>
      <c r="K2027" s="19">
        <v>1.0809913288647699</v>
      </c>
      <c r="L2027" s="135">
        <v>4.6698768977563497E-2</v>
      </c>
      <c r="M2027" s="135">
        <v>89.79</v>
      </c>
      <c r="N2027" s="135">
        <v>81.940117027642501</v>
      </c>
      <c r="O2027" s="19">
        <v>0.8</v>
      </c>
      <c r="P2027" s="2">
        <v>355.22772428027298</v>
      </c>
      <c r="Q2027" s="2">
        <v>84.937761639820593</v>
      </c>
      <c r="R2027" s="266">
        <f t="shared" si="96"/>
        <v>2.0991122740445496</v>
      </c>
      <c r="S2027" s="266">
        <f t="shared" si="97"/>
        <v>0.94184006660718089</v>
      </c>
      <c r="T2027" s="266">
        <f t="shared" si="98"/>
        <v>1.9768809451457292</v>
      </c>
    </row>
    <row r="2028" spans="1:20">
      <c r="A2028" s="102">
        <v>1.73986560571938</v>
      </c>
      <c r="B2028" s="102">
        <v>0.69740450154880396</v>
      </c>
      <c r="C2028" s="2">
        <v>989.87654419965395</v>
      </c>
      <c r="D2028" s="19">
        <v>1.2275223234771799</v>
      </c>
      <c r="E2028" s="135">
        <v>0.215498429491849</v>
      </c>
      <c r="F2028" s="135">
        <v>89</v>
      </c>
      <c r="G2028" s="135">
        <v>41.726470787969198</v>
      </c>
      <c r="H2028" s="2">
        <v>5.99970932522778</v>
      </c>
      <c r="I2028" s="2">
        <v>270.17172731180699</v>
      </c>
      <c r="J2028" s="2">
        <v>-60.225672331895197</v>
      </c>
      <c r="K2028" s="19">
        <v>2.0036472741622502</v>
      </c>
      <c r="L2028" s="135">
        <v>8.0040254793552895E-2</v>
      </c>
      <c r="M2028" s="135">
        <v>89.79</v>
      </c>
      <c r="N2028" s="135">
        <v>81.646132515901002</v>
      </c>
      <c r="O2028" s="19">
        <v>0.8</v>
      </c>
      <c r="P2028" s="2">
        <v>63.261689912407903</v>
      </c>
      <c r="Q2028" s="2">
        <v>12.845280464239799</v>
      </c>
      <c r="R2028" s="266">
        <f t="shared" si="96"/>
        <v>3.2311695976394299</v>
      </c>
      <c r="S2028" s="266">
        <f t="shared" si="97"/>
        <v>0.61264392156569691</v>
      </c>
      <c r="T2028" s="266">
        <f t="shared" si="98"/>
        <v>1.956698732820741</v>
      </c>
    </row>
    <row r="2029" spans="1:20">
      <c r="A2029" s="102">
        <v>1.6654260270297501</v>
      </c>
      <c r="B2029" s="102">
        <v>0.69759795535355795</v>
      </c>
      <c r="C2029" s="2">
        <v>961.64553830756699</v>
      </c>
      <c r="D2029" s="19">
        <v>1.20000260099053</v>
      </c>
      <c r="E2029" s="135">
        <v>0.13000017668223501</v>
      </c>
      <c r="F2029" s="135">
        <v>89</v>
      </c>
      <c r="G2029" s="135">
        <v>41.601701117594402</v>
      </c>
      <c r="H2029" s="2">
        <v>5.9992261318862301</v>
      </c>
      <c r="I2029" s="2">
        <v>334.54543563684598</v>
      </c>
      <c r="J2029" s="2">
        <v>-169.376333085482</v>
      </c>
      <c r="K2029" s="19">
        <v>2.0047558058890602</v>
      </c>
      <c r="L2029" s="135">
        <v>6.16830892600016E-2</v>
      </c>
      <c r="M2029" s="135">
        <v>89.79</v>
      </c>
      <c r="N2029" s="135">
        <v>82.026242139282004</v>
      </c>
      <c r="O2029" s="19">
        <v>0.8</v>
      </c>
      <c r="P2029" s="2">
        <v>101.080638765061</v>
      </c>
      <c r="Q2029" s="2">
        <v>338.350112812455</v>
      </c>
      <c r="R2029" s="266">
        <f t="shared" si="96"/>
        <v>3.2047584068795905</v>
      </c>
      <c r="S2029" s="266">
        <f t="shared" si="97"/>
        <v>0.5985779402486171</v>
      </c>
      <c r="T2029" s="266">
        <f t="shared" si="98"/>
        <v>1.9717040393954239</v>
      </c>
    </row>
    <row r="2030" spans="1:20">
      <c r="A2030" s="102">
        <v>3.82427563518285</v>
      </c>
      <c r="B2030" s="102">
        <v>0.69781930467990305</v>
      </c>
      <c r="C2030" s="2">
        <v>865.04813364812799</v>
      </c>
      <c r="D2030" s="19">
        <v>3.1944459432146202</v>
      </c>
      <c r="E2030" s="135">
        <v>0.140437834538373</v>
      </c>
      <c r="F2030" s="135">
        <v>89</v>
      </c>
      <c r="G2030" s="135">
        <v>41.552123807941598</v>
      </c>
      <c r="H2030" s="2">
        <v>-0.30470160901090398</v>
      </c>
      <c r="I2030" s="2">
        <v>23.141903097876298</v>
      </c>
      <c r="J2030" s="2">
        <v>156.057497273921</v>
      </c>
      <c r="K2030" s="19">
        <v>3.1999769174033399</v>
      </c>
      <c r="L2030" s="135">
        <v>9.3940180809664903E-2</v>
      </c>
      <c r="M2030" s="135">
        <v>89.79</v>
      </c>
      <c r="N2030" s="135">
        <v>81.634166372796201</v>
      </c>
      <c r="O2030" s="19">
        <v>0.8</v>
      </c>
      <c r="P2030" s="2">
        <v>325.674445486644</v>
      </c>
      <c r="Q2030" s="2">
        <v>107.76463929285001</v>
      </c>
      <c r="R2030" s="266">
        <f t="shared" si="96"/>
        <v>6.3944228606179596</v>
      </c>
      <c r="S2030" s="266">
        <f t="shared" si="97"/>
        <v>0.99827155809823531</v>
      </c>
      <c r="T2030" s="266">
        <f t="shared" si="98"/>
        <v>1.9646207917101453</v>
      </c>
    </row>
    <row r="2031" spans="1:20">
      <c r="A2031" s="102">
        <v>1.46109247440472</v>
      </c>
      <c r="B2031" s="102">
        <v>0.69811785864808096</v>
      </c>
      <c r="C2031" s="2">
        <v>987.98931313019295</v>
      </c>
      <c r="D2031" s="19">
        <v>1.00000198947622</v>
      </c>
      <c r="E2031" s="135">
        <v>0.26917096956268599</v>
      </c>
      <c r="F2031" s="135">
        <v>89</v>
      </c>
      <c r="G2031" s="135">
        <v>41.499367858536601</v>
      </c>
      <c r="H2031" s="2">
        <v>-2.9984747253076098</v>
      </c>
      <c r="I2031" s="2">
        <v>224.15023604252201</v>
      </c>
      <c r="J2031" s="2">
        <v>36.8114163255078</v>
      </c>
      <c r="K2031" s="19">
        <v>1.44601536225591</v>
      </c>
      <c r="L2031" s="135">
        <v>6.2666721864312797E-2</v>
      </c>
      <c r="M2031" s="135">
        <v>89.79</v>
      </c>
      <c r="N2031" s="135">
        <v>82.030776535955695</v>
      </c>
      <c r="O2031" s="19">
        <v>0.8</v>
      </c>
      <c r="P2031" s="2">
        <v>33.267390799163799</v>
      </c>
      <c r="Q2031" s="2">
        <v>50.874973299590401</v>
      </c>
      <c r="R2031" s="266">
        <f t="shared" si="96"/>
        <v>2.44601735173213</v>
      </c>
      <c r="S2031" s="266">
        <f t="shared" si="97"/>
        <v>0.69155696099668662</v>
      </c>
      <c r="T2031" s="266">
        <f t="shared" si="98"/>
        <v>1.9766753270937261</v>
      </c>
    </row>
    <row r="2032" spans="1:20">
      <c r="A2032" s="102">
        <v>2.0906773847527802</v>
      </c>
      <c r="B2032" s="102">
        <v>0.69860436055151798</v>
      </c>
      <c r="C2032" s="2">
        <v>971.37633500678703</v>
      </c>
      <c r="D2032" s="19">
        <v>0.50000257697457595</v>
      </c>
      <c r="E2032" s="135">
        <v>0.14390177285054001</v>
      </c>
      <c r="F2032" s="135">
        <v>89</v>
      </c>
      <c r="G2032" s="135">
        <v>41.186586974582902</v>
      </c>
      <c r="H2032" s="2">
        <v>5.6046070736948899</v>
      </c>
      <c r="I2032" s="2">
        <v>233.348718420208</v>
      </c>
      <c r="J2032" s="2">
        <v>-62.257922916056302</v>
      </c>
      <c r="K2032" s="19">
        <v>4.4264930240271001</v>
      </c>
      <c r="L2032" s="135">
        <v>0.10735507894981</v>
      </c>
      <c r="M2032" s="135">
        <v>89.79</v>
      </c>
      <c r="N2032" s="135">
        <v>82.980521157762993</v>
      </c>
      <c r="O2032" s="19">
        <v>0.8</v>
      </c>
      <c r="P2032" s="2">
        <v>68.041639075293205</v>
      </c>
      <c r="Q2032" s="2">
        <v>17.679505200866199</v>
      </c>
      <c r="R2032" s="266">
        <f t="shared" si="96"/>
        <v>4.9264956010016761</v>
      </c>
      <c r="S2032" s="266">
        <f t="shared" si="97"/>
        <v>0.1129568202774863</v>
      </c>
      <c r="T2032" s="266">
        <f t="shared" si="98"/>
        <v>2.0147462378704017</v>
      </c>
    </row>
    <row r="2033" spans="1:20">
      <c r="A2033" s="102">
        <v>1.58060199487954</v>
      </c>
      <c r="B2033" s="102">
        <v>0.698643862680696</v>
      </c>
      <c r="C2033" s="2">
        <v>998.96964549941595</v>
      </c>
      <c r="D2033" s="19">
        <v>1.2003230360442101</v>
      </c>
      <c r="E2033" s="135">
        <v>0.29999493640372699</v>
      </c>
      <c r="F2033" s="135">
        <v>89</v>
      </c>
      <c r="G2033" s="135">
        <v>41.799999772573699</v>
      </c>
      <c r="H2033" s="2">
        <v>-2.9999707580361399</v>
      </c>
      <c r="I2033" s="2">
        <v>214.146860092363</v>
      </c>
      <c r="J2033" s="2">
        <v>49.765673484949403</v>
      </c>
      <c r="K2033" s="19">
        <v>2.0000091437866199</v>
      </c>
      <c r="L2033" s="135">
        <v>8.3567464545492604E-2</v>
      </c>
      <c r="M2033" s="135">
        <v>89.79</v>
      </c>
      <c r="N2033" s="135">
        <v>81.483211311560893</v>
      </c>
      <c r="O2033" s="19">
        <v>0.8</v>
      </c>
      <c r="P2033" s="2">
        <v>356.94371344216103</v>
      </c>
      <c r="Q2033" s="2">
        <v>75.182324356014902</v>
      </c>
      <c r="R2033" s="266">
        <f t="shared" si="96"/>
        <v>3.2003321798308297</v>
      </c>
      <c r="S2033" s="266">
        <f t="shared" si="97"/>
        <v>0.60015877416022057</v>
      </c>
      <c r="T2033" s="266">
        <f t="shared" si="98"/>
        <v>1.949359132892259</v>
      </c>
    </row>
    <row r="2034" spans="1:20">
      <c r="A2034" s="102">
        <v>1.5449275108985601</v>
      </c>
      <c r="B2034" s="102">
        <v>0.69881008039502501</v>
      </c>
      <c r="C2034" s="2">
        <v>998.99945964703295</v>
      </c>
      <c r="D2034" s="19">
        <v>1.20109322596887</v>
      </c>
      <c r="E2034" s="135">
        <v>0.269707886567848</v>
      </c>
      <c r="F2034" s="135">
        <v>89</v>
      </c>
      <c r="G2034" s="135">
        <v>41.797681430235599</v>
      </c>
      <c r="H2034" s="2">
        <v>5.99690306896973</v>
      </c>
      <c r="I2034" s="2">
        <v>299.04200057830201</v>
      </c>
      <c r="J2034" s="2">
        <v>-115.53626332849601</v>
      </c>
      <c r="K2034" s="19">
        <v>2.0006126879847699</v>
      </c>
      <c r="L2034" s="135">
        <v>9.9795514186561796E-2</v>
      </c>
      <c r="M2034" s="135">
        <v>89.79</v>
      </c>
      <c r="N2034" s="135">
        <v>81.648960296418807</v>
      </c>
      <c r="O2034" s="19">
        <v>0.8</v>
      </c>
      <c r="P2034" s="2">
        <v>78.493812818167001</v>
      </c>
      <c r="Q2034" s="2">
        <v>356.209508891876</v>
      </c>
      <c r="R2034" s="266">
        <f t="shared" si="96"/>
        <v>3.2017059139536399</v>
      </c>
      <c r="S2034" s="266">
        <f t="shared" si="97"/>
        <v>0.60036269547942289</v>
      </c>
      <c r="T2034" s="266">
        <f t="shared" si="98"/>
        <v>1.9534327623578565</v>
      </c>
    </row>
    <row r="2035" spans="1:20">
      <c r="A2035" s="102">
        <v>1.66593910148367</v>
      </c>
      <c r="B2035" s="102">
        <v>0.69895664164248605</v>
      </c>
      <c r="C2035" s="2">
        <v>980.50461054481195</v>
      </c>
      <c r="D2035" s="19">
        <v>0.97722344663654304</v>
      </c>
      <c r="E2035" s="135">
        <v>0.25092056394714601</v>
      </c>
      <c r="F2035" s="135">
        <v>89</v>
      </c>
      <c r="G2035" s="135">
        <v>42.002878833084402</v>
      </c>
      <c r="H2035" s="2">
        <v>3.7563584507243601</v>
      </c>
      <c r="I2035" s="2">
        <v>357.14359590016602</v>
      </c>
      <c r="J2035" s="2">
        <v>130.84811631903301</v>
      </c>
      <c r="K2035" s="19">
        <v>3.2311666867947002</v>
      </c>
      <c r="L2035" s="135">
        <v>0.196110947805441</v>
      </c>
      <c r="M2035" s="135">
        <v>89.79</v>
      </c>
      <c r="N2035" s="135">
        <v>82.235244832066002</v>
      </c>
      <c r="O2035" s="19">
        <v>0.8</v>
      </c>
      <c r="P2035" s="2">
        <v>172.06062870480801</v>
      </c>
      <c r="Q2035" s="2">
        <v>288.71543511052101</v>
      </c>
      <c r="R2035" s="266">
        <f t="shared" si="96"/>
        <v>4.2083901334312435</v>
      </c>
      <c r="S2035" s="266">
        <f t="shared" si="97"/>
        <v>0.30243671755787488</v>
      </c>
      <c r="T2035" s="266">
        <f t="shared" si="98"/>
        <v>1.9578478217852957</v>
      </c>
    </row>
    <row r="2036" spans="1:20">
      <c r="A2036" s="102">
        <v>1.58224572660401</v>
      </c>
      <c r="B2036" s="102">
        <v>0.69948823155616102</v>
      </c>
      <c r="C2036" s="2">
        <v>860.00043240679099</v>
      </c>
      <c r="D2036" s="19">
        <v>1.2030066214141</v>
      </c>
      <c r="E2036" s="135">
        <v>0.29999999840692998</v>
      </c>
      <c r="F2036" s="135">
        <v>89</v>
      </c>
      <c r="G2036" s="135">
        <v>41.794757776103197</v>
      </c>
      <c r="H2036" s="2">
        <v>2.9565194677928801</v>
      </c>
      <c r="I2036" s="2">
        <v>223.21924954611899</v>
      </c>
      <c r="J2036" s="2">
        <v>70.787639041207996</v>
      </c>
      <c r="K2036" s="19">
        <v>2.0000000297780698</v>
      </c>
      <c r="L2036" s="135">
        <v>4.9057488406925802E-2</v>
      </c>
      <c r="M2036" s="135">
        <v>89.79</v>
      </c>
      <c r="N2036" s="135">
        <v>81.699999968380396</v>
      </c>
      <c r="O2036" s="19">
        <v>0.8</v>
      </c>
      <c r="P2036" s="2">
        <v>220.56493315040001</v>
      </c>
      <c r="Q2036" s="2">
        <v>233.795514561169</v>
      </c>
      <c r="R2036" s="266">
        <f t="shared" si="96"/>
        <v>3.2030066511921698</v>
      </c>
      <c r="S2036" s="266">
        <f t="shared" si="97"/>
        <v>0.60150330175124633</v>
      </c>
      <c r="T2036" s="266">
        <f t="shared" si="98"/>
        <v>1.9547906080961581</v>
      </c>
    </row>
    <row r="2037" spans="1:20">
      <c r="A2037" s="102">
        <v>2.3741961764171702</v>
      </c>
      <c r="B2037" s="102">
        <v>0.70034092998899</v>
      </c>
      <c r="C2037" s="2">
        <v>998.16932944823395</v>
      </c>
      <c r="D2037" s="19">
        <v>3.1884252684632499</v>
      </c>
      <c r="E2037" s="135">
        <v>0.251186368228421</v>
      </c>
      <c r="F2037" s="135">
        <v>89</v>
      </c>
      <c r="G2037" s="135">
        <v>41.656144798904698</v>
      </c>
      <c r="H2037" s="2">
        <v>4.96345759847617</v>
      </c>
      <c r="I2037" s="2">
        <v>9.3686914118589701</v>
      </c>
      <c r="J2037" s="2">
        <v>166.54270089494301</v>
      </c>
      <c r="K2037" s="19">
        <v>3.1895209550553298</v>
      </c>
      <c r="L2037" s="135">
        <v>6.9264882776110398E-2</v>
      </c>
      <c r="M2037" s="135">
        <v>89.79</v>
      </c>
      <c r="N2037" s="135">
        <v>81.699993357746607</v>
      </c>
      <c r="O2037" s="19">
        <v>0.8</v>
      </c>
      <c r="P2037" s="2">
        <v>197.067418801645</v>
      </c>
      <c r="Q2037" s="2">
        <v>256.62559813299799</v>
      </c>
      <c r="R2037" s="266">
        <f t="shared" si="96"/>
        <v>6.3779462235185793</v>
      </c>
      <c r="S2037" s="266">
        <f t="shared" si="97"/>
        <v>0.99965647299154958</v>
      </c>
      <c r="T2037" s="266">
        <f t="shared" si="98"/>
        <v>1.9612951162944587</v>
      </c>
    </row>
    <row r="2038" spans="1:20">
      <c r="A2038" s="102">
        <v>2.3308210247196199</v>
      </c>
      <c r="B2038" s="102">
        <v>0.70040058514431902</v>
      </c>
      <c r="C2038" s="2">
        <v>896.57492868594204</v>
      </c>
      <c r="D2038" s="19">
        <v>2.11555667182511</v>
      </c>
      <c r="E2038" s="135">
        <v>0.17093426689164301</v>
      </c>
      <c r="F2038" s="135">
        <v>89</v>
      </c>
      <c r="G2038" s="135">
        <v>41.707124862093004</v>
      </c>
      <c r="H2038" s="2">
        <v>4.8606953860564701</v>
      </c>
      <c r="I2038" s="2">
        <v>359.902130348566</v>
      </c>
      <c r="J2038" s="2">
        <v>164.26800627290601</v>
      </c>
      <c r="K2038" s="19">
        <v>3.1999999889222299</v>
      </c>
      <c r="L2038" s="135">
        <v>8.7635189377697695E-2</v>
      </c>
      <c r="M2038" s="135">
        <v>89.79</v>
      </c>
      <c r="N2038" s="135">
        <v>81.699993058453103</v>
      </c>
      <c r="O2038" s="19">
        <v>0.8</v>
      </c>
      <c r="P2038" s="2">
        <v>340.17280205063702</v>
      </c>
      <c r="Q2038" s="2">
        <v>87.391324606462703</v>
      </c>
      <c r="R2038" s="266">
        <f t="shared" si="96"/>
        <v>5.3155566607473403</v>
      </c>
      <c r="S2038" s="266">
        <f t="shared" si="97"/>
        <v>0.66111146223398465</v>
      </c>
      <c r="T2038" s="266">
        <f t="shared" si="98"/>
        <v>1.9588977501709555</v>
      </c>
    </row>
    <row r="2039" spans="1:20">
      <c r="A2039" s="102">
        <v>2.60384247032925</v>
      </c>
      <c r="B2039" s="102">
        <v>0.70089290575945995</v>
      </c>
      <c r="C2039" s="2">
        <v>864.34522660762298</v>
      </c>
      <c r="D2039" s="19">
        <v>2.99885545765081</v>
      </c>
      <c r="E2039" s="135">
        <v>0.26755340425560797</v>
      </c>
      <c r="F2039" s="135">
        <v>89</v>
      </c>
      <c r="G2039" s="135">
        <v>41.322173839456298</v>
      </c>
      <c r="H2039" s="2">
        <v>-7.9595953012307E-2</v>
      </c>
      <c r="I2039" s="2">
        <v>324.996975091477</v>
      </c>
      <c r="J2039" s="2">
        <v>-138.63275982079699</v>
      </c>
      <c r="K2039" s="19">
        <v>3.4985905836568998</v>
      </c>
      <c r="L2039" s="135">
        <v>3.29882566583372E-4</v>
      </c>
      <c r="M2039" s="135">
        <v>89.79</v>
      </c>
      <c r="N2039" s="135">
        <v>82.595496313069802</v>
      </c>
      <c r="O2039" s="19">
        <v>0.8</v>
      </c>
      <c r="P2039" s="2">
        <v>187.256867138969</v>
      </c>
      <c r="Q2039" s="2">
        <v>257.93478826205802</v>
      </c>
      <c r="R2039" s="266">
        <f t="shared" si="96"/>
        <v>6.4974460413077093</v>
      </c>
      <c r="S2039" s="266">
        <f t="shared" si="97"/>
        <v>0.85716101554136637</v>
      </c>
      <c r="T2039" s="266">
        <f t="shared" si="98"/>
        <v>1.9988177929352751</v>
      </c>
    </row>
    <row r="2040" spans="1:20">
      <c r="A2040" s="102">
        <v>1.5737496679648699</v>
      </c>
      <c r="B2040" s="102">
        <v>0.70090026852181697</v>
      </c>
      <c r="C2040" s="2">
        <v>998.99938975484895</v>
      </c>
      <c r="D2040" s="19">
        <v>1.2000869618163299</v>
      </c>
      <c r="E2040" s="135">
        <v>0.29992274803707702</v>
      </c>
      <c r="F2040" s="135">
        <v>89</v>
      </c>
      <c r="G2040" s="135">
        <v>41.799586364884703</v>
      </c>
      <c r="H2040" s="2">
        <v>-2.9999800971697002</v>
      </c>
      <c r="I2040" s="2">
        <v>216.67063920962099</v>
      </c>
      <c r="J2040" s="2">
        <v>43.713894322198698</v>
      </c>
      <c r="K2040" s="19">
        <v>2.00000574572279</v>
      </c>
      <c r="L2040" s="135">
        <v>8.3410244461088703E-2</v>
      </c>
      <c r="M2040" s="135">
        <v>89.79</v>
      </c>
      <c r="N2040" s="135">
        <v>81.4431770963958</v>
      </c>
      <c r="O2040" s="19">
        <v>0.8</v>
      </c>
      <c r="P2040" s="2">
        <v>359.98942359499102</v>
      </c>
      <c r="Q2040" s="2">
        <v>71.999521516080407</v>
      </c>
      <c r="R2040" s="266">
        <f t="shared" si="96"/>
        <v>3.2000927075391199</v>
      </c>
      <c r="S2040" s="266">
        <f t="shared" si="97"/>
        <v>0.60004175707136564</v>
      </c>
      <c r="T2040" s="266">
        <f t="shared" si="98"/>
        <v>1.9484206466888669</v>
      </c>
    </row>
    <row r="2041" spans="1:20">
      <c r="A2041" s="102">
        <v>2.6636082683689799</v>
      </c>
      <c r="B2041" s="102">
        <v>0.70093434071168303</v>
      </c>
      <c r="C2041" s="2">
        <v>982.38528942739003</v>
      </c>
      <c r="D2041" s="19">
        <v>0.76489697727268002</v>
      </c>
      <c r="E2041" s="135">
        <v>6.6605843561693301E-2</v>
      </c>
      <c r="F2041" s="135">
        <v>89</v>
      </c>
      <c r="G2041" s="135">
        <v>40.864217751811204</v>
      </c>
      <c r="H2041" s="2">
        <v>5.9997946446522903</v>
      </c>
      <c r="I2041" s="2">
        <v>59.3831246891611</v>
      </c>
      <c r="J2041" s="2">
        <v>93.146140984243303</v>
      </c>
      <c r="K2041" s="19">
        <v>1.0875468054928601</v>
      </c>
      <c r="L2041" s="135">
        <v>0.120398556400168</v>
      </c>
      <c r="M2041" s="135">
        <v>89.79</v>
      </c>
      <c r="N2041" s="135">
        <v>83.5628858415607</v>
      </c>
      <c r="O2041" s="19">
        <v>0.8</v>
      </c>
      <c r="P2041" s="2">
        <v>189.82956806368799</v>
      </c>
      <c r="Q2041" s="2">
        <v>269.87619502848099</v>
      </c>
      <c r="R2041" s="266">
        <f t="shared" ref="R2041:R2104" si="99">D2041+K2041</f>
        <v>1.85244378276554</v>
      </c>
      <c r="S2041" s="266">
        <f t="shared" ref="S2041:S2104" si="100">D2041/K2041</f>
        <v>0.70332327161408015</v>
      </c>
      <c r="T2041" s="266">
        <f t="shared" ref="T2041:T2104" si="101">N2041/G2041</f>
        <v>2.044891360678426</v>
      </c>
    </row>
    <row r="2042" spans="1:20">
      <c r="A2042" s="102">
        <v>1.41280829673632</v>
      </c>
      <c r="B2042" s="102">
        <v>0.70147995289195897</v>
      </c>
      <c r="C2042" s="2">
        <v>998.99857208174797</v>
      </c>
      <c r="D2042" s="19">
        <v>1.2000150016681299</v>
      </c>
      <c r="E2042" s="135">
        <v>0.13632623461562099</v>
      </c>
      <c r="F2042" s="135">
        <v>89</v>
      </c>
      <c r="G2042" s="135">
        <v>41.437084267615603</v>
      </c>
      <c r="H2042" s="2">
        <v>5.9993768093273703</v>
      </c>
      <c r="I2042" s="2">
        <v>348.30645263186199</v>
      </c>
      <c r="J2042" s="2">
        <v>152.99697912284401</v>
      </c>
      <c r="K2042" s="19">
        <v>2.0000018247078999</v>
      </c>
      <c r="L2042" s="135">
        <v>7.1464620089182501E-2</v>
      </c>
      <c r="M2042" s="135">
        <v>89.79</v>
      </c>
      <c r="N2042" s="135">
        <v>82.429866962378199</v>
      </c>
      <c r="O2042" s="19">
        <v>0.8</v>
      </c>
      <c r="P2042" s="2">
        <v>134.682282944832</v>
      </c>
      <c r="Q2042" s="2">
        <v>309.74753668497698</v>
      </c>
      <c r="R2042" s="266">
        <f t="shared" si="99"/>
        <v>3.2000168263760296</v>
      </c>
      <c r="S2042" s="266">
        <f t="shared" si="100"/>
        <v>0.60000695341535104</v>
      </c>
      <c r="T2042" s="266">
        <f t="shared" si="101"/>
        <v>1.9892776825226517</v>
      </c>
    </row>
    <row r="2043" spans="1:20">
      <c r="A2043" s="102">
        <v>1.60153593868017</v>
      </c>
      <c r="B2043" s="102">
        <v>0.70148685114348597</v>
      </c>
      <c r="C2043" s="2">
        <v>969.68898670785302</v>
      </c>
      <c r="D2043" s="19">
        <v>0.58126665946990597</v>
      </c>
      <c r="E2043" s="135">
        <v>1.9553380567871499E-2</v>
      </c>
      <c r="F2043" s="135">
        <v>89</v>
      </c>
      <c r="G2043" s="135">
        <v>40.103234947747303</v>
      </c>
      <c r="H2043" s="2">
        <v>1.99190016574801</v>
      </c>
      <c r="I2043" s="2">
        <v>180.22629975920501</v>
      </c>
      <c r="J2043" s="2">
        <v>-141.133828473683</v>
      </c>
      <c r="K2043" s="19">
        <v>2.4763445084274398</v>
      </c>
      <c r="L2043" s="135">
        <v>0.16540631097333</v>
      </c>
      <c r="M2043" s="135">
        <v>89.79</v>
      </c>
      <c r="N2043" s="135">
        <v>83.221496753472707</v>
      </c>
      <c r="O2043" s="19">
        <v>0.8</v>
      </c>
      <c r="P2043" s="2">
        <v>95.459816358164602</v>
      </c>
      <c r="Q2043" s="2">
        <v>346.433398090651</v>
      </c>
      <c r="R2043" s="266">
        <f t="shared" si="99"/>
        <v>3.0576111678973459</v>
      </c>
      <c r="S2043" s="266">
        <f t="shared" si="100"/>
        <v>0.23472770347249841</v>
      </c>
      <c r="T2043" s="266">
        <f t="shared" si="101"/>
        <v>2.0751816371399103</v>
      </c>
    </row>
    <row r="2044" spans="1:20">
      <c r="A2044" s="102">
        <v>1.4408013201318599</v>
      </c>
      <c r="B2044" s="102">
        <v>0.70159070445772398</v>
      </c>
      <c r="C2044" s="2">
        <v>978.69446330160201</v>
      </c>
      <c r="D2044" s="19">
        <v>1.05664515947774</v>
      </c>
      <c r="E2044" s="135">
        <v>0.195021431248799</v>
      </c>
      <c r="F2044" s="135">
        <v>89</v>
      </c>
      <c r="G2044" s="135">
        <v>41.4542764474525</v>
      </c>
      <c r="H2044" s="2">
        <v>-2.9998660717376602</v>
      </c>
      <c r="I2044" s="2">
        <v>226.08944341201899</v>
      </c>
      <c r="J2044" s="2">
        <v>19.7887141094639</v>
      </c>
      <c r="K2044" s="19">
        <v>1.1076465020684001</v>
      </c>
      <c r="L2044" s="135">
        <v>7.0614850675494695E-2</v>
      </c>
      <c r="M2044" s="135">
        <v>89.79</v>
      </c>
      <c r="N2044" s="135">
        <v>81.848644663584196</v>
      </c>
      <c r="O2044" s="19">
        <v>0.8</v>
      </c>
      <c r="P2044" s="2">
        <v>358.354378396892</v>
      </c>
      <c r="Q2044" s="2">
        <v>78.627213553797702</v>
      </c>
      <c r="R2044" s="266">
        <f t="shared" si="99"/>
        <v>2.1642916615461401</v>
      </c>
      <c r="S2044" s="266">
        <f t="shared" si="100"/>
        <v>0.95395521721467891</v>
      </c>
      <c r="T2044" s="266">
        <f t="shared" si="101"/>
        <v>1.9744318723626899</v>
      </c>
    </row>
    <row r="2045" spans="1:20">
      <c r="A2045" s="102">
        <v>1.88309427537024</v>
      </c>
      <c r="B2045" s="102">
        <v>0.70197196014444596</v>
      </c>
      <c r="C2045" s="2">
        <v>958.97360499669401</v>
      </c>
      <c r="D2045" s="19">
        <v>0.95648342962231903</v>
      </c>
      <c r="E2045" s="135">
        <v>8.8099279144790502E-2</v>
      </c>
      <c r="F2045" s="135">
        <v>89</v>
      </c>
      <c r="G2045" s="135">
        <v>41.090688584725903</v>
      </c>
      <c r="H2045" s="2">
        <v>0.38589176900766903</v>
      </c>
      <c r="I2045" s="2">
        <v>157.963455985054</v>
      </c>
      <c r="J2045" s="2">
        <v>113.061758639648</v>
      </c>
      <c r="K2045" s="19">
        <v>5.4717865636787</v>
      </c>
      <c r="L2045" s="135">
        <v>0.114878559674227</v>
      </c>
      <c r="M2045" s="135">
        <v>89.79</v>
      </c>
      <c r="N2045" s="135">
        <v>82.364503523879506</v>
      </c>
      <c r="O2045" s="19">
        <v>0.8</v>
      </c>
      <c r="P2045" s="2">
        <v>337.53063960194299</v>
      </c>
      <c r="Q2045" s="2">
        <v>97.693181226954394</v>
      </c>
      <c r="R2045" s="266">
        <f t="shared" si="99"/>
        <v>6.4282699933010186</v>
      </c>
      <c r="S2045" s="266">
        <f t="shared" si="100"/>
        <v>0.17480276660851188</v>
      </c>
      <c r="T2045" s="266">
        <f t="shared" si="101"/>
        <v>2.0044566387358076</v>
      </c>
    </row>
    <row r="2046" spans="1:20">
      <c r="A2046" s="102">
        <v>1.4056418435647999</v>
      </c>
      <c r="B2046" s="102">
        <v>0.70199399627745096</v>
      </c>
      <c r="C2046" s="2">
        <v>915.69038906388801</v>
      </c>
      <c r="D2046" s="19">
        <v>0.91912719069131699</v>
      </c>
      <c r="E2046" s="135">
        <v>6.5696569880161093E-2</v>
      </c>
      <c r="F2046" s="135">
        <v>89</v>
      </c>
      <c r="G2046" s="135">
        <v>42.1289680510206</v>
      </c>
      <c r="H2046" s="2">
        <v>-0.18083611422889601</v>
      </c>
      <c r="I2046" s="2">
        <v>349.116538824337</v>
      </c>
      <c r="J2046" s="2">
        <v>-173.05792969097701</v>
      </c>
      <c r="K2046" s="19">
        <v>4.3582156588924796</v>
      </c>
      <c r="L2046" s="135">
        <v>5.5447871095192398E-2</v>
      </c>
      <c r="M2046" s="135">
        <v>89.79</v>
      </c>
      <c r="N2046" s="135">
        <v>82.380803224713702</v>
      </c>
      <c r="O2046" s="19">
        <v>0.8</v>
      </c>
      <c r="P2046" s="2">
        <v>190.047945357196</v>
      </c>
      <c r="Q2046" s="2">
        <v>266.24775613973702</v>
      </c>
      <c r="R2046" s="266">
        <f t="shared" si="99"/>
        <v>5.2773428495837962</v>
      </c>
      <c r="S2046" s="266">
        <f t="shared" si="100"/>
        <v>0.21089529812870431</v>
      </c>
      <c r="T2046" s="266">
        <f t="shared" si="101"/>
        <v>1.9554431792619704</v>
      </c>
    </row>
    <row r="2047" spans="1:20">
      <c r="A2047" s="102">
        <v>2.3649647147394699</v>
      </c>
      <c r="B2047" s="102">
        <v>0.70206060485147304</v>
      </c>
      <c r="C2047" s="2">
        <v>860.00014599568101</v>
      </c>
      <c r="D2047" s="19">
        <v>1.47980380136879</v>
      </c>
      <c r="E2047" s="135">
        <v>0.13083966502344399</v>
      </c>
      <c r="F2047" s="135">
        <v>89</v>
      </c>
      <c r="G2047" s="135">
        <v>41.300000401798997</v>
      </c>
      <c r="H2047" s="2">
        <v>0.277814071993852</v>
      </c>
      <c r="I2047" s="2">
        <v>120.378992617142</v>
      </c>
      <c r="J2047" s="2">
        <v>-111.843286422787</v>
      </c>
      <c r="K2047" s="19">
        <v>3.1999981033623102</v>
      </c>
      <c r="L2047" s="135">
        <v>6.3301327814525202E-2</v>
      </c>
      <c r="M2047" s="135">
        <v>89.79</v>
      </c>
      <c r="N2047" s="135">
        <v>82.300113353393797</v>
      </c>
      <c r="O2047" s="19">
        <v>0.8</v>
      </c>
      <c r="P2047" s="2">
        <v>240.524893609272</v>
      </c>
      <c r="Q2047" s="2">
        <v>207.28800307628299</v>
      </c>
      <c r="R2047" s="266">
        <f t="shared" si="99"/>
        <v>4.6798019047311001</v>
      </c>
      <c r="S2047" s="266">
        <f t="shared" si="100"/>
        <v>0.4624389620149858</v>
      </c>
      <c r="T2047" s="266">
        <f t="shared" si="101"/>
        <v>1.9927388027291366</v>
      </c>
    </row>
    <row r="2048" spans="1:20">
      <c r="A2048" s="102">
        <v>1.7071051266975701</v>
      </c>
      <c r="B2048" s="102">
        <v>0.70221650531953705</v>
      </c>
      <c r="C2048" s="2">
        <v>998.99999929139699</v>
      </c>
      <c r="D2048" s="19">
        <v>1.2060146374184599</v>
      </c>
      <c r="E2048" s="135">
        <v>0.13002673535043699</v>
      </c>
      <c r="F2048" s="135">
        <v>89</v>
      </c>
      <c r="G2048" s="135">
        <v>41.789703424934203</v>
      </c>
      <c r="H2048" s="2">
        <v>5.9987291784083698</v>
      </c>
      <c r="I2048" s="2">
        <v>258.49021737382998</v>
      </c>
      <c r="J2048" s="2">
        <v>-14.8531018694531</v>
      </c>
      <c r="K2048" s="19">
        <v>2.0000026419363501</v>
      </c>
      <c r="L2048" s="135">
        <v>7.2420347402102306E-2</v>
      </c>
      <c r="M2048" s="135">
        <v>89.79</v>
      </c>
      <c r="N2048" s="135">
        <v>81.447778147760602</v>
      </c>
      <c r="O2048" s="19">
        <v>0.8</v>
      </c>
      <c r="P2048" s="2">
        <v>355.71365925019302</v>
      </c>
      <c r="Q2048" s="2">
        <v>76.608934724957294</v>
      </c>
      <c r="R2048" s="266">
        <f t="shared" si="99"/>
        <v>3.2060172793548101</v>
      </c>
      <c r="S2048" s="266">
        <f t="shared" si="100"/>
        <v>0.60300652215680484</v>
      </c>
      <c r="T2048" s="266">
        <f t="shared" si="101"/>
        <v>1.9489915331431631</v>
      </c>
    </row>
    <row r="2049" spans="1:20">
      <c r="A2049" s="102">
        <v>3.5617679492570402</v>
      </c>
      <c r="B2049" s="102">
        <v>0.70282915927579204</v>
      </c>
      <c r="C2049" s="2">
        <v>865.39357015369001</v>
      </c>
      <c r="D2049" s="19">
        <v>2.68569559137759</v>
      </c>
      <c r="E2049" s="135">
        <v>0.138268870549239</v>
      </c>
      <c r="F2049" s="135">
        <v>89</v>
      </c>
      <c r="G2049" s="135">
        <v>41.662927155182402</v>
      </c>
      <c r="H2049" s="2">
        <v>4.2619126132093097</v>
      </c>
      <c r="I2049" s="2">
        <v>34.763436647331297</v>
      </c>
      <c r="J2049" s="2">
        <v>123.960061652175</v>
      </c>
      <c r="K2049" s="19">
        <v>2.9196326731762099</v>
      </c>
      <c r="L2049" s="135">
        <v>6.1827313445304302E-2</v>
      </c>
      <c r="M2049" s="135">
        <v>89.79</v>
      </c>
      <c r="N2049" s="135">
        <v>81.699999962107498</v>
      </c>
      <c r="O2049" s="19">
        <v>0.8</v>
      </c>
      <c r="P2049" s="2">
        <v>14.1766622480836</v>
      </c>
      <c r="Q2049" s="2">
        <v>64.281463551627496</v>
      </c>
      <c r="R2049" s="266">
        <f t="shared" si="99"/>
        <v>5.6053282645537994</v>
      </c>
      <c r="S2049" s="266">
        <f t="shared" si="100"/>
        <v>0.91987448148943873</v>
      </c>
      <c r="T2049" s="266">
        <f t="shared" si="101"/>
        <v>1.9609759933045159</v>
      </c>
    </row>
    <row r="2050" spans="1:20">
      <c r="A2050" s="102">
        <v>3.15374167729169</v>
      </c>
      <c r="B2050" s="102">
        <v>0.70283755616230104</v>
      </c>
      <c r="C2050" s="2">
        <v>864.34900953236399</v>
      </c>
      <c r="D2050" s="19">
        <v>1.0299614777233499</v>
      </c>
      <c r="E2050" s="135">
        <v>0.22632701314040601</v>
      </c>
      <c r="F2050" s="135">
        <v>89</v>
      </c>
      <c r="G2050" s="135">
        <v>41.402483159702101</v>
      </c>
      <c r="H2050" s="2">
        <v>-2.9691274022992999</v>
      </c>
      <c r="I2050" s="2">
        <v>242.265675845532</v>
      </c>
      <c r="J2050" s="2">
        <v>-10.8972046568403</v>
      </c>
      <c r="K2050" s="19">
        <v>2.7307010077680598</v>
      </c>
      <c r="L2050" s="135">
        <v>9.1902033136437397E-2</v>
      </c>
      <c r="M2050" s="135">
        <v>89.79</v>
      </c>
      <c r="N2050" s="135">
        <v>82.270414728615606</v>
      </c>
      <c r="O2050" s="19">
        <v>0.8</v>
      </c>
      <c r="P2050" s="2">
        <v>315.501181474617</v>
      </c>
      <c r="Q2050" s="2">
        <v>121.341582994435</v>
      </c>
      <c r="R2050" s="266">
        <f t="shared" si="99"/>
        <v>3.7606624854914097</v>
      </c>
      <c r="S2050" s="266">
        <f t="shared" si="100"/>
        <v>0.37717841491741694</v>
      </c>
      <c r="T2050" s="266">
        <f t="shared" si="101"/>
        <v>1.9870889002302914</v>
      </c>
    </row>
    <row r="2051" spans="1:20">
      <c r="A2051" s="102">
        <v>3.49612336698919</v>
      </c>
      <c r="B2051" s="102">
        <v>0.70303900928839103</v>
      </c>
      <c r="C2051" s="2">
        <v>915.39198062013804</v>
      </c>
      <c r="D2051" s="19">
        <v>2.9469826620013801</v>
      </c>
      <c r="E2051" s="135">
        <v>0.141520419355292</v>
      </c>
      <c r="F2051" s="135">
        <v>89</v>
      </c>
      <c r="G2051" s="135">
        <v>41.613440202238898</v>
      </c>
      <c r="H2051" s="2">
        <v>-8.1945892429278605E-2</v>
      </c>
      <c r="I2051" s="2">
        <v>24.7522265529295</v>
      </c>
      <c r="J2051" s="2">
        <v>143.83469509891799</v>
      </c>
      <c r="K2051" s="19">
        <v>2.9163870177567999</v>
      </c>
      <c r="L2051" s="135">
        <v>5.9551022458452799E-2</v>
      </c>
      <c r="M2051" s="135">
        <v>89.79</v>
      </c>
      <c r="N2051" s="135">
        <v>81.613685207679694</v>
      </c>
      <c r="O2051" s="19">
        <v>0.8</v>
      </c>
      <c r="P2051" s="2">
        <v>14.3858379600647</v>
      </c>
      <c r="Q2051" s="2">
        <v>64.419748048635995</v>
      </c>
      <c r="R2051" s="266">
        <f t="shared" si="99"/>
        <v>5.86336967975818</v>
      </c>
      <c r="S2051" s="266">
        <f t="shared" si="100"/>
        <v>1.0104909410370759</v>
      </c>
      <c r="T2051" s="266">
        <f t="shared" si="101"/>
        <v>1.9612337939627662</v>
      </c>
    </row>
    <row r="2052" spans="1:20">
      <c r="A2052" s="102">
        <v>1.54140396416187</v>
      </c>
      <c r="B2052" s="102">
        <v>0.70328657586565702</v>
      </c>
      <c r="C2052" s="2">
        <v>979.01136733110695</v>
      </c>
      <c r="D2052" s="19">
        <v>0.50062310791943399</v>
      </c>
      <c r="E2052" s="135">
        <v>0.12728551734851701</v>
      </c>
      <c r="F2052" s="135">
        <v>89</v>
      </c>
      <c r="G2052" s="135">
        <v>42.144572659477397</v>
      </c>
      <c r="H2052" s="2">
        <v>5.99981191749134</v>
      </c>
      <c r="I2052" s="2">
        <v>166.83351421479799</v>
      </c>
      <c r="J2052" s="2">
        <v>-179.98558281517501</v>
      </c>
      <c r="K2052" s="19">
        <v>1.1334265204924701</v>
      </c>
      <c r="L2052" s="135">
        <v>0.189012037282032</v>
      </c>
      <c r="M2052" s="135">
        <v>89.79</v>
      </c>
      <c r="N2052" s="135">
        <v>81.931284607003704</v>
      </c>
      <c r="O2052" s="19">
        <v>0.8</v>
      </c>
      <c r="P2052" s="2">
        <v>281.15813996350499</v>
      </c>
      <c r="Q2052" s="2">
        <v>163.89499278674199</v>
      </c>
      <c r="R2052" s="266">
        <f t="shared" si="99"/>
        <v>1.6340496284119039</v>
      </c>
      <c r="S2052" s="266">
        <f t="shared" si="100"/>
        <v>0.44168995419474999</v>
      </c>
      <c r="T2052" s="266">
        <f t="shared" si="101"/>
        <v>1.9440530402098914</v>
      </c>
    </row>
    <row r="2053" spans="1:20">
      <c r="A2053" s="102">
        <v>1.40048208925873</v>
      </c>
      <c r="B2053" s="102">
        <v>0.70345883684999799</v>
      </c>
      <c r="C2053" s="2">
        <v>998.87608651412199</v>
      </c>
      <c r="D2053" s="19">
        <v>1.20000042055148</v>
      </c>
      <c r="E2053" s="135">
        <v>0.18756449350893301</v>
      </c>
      <c r="F2053" s="135">
        <v>89</v>
      </c>
      <c r="G2053" s="135">
        <v>41.419863629120897</v>
      </c>
      <c r="H2053" s="2">
        <v>5.9999976519813396</v>
      </c>
      <c r="I2053" s="2">
        <v>321.22528937215202</v>
      </c>
      <c r="J2053" s="2">
        <v>-162.71315918913001</v>
      </c>
      <c r="K2053" s="19">
        <v>2.0048869574429999</v>
      </c>
      <c r="L2053" s="135">
        <v>8.8358041480171901E-2</v>
      </c>
      <c r="M2053" s="135">
        <v>89.79</v>
      </c>
      <c r="N2053" s="135">
        <v>82.448086281476407</v>
      </c>
      <c r="O2053" s="19">
        <v>0.8</v>
      </c>
      <c r="P2053" s="2">
        <v>125.862758108592</v>
      </c>
      <c r="Q2053" s="2">
        <v>319.22651510913801</v>
      </c>
      <c r="R2053" s="266">
        <f t="shared" si="99"/>
        <v>3.20488737799448</v>
      </c>
      <c r="S2053" s="266">
        <f t="shared" si="100"/>
        <v>0.59853769615117902</v>
      </c>
      <c r="T2053" s="266">
        <f t="shared" si="101"/>
        <v>1.9905446097005004</v>
      </c>
    </row>
    <row r="2054" spans="1:20">
      <c r="A2054" s="102">
        <v>2.4726769304834302</v>
      </c>
      <c r="B2054" s="102">
        <v>0.70354739165700497</v>
      </c>
      <c r="C2054" s="2">
        <v>950.02041123198796</v>
      </c>
      <c r="D2054" s="19">
        <v>1.0232761784092901</v>
      </c>
      <c r="E2054" s="135">
        <v>0.15711936092484</v>
      </c>
      <c r="F2054" s="135">
        <v>89</v>
      </c>
      <c r="G2054" s="135">
        <v>41.407401863070298</v>
      </c>
      <c r="H2054" s="2">
        <v>-0.96215270303718403</v>
      </c>
      <c r="I2054" s="2">
        <v>359.977307606323</v>
      </c>
      <c r="J2054" s="2">
        <v>97.529207741193602</v>
      </c>
      <c r="K2054" s="19">
        <v>3.3980708053678299</v>
      </c>
      <c r="L2054" s="135">
        <v>9.6484651242832897E-2</v>
      </c>
      <c r="M2054" s="135">
        <v>89.79</v>
      </c>
      <c r="N2054" s="135">
        <v>83.098336869182404</v>
      </c>
      <c r="O2054" s="19">
        <v>0.8</v>
      </c>
      <c r="P2054" s="2">
        <v>316.21595780390101</v>
      </c>
      <c r="Q2054" s="2">
        <v>123.903766842861</v>
      </c>
      <c r="R2054" s="266">
        <f t="shared" si="99"/>
        <v>4.42134698377712</v>
      </c>
      <c r="S2054" s="266">
        <f t="shared" si="100"/>
        <v>0.30113444863857797</v>
      </c>
      <c r="T2054" s="266">
        <f t="shared" si="101"/>
        <v>2.0068474024035465</v>
      </c>
    </row>
    <row r="2055" spans="1:20">
      <c r="A2055" s="102">
        <v>2.53837966965511</v>
      </c>
      <c r="B2055" s="102">
        <v>0.70377612927490296</v>
      </c>
      <c r="C2055" s="2">
        <v>907.26613254328902</v>
      </c>
      <c r="D2055" s="19">
        <v>1.40409839118752</v>
      </c>
      <c r="E2055" s="135">
        <v>0.230689768428053</v>
      </c>
      <c r="F2055" s="135">
        <v>89</v>
      </c>
      <c r="G2055" s="135">
        <v>40.589341336041997</v>
      </c>
      <c r="H2055" s="2">
        <v>1.54526303960136</v>
      </c>
      <c r="I2055" s="2">
        <v>359.98991369314899</v>
      </c>
      <c r="J2055" s="2">
        <v>179.57029389473999</v>
      </c>
      <c r="K2055" s="19">
        <v>5.3009716582986099</v>
      </c>
      <c r="L2055" s="135">
        <v>8.7362897533281803E-2</v>
      </c>
      <c r="M2055" s="135">
        <v>89.79</v>
      </c>
      <c r="N2055" s="135">
        <v>83.250849865015596</v>
      </c>
      <c r="O2055" s="19">
        <v>0.8</v>
      </c>
      <c r="P2055" s="2">
        <v>341.69201360386302</v>
      </c>
      <c r="Q2055" s="2">
        <v>87.650273352968497</v>
      </c>
      <c r="R2055" s="266">
        <f t="shared" si="99"/>
        <v>6.7050700494861299</v>
      </c>
      <c r="S2055" s="266">
        <f t="shared" si="100"/>
        <v>0.26487566463205292</v>
      </c>
      <c r="T2055" s="266">
        <f t="shared" si="101"/>
        <v>2.0510520034256281</v>
      </c>
    </row>
    <row r="2056" spans="1:20">
      <c r="A2056" s="102">
        <v>3.2740556877106402</v>
      </c>
      <c r="B2056" s="102">
        <v>0.70410285427180197</v>
      </c>
      <c r="C2056" s="2">
        <v>883.20502159670605</v>
      </c>
      <c r="D2056" s="19">
        <v>2.9242774357524399</v>
      </c>
      <c r="E2056" s="135">
        <v>0.18445777968065599</v>
      </c>
      <c r="F2056" s="135">
        <v>89</v>
      </c>
      <c r="G2056" s="135">
        <v>41.5039550249831</v>
      </c>
      <c r="H2056" s="2">
        <v>5.5606710594581097</v>
      </c>
      <c r="I2056" s="2">
        <v>357.50739227625502</v>
      </c>
      <c r="J2056" s="2">
        <v>174.06427099268299</v>
      </c>
      <c r="K2056" s="19">
        <v>2.8337409670240099</v>
      </c>
      <c r="L2056" s="135">
        <v>8.6020601713443098E-2</v>
      </c>
      <c r="M2056" s="135">
        <v>89.79</v>
      </c>
      <c r="N2056" s="135">
        <v>81.515478185373894</v>
      </c>
      <c r="O2056" s="19">
        <v>0.8</v>
      </c>
      <c r="P2056" s="2">
        <v>69.231397462499402</v>
      </c>
      <c r="Q2056" s="2">
        <v>357.04026762011398</v>
      </c>
      <c r="R2056" s="266">
        <f t="shared" si="99"/>
        <v>5.7580184027764503</v>
      </c>
      <c r="S2056" s="266">
        <f t="shared" si="100"/>
        <v>1.0319494511961378</v>
      </c>
      <c r="T2056" s="266">
        <f t="shared" si="101"/>
        <v>1.9640412133327068</v>
      </c>
    </row>
    <row r="2057" spans="1:20">
      <c r="A2057" s="102">
        <v>1.5153905106708401</v>
      </c>
      <c r="B2057" s="102">
        <v>0.70419127411921201</v>
      </c>
      <c r="C2057" s="2">
        <v>899.34970806082197</v>
      </c>
      <c r="D2057" s="19">
        <v>1.0206828700148201</v>
      </c>
      <c r="E2057" s="135">
        <v>2.56299882681401E-2</v>
      </c>
      <c r="F2057" s="135">
        <v>89</v>
      </c>
      <c r="G2057" s="135">
        <v>40.514470831579203</v>
      </c>
      <c r="H2057" s="2">
        <v>5.27812684856797</v>
      </c>
      <c r="I2057" s="2">
        <v>294.91331321983301</v>
      </c>
      <c r="J2057" s="2">
        <v>105.568038170183</v>
      </c>
      <c r="K2057" s="19">
        <v>2.1988862018270301</v>
      </c>
      <c r="L2057" s="135">
        <v>2.0858711810199901E-4</v>
      </c>
      <c r="M2057" s="135">
        <v>89.79</v>
      </c>
      <c r="N2057" s="135">
        <v>82.904481300603805</v>
      </c>
      <c r="O2057" s="19">
        <v>0.8</v>
      </c>
      <c r="P2057" s="2">
        <v>256.30469536227997</v>
      </c>
      <c r="Q2057" s="2">
        <v>189.09437067342799</v>
      </c>
      <c r="R2057" s="266">
        <f t="shared" si="99"/>
        <v>3.2195690718418501</v>
      </c>
      <c r="S2057" s="266">
        <f t="shared" si="100"/>
        <v>0.46418176127838995</v>
      </c>
      <c r="T2057" s="266">
        <f t="shared" si="101"/>
        <v>2.0462930799526449</v>
      </c>
    </row>
    <row r="2058" spans="1:20">
      <c r="A2058" s="102">
        <v>1.4084193455055301</v>
      </c>
      <c r="B2058" s="102">
        <v>0.70501614638659005</v>
      </c>
      <c r="C2058" s="2">
        <v>949.68217848967799</v>
      </c>
      <c r="D2058" s="19">
        <v>0.70924050956937801</v>
      </c>
      <c r="E2058" s="135">
        <v>0.299441724225749</v>
      </c>
      <c r="F2058" s="135">
        <v>89</v>
      </c>
      <c r="G2058" s="135">
        <v>42.720589263562402</v>
      </c>
      <c r="H2058" s="2">
        <v>2.1016984990537502</v>
      </c>
      <c r="I2058" s="2">
        <v>58.187765751426497</v>
      </c>
      <c r="J2058" s="2">
        <v>104.420357832371</v>
      </c>
      <c r="K2058" s="19">
        <v>2.9406129145409099</v>
      </c>
      <c r="L2058" s="135">
        <v>0.25959932897861798</v>
      </c>
      <c r="M2058" s="135">
        <v>89.79</v>
      </c>
      <c r="N2058" s="135">
        <v>81.698439127782606</v>
      </c>
      <c r="O2058" s="19">
        <v>0.8</v>
      </c>
      <c r="P2058" s="2">
        <v>195.79760484830001</v>
      </c>
      <c r="Q2058" s="2">
        <v>274.311172213232</v>
      </c>
      <c r="R2058" s="266">
        <f t="shared" si="99"/>
        <v>3.649853424110288</v>
      </c>
      <c r="S2058" s="266">
        <f t="shared" si="100"/>
        <v>0.24118798705612876</v>
      </c>
      <c r="T2058" s="266">
        <f t="shared" si="101"/>
        <v>1.9123902674597588</v>
      </c>
    </row>
    <row r="2059" spans="1:20">
      <c r="A2059" s="102">
        <v>1.5124681787565299</v>
      </c>
      <c r="B2059" s="102">
        <v>0.70533164259155801</v>
      </c>
      <c r="C2059" s="2">
        <v>998.16681592629004</v>
      </c>
      <c r="D2059" s="19">
        <v>1.0889098999408899</v>
      </c>
      <c r="E2059" s="135">
        <v>0.26936858217375598</v>
      </c>
      <c r="F2059" s="135">
        <v>89</v>
      </c>
      <c r="G2059" s="135">
        <v>41.409103597232999</v>
      </c>
      <c r="H2059" s="2">
        <v>2.8384752821494499</v>
      </c>
      <c r="I2059" s="2">
        <v>223.122954140259</v>
      </c>
      <c r="J2059" s="2">
        <v>29.107073357823399</v>
      </c>
      <c r="K2059" s="19">
        <v>1.0038792486730399</v>
      </c>
      <c r="L2059" s="135">
        <v>6.4361828767178803E-2</v>
      </c>
      <c r="M2059" s="135">
        <v>89.79</v>
      </c>
      <c r="N2059" s="135">
        <v>81.905940266003398</v>
      </c>
      <c r="O2059" s="19">
        <v>0.8</v>
      </c>
      <c r="P2059" s="2">
        <v>3.5491169916228298</v>
      </c>
      <c r="Q2059" s="2">
        <v>75.5371841311472</v>
      </c>
      <c r="R2059" s="266">
        <f t="shared" si="99"/>
        <v>2.0927891486139298</v>
      </c>
      <c r="S2059" s="266">
        <f t="shared" si="100"/>
        <v>1.0847020708718169</v>
      </c>
      <c r="T2059" s="266">
        <f t="shared" si="101"/>
        <v>1.9779694113319672</v>
      </c>
    </row>
    <row r="2060" spans="1:20">
      <c r="A2060" s="102">
        <v>1.6081181806512099</v>
      </c>
      <c r="B2060" s="102">
        <v>0.70539085766957899</v>
      </c>
      <c r="C2060" s="2">
        <v>998.99937344485704</v>
      </c>
      <c r="D2060" s="19">
        <v>1.00316557434755</v>
      </c>
      <c r="E2060" s="135">
        <v>0.130000297047696</v>
      </c>
      <c r="F2060" s="135">
        <v>89</v>
      </c>
      <c r="G2060" s="135">
        <v>41.445582695372401</v>
      </c>
      <c r="H2060" s="2">
        <v>5.9994247835410803</v>
      </c>
      <c r="I2060" s="2">
        <v>264.195499850109</v>
      </c>
      <c r="J2060" s="2">
        <v>-27.668223647135701</v>
      </c>
      <c r="K2060" s="19">
        <v>1.26054842534566</v>
      </c>
      <c r="L2060" s="135">
        <v>2.1676604432985101E-2</v>
      </c>
      <c r="M2060" s="135">
        <v>89.79</v>
      </c>
      <c r="N2060" s="135">
        <v>82.060732559906</v>
      </c>
      <c r="O2060" s="19">
        <v>0.8</v>
      </c>
      <c r="P2060" s="2">
        <v>356.957852253525</v>
      </c>
      <c r="Q2060" s="2">
        <v>84.500165140336406</v>
      </c>
      <c r="R2060" s="266">
        <f t="shared" si="99"/>
        <v>2.2637139996932101</v>
      </c>
      <c r="S2060" s="266">
        <f t="shared" si="100"/>
        <v>0.79581676846128935</v>
      </c>
      <c r="T2060" s="266">
        <f t="shared" si="101"/>
        <v>1.9799632970070047</v>
      </c>
    </row>
    <row r="2061" spans="1:20">
      <c r="A2061" s="102">
        <v>2.3821661737747402</v>
      </c>
      <c r="B2061" s="102">
        <v>0.70598788118428102</v>
      </c>
      <c r="C2061" s="2">
        <v>953.12310588456296</v>
      </c>
      <c r="D2061" s="19">
        <v>1.4709321030851901</v>
      </c>
      <c r="E2061" s="135">
        <v>0.13412610811938799</v>
      </c>
      <c r="F2061" s="135">
        <v>89</v>
      </c>
      <c r="G2061" s="135">
        <v>41.501254577666302</v>
      </c>
      <c r="H2061" s="2">
        <v>4.5339432798163202</v>
      </c>
      <c r="I2061" s="2">
        <v>133.71508217925799</v>
      </c>
      <c r="J2061" s="2">
        <v>-132.61050436711801</v>
      </c>
      <c r="K2061" s="19">
        <v>2.6401492520090399</v>
      </c>
      <c r="L2061" s="135">
        <v>9.9999524876930299E-2</v>
      </c>
      <c r="M2061" s="135">
        <v>89.79</v>
      </c>
      <c r="N2061" s="135">
        <v>81.653529867202593</v>
      </c>
      <c r="O2061" s="19">
        <v>0.8</v>
      </c>
      <c r="P2061" s="2">
        <v>227.376768436861</v>
      </c>
      <c r="Q2061" s="2">
        <v>230.823878061958</v>
      </c>
      <c r="R2061" s="266">
        <f t="shared" si="99"/>
        <v>4.11108135509423</v>
      </c>
      <c r="S2061" s="266">
        <f t="shared" si="100"/>
        <v>0.55713975335518406</v>
      </c>
      <c r="T2061" s="266">
        <f t="shared" si="101"/>
        <v>1.9674954576227206</v>
      </c>
    </row>
    <row r="2062" spans="1:20">
      <c r="A2062" s="102">
        <v>1.6410190286114801</v>
      </c>
      <c r="B2062" s="102">
        <v>0.70611119486720197</v>
      </c>
      <c r="C2062" s="2">
        <v>998.99991483647705</v>
      </c>
      <c r="D2062" s="19">
        <v>1.2012521369665301</v>
      </c>
      <c r="E2062" s="135">
        <v>0.29999971081740701</v>
      </c>
      <c r="F2062" s="135">
        <v>89</v>
      </c>
      <c r="G2062" s="135">
        <v>41.799734692993297</v>
      </c>
      <c r="H2062" s="2">
        <v>-2.9989257679847401</v>
      </c>
      <c r="I2062" s="2">
        <v>206.27214399655901</v>
      </c>
      <c r="J2062" s="2">
        <v>69.155626838624798</v>
      </c>
      <c r="K2062" s="19">
        <v>2.0000221122717701</v>
      </c>
      <c r="L2062" s="135">
        <v>8.2906318309390006E-2</v>
      </c>
      <c r="M2062" s="135">
        <v>89.79</v>
      </c>
      <c r="N2062" s="135">
        <v>81.608739977897699</v>
      </c>
      <c r="O2062" s="19">
        <v>0.8</v>
      </c>
      <c r="P2062" s="2">
        <v>347.68759978777501</v>
      </c>
      <c r="Q2062" s="2">
        <v>84.8800336124213</v>
      </c>
      <c r="R2062" s="266">
        <f t="shared" si="99"/>
        <v>3.2012742492383</v>
      </c>
      <c r="S2062" s="266">
        <f t="shared" si="100"/>
        <v>0.6006194279532544</v>
      </c>
      <c r="T2062" s="266">
        <f t="shared" si="101"/>
        <v>1.9523745922621227</v>
      </c>
    </row>
    <row r="2063" spans="1:20">
      <c r="A2063" s="102">
        <v>1.4844760717824099</v>
      </c>
      <c r="B2063" s="102">
        <v>0.70619118717663398</v>
      </c>
      <c r="C2063" s="2">
        <v>998.89647211508304</v>
      </c>
      <c r="D2063" s="19">
        <v>1.20499603296313</v>
      </c>
      <c r="E2063" s="135">
        <v>0.29998628229202801</v>
      </c>
      <c r="F2063" s="135">
        <v>89</v>
      </c>
      <c r="G2063" s="135">
        <v>41.661206833381101</v>
      </c>
      <c r="H2063" s="2">
        <v>5.9994649510840601</v>
      </c>
      <c r="I2063" s="2">
        <v>239.60208924178701</v>
      </c>
      <c r="J2063" s="2">
        <v>-7.7843411557067599</v>
      </c>
      <c r="K2063" s="19">
        <v>2.00073269552467</v>
      </c>
      <c r="L2063" s="135">
        <v>8.1798700140132796E-2</v>
      </c>
      <c r="M2063" s="135">
        <v>89.79</v>
      </c>
      <c r="N2063" s="135">
        <v>81.559719881956497</v>
      </c>
      <c r="O2063" s="19">
        <v>0.8</v>
      </c>
      <c r="P2063" s="2">
        <v>40.6808156475375</v>
      </c>
      <c r="Q2063" s="2">
        <v>33.7478794729927</v>
      </c>
      <c r="R2063" s="266">
        <f t="shared" si="99"/>
        <v>3.2057287284878</v>
      </c>
      <c r="S2063" s="266">
        <f t="shared" si="100"/>
        <v>0.60227737351347332</v>
      </c>
      <c r="T2063" s="266">
        <f t="shared" si="101"/>
        <v>1.9576898050060003</v>
      </c>
    </row>
    <row r="2064" spans="1:20">
      <c r="A2064" s="102">
        <v>2.2040668879635601</v>
      </c>
      <c r="B2064" s="102">
        <v>0.70647784684072501</v>
      </c>
      <c r="C2064" s="2">
        <v>951.70102087875102</v>
      </c>
      <c r="D2064" s="19">
        <v>3.8292989521698799</v>
      </c>
      <c r="E2064" s="135">
        <v>2.9897827122704599E-6</v>
      </c>
      <c r="F2064" s="135">
        <v>89</v>
      </c>
      <c r="G2064" s="135">
        <v>40.111950539480297</v>
      </c>
      <c r="H2064" s="2">
        <v>0.80869336812112902</v>
      </c>
      <c r="I2064" s="2">
        <v>344.005387841995</v>
      </c>
      <c r="J2064" s="2">
        <v>-9.9993067910342397</v>
      </c>
      <c r="K2064" s="19">
        <v>1.34341203933075</v>
      </c>
      <c r="L2064" s="135">
        <v>8.9588176766061903E-3</v>
      </c>
      <c r="M2064" s="135">
        <v>89.79</v>
      </c>
      <c r="N2064" s="135">
        <v>82.321835528012201</v>
      </c>
      <c r="O2064" s="19">
        <v>0.8</v>
      </c>
      <c r="P2064" s="2">
        <v>106.034180987358</v>
      </c>
      <c r="Q2064" s="2">
        <v>342.87767055022698</v>
      </c>
      <c r="R2064" s="266">
        <f t="shared" si="99"/>
        <v>5.1727109915006295</v>
      </c>
      <c r="S2064" s="266">
        <f t="shared" si="100"/>
        <v>2.8504277467079486</v>
      </c>
      <c r="T2064" s="266">
        <f t="shared" si="101"/>
        <v>2.0523019803533789</v>
      </c>
    </row>
    <row r="2065" spans="1:20">
      <c r="A2065" s="102">
        <v>1.9520770944654899</v>
      </c>
      <c r="B2065" s="102">
        <v>0.706574761829174</v>
      </c>
      <c r="C2065" s="2">
        <v>977.67221589436997</v>
      </c>
      <c r="D2065" s="19">
        <v>1.2053525766150499</v>
      </c>
      <c r="E2065" s="135">
        <v>0.15023371409601999</v>
      </c>
      <c r="F2065" s="135">
        <v>89</v>
      </c>
      <c r="G2065" s="135">
        <v>41.622934744374</v>
      </c>
      <c r="H2065" s="2">
        <v>2.69562663067033</v>
      </c>
      <c r="I2065" s="2">
        <v>134.365594150877</v>
      </c>
      <c r="J2065" s="2">
        <v>-163.21032763467699</v>
      </c>
      <c r="K2065" s="19">
        <v>3.1997321776349801</v>
      </c>
      <c r="L2065" s="135">
        <v>8.1599636273081005E-2</v>
      </c>
      <c r="M2065" s="135">
        <v>89.79</v>
      </c>
      <c r="N2065" s="135">
        <v>81.678179086500904</v>
      </c>
      <c r="O2065" s="19">
        <v>0.8</v>
      </c>
      <c r="P2065" s="2">
        <v>131.00265944794299</v>
      </c>
      <c r="Q2065" s="2">
        <v>324.85455307623698</v>
      </c>
      <c r="R2065" s="266">
        <f t="shared" si="99"/>
        <v>4.40508475425003</v>
      </c>
      <c r="S2065" s="266">
        <f t="shared" si="100"/>
        <v>0.37670420825844331</v>
      </c>
      <c r="T2065" s="266">
        <f t="shared" si="101"/>
        <v>1.9623358993815545</v>
      </c>
    </row>
    <row r="2066" spans="1:20">
      <c r="A2066" s="102">
        <v>1.64455724693834</v>
      </c>
      <c r="B2066" s="102">
        <v>0.70678644197280704</v>
      </c>
      <c r="C2066" s="2">
        <v>879.98392650301605</v>
      </c>
      <c r="D2066" s="19">
        <v>3.3564990735348998</v>
      </c>
      <c r="E2066" s="135">
        <v>0.16588290000875</v>
      </c>
      <c r="F2066" s="135">
        <v>89</v>
      </c>
      <c r="G2066" s="135">
        <v>41.132084788807603</v>
      </c>
      <c r="H2066" s="2">
        <v>-0.48122835726171698</v>
      </c>
      <c r="I2066" s="2">
        <v>2.9734644700446501E-6</v>
      </c>
      <c r="J2066" s="2">
        <v>-179.99999985801799</v>
      </c>
      <c r="K2066" s="19">
        <v>2.4732617472782401</v>
      </c>
      <c r="L2066" s="135">
        <v>2.12647626039217E-2</v>
      </c>
      <c r="M2066" s="135">
        <v>89.79</v>
      </c>
      <c r="N2066" s="135">
        <v>82.911245231761399</v>
      </c>
      <c r="O2066" s="19">
        <v>0.8</v>
      </c>
      <c r="P2066" s="2">
        <v>328.51877980222599</v>
      </c>
      <c r="Q2066" s="2">
        <v>109.93340330111</v>
      </c>
      <c r="R2066" s="266">
        <f t="shared" si="99"/>
        <v>5.8297608208131404</v>
      </c>
      <c r="S2066" s="266">
        <f t="shared" si="100"/>
        <v>1.3571143762800841</v>
      </c>
      <c r="T2066" s="266">
        <f t="shared" si="101"/>
        <v>2.0157316522483262</v>
      </c>
    </row>
    <row r="2067" spans="1:20">
      <c r="A2067" s="102">
        <v>1.7265857234597199</v>
      </c>
      <c r="B2067" s="102">
        <v>0.70691319544087405</v>
      </c>
      <c r="C2067" s="2">
        <v>956.93470629361195</v>
      </c>
      <c r="D2067" s="19">
        <v>0.643929223116676</v>
      </c>
      <c r="E2067" s="135">
        <v>0.14223176092594</v>
      </c>
      <c r="F2067" s="135">
        <v>89</v>
      </c>
      <c r="G2067" s="135">
        <v>41.6166248092524</v>
      </c>
      <c r="H2067" s="2">
        <v>-1.74661461349442</v>
      </c>
      <c r="I2067" s="2">
        <v>254.461671244445</v>
      </c>
      <c r="J2067" s="2">
        <v>1.1620253743497999</v>
      </c>
      <c r="K2067" s="19">
        <v>1.21640061387675</v>
      </c>
      <c r="L2067" s="135">
        <v>2.3962620373376702E-2</v>
      </c>
      <c r="M2067" s="135">
        <v>89.79</v>
      </c>
      <c r="N2067" s="135">
        <v>82.036242891525106</v>
      </c>
      <c r="O2067" s="19">
        <v>0.8</v>
      </c>
      <c r="P2067" s="2">
        <v>172.95571242646699</v>
      </c>
      <c r="Q2067" s="2">
        <v>272.61408871661098</v>
      </c>
      <c r="R2067" s="266">
        <f t="shared" si="99"/>
        <v>1.860329836993426</v>
      </c>
      <c r="S2067" s="266">
        <f t="shared" si="100"/>
        <v>0.52937265549746026</v>
      </c>
      <c r="T2067" s="266">
        <f t="shared" si="101"/>
        <v>1.9712372944114014</v>
      </c>
    </row>
    <row r="2068" spans="1:20">
      <c r="A2068" s="102">
        <v>1.65636612102389</v>
      </c>
      <c r="B2068" s="102">
        <v>0.70694020587731798</v>
      </c>
      <c r="C2068" s="2">
        <v>990.79092808970699</v>
      </c>
      <c r="D2068" s="19">
        <v>1.20174929250133</v>
      </c>
      <c r="E2068" s="135">
        <v>0.29996457672317001</v>
      </c>
      <c r="F2068" s="135">
        <v>89</v>
      </c>
      <c r="G2068" s="135">
        <v>41.799993047332102</v>
      </c>
      <c r="H2068" s="2">
        <v>5.9995138730748696</v>
      </c>
      <c r="I2068" s="2">
        <v>205.98728143276301</v>
      </c>
      <c r="J2068" s="2">
        <v>70.891752022880397</v>
      </c>
      <c r="K2068" s="19">
        <v>2.0000270951058501</v>
      </c>
      <c r="L2068" s="135">
        <v>8.1483098130261805E-2</v>
      </c>
      <c r="M2068" s="135">
        <v>89.79</v>
      </c>
      <c r="N2068" s="135">
        <v>81.622302442108307</v>
      </c>
      <c r="O2068" s="19">
        <v>0.8</v>
      </c>
      <c r="P2068" s="2">
        <v>348.08535596325299</v>
      </c>
      <c r="Q2068" s="2">
        <v>84.643632735286303</v>
      </c>
      <c r="R2068" s="266">
        <f t="shared" si="99"/>
        <v>3.2017763876071799</v>
      </c>
      <c r="S2068" s="266">
        <f t="shared" si="100"/>
        <v>0.60086650597987434</v>
      </c>
      <c r="T2068" s="266">
        <f t="shared" si="101"/>
        <v>1.9526869860883356</v>
      </c>
    </row>
    <row r="2069" spans="1:20">
      <c r="A2069" s="102">
        <v>3.1840069559402702</v>
      </c>
      <c r="B2069" s="102">
        <v>0.70718980194343295</v>
      </c>
      <c r="C2069" s="2">
        <v>871.75200295932996</v>
      </c>
      <c r="D2069" s="19">
        <v>2.8731671066961999</v>
      </c>
      <c r="E2069" s="135">
        <v>0.13800341157769</v>
      </c>
      <c r="F2069" s="135">
        <v>89</v>
      </c>
      <c r="G2069" s="135">
        <v>41.625687779444803</v>
      </c>
      <c r="H2069" s="2">
        <v>-0.70376212869952304</v>
      </c>
      <c r="I2069" s="2">
        <v>330.13894170202502</v>
      </c>
      <c r="J2069" s="2">
        <v>-129.634424058245</v>
      </c>
      <c r="K2069" s="19">
        <v>2.47533840505309</v>
      </c>
      <c r="L2069" s="135">
        <v>9.9998949714222796E-2</v>
      </c>
      <c r="M2069" s="135">
        <v>89.79</v>
      </c>
      <c r="N2069" s="135">
        <v>81.002979335189806</v>
      </c>
      <c r="O2069" s="19">
        <v>0.8</v>
      </c>
      <c r="P2069" s="2">
        <v>77.546455518747294</v>
      </c>
      <c r="Q2069" s="2">
        <v>1.7634875235429901</v>
      </c>
      <c r="R2069" s="266">
        <f t="shared" si="99"/>
        <v>5.3485055117492895</v>
      </c>
      <c r="S2069" s="266">
        <f t="shared" si="100"/>
        <v>1.1607168946399382</v>
      </c>
      <c r="T2069" s="266">
        <f t="shared" si="101"/>
        <v>1.9459853676025005</v>
      </c>
    </row>
    <row r="2070" spans="1:20">
      <c r="A2070" s="102">
        <v>2.8752813870087199</v>
      </c>
      <c r="B2070" s="102">
        <v>0.70720290074891901</v>
      </c>
      <c r="C2070" s="2">
        <v>860.00151784291302</v>
      </c>
      <c r="D2070" s="19">
        <v>2.82923563847433</v>
      </c>
      <c r="E2070" s="135">
        <v>0.29905974238538702</v>
      </c>
      <c r="F2070" s="135">
        <v>89</v>
      </c>
      <c r="G2070" s="135">
        <v>41.665854590874297</v>
      </c>
      <c r="H2070" s="2">
        <v>0.51383007859590601</v>
      </c>
      <c r="I2070" s="2">
        <v>332.16247890107502</v>
      </c>
      <c r="J2070" s="2">
        <v>-99.236993021937295</v>
      </c>
      <c r="K2070" s="19">
        <v>3.1999994515630901</v>
      </c>
      <c r="L2070" s="135">
        <v>7.3334311571198602E-2</v>
      </c>
      <c r="M2070" s="135">
        <v>89.79</v>
      </c>
      <c r="N2070" s="135">
        <v>81.038230170292294</v>
      </c>
      <c r="O2070" s="19">
        <v>0.8</v>
      </c>
      <c r="P2070" s="2">
        <v>36.161611586816903</v>
      </c>
      <c r="Q2070" s="2">
        <v>29.856301822009701</v>
      </c>
      <c r="R2070" s="266">
        <f t="shared" si="99"/>
        <v>6.0292350900374201</v>
      </c>
      <c r="S2070" s="266">
        <f t="shared" si="100"/>
        <v>0.88413628855228255</v>
      </c>
      <c r="T2070" s="266">
        <f t="shared" si="101"/>
        <v>1.9449554309163595</v>
      </c>
    </row>
    <row r="2071" spans="1:20">
      <c r="A2071" s="102">
        <v>1.50951793696731</v>
      </c>
      <c r="B2071" s="102">
        <v>0.70723732010297002</v>
      </c>
      <c r="C2071" s="2">
        <v>998.99988775724296</v>
      </c>
      <c r="D2071" s="19">
        <v>1.2007383043203399</v>
      </c>
      <c r="E2071" s="135">
        <v>0.26998589976292597</v>
      </c>
      <c r="F2071" s="135">
        <v>89</v>
      </c>
      <c r="G2071" s="135">
        <v>41.617670547754898</v>
      </c>
      <c r="H2071" s="2">
        <v>5.9999954136850704</v>
      </c>
      <c r="I2071" s="2">
        <v>280.35167966434398</v>
      </c>
      <c r="J2071" s="2">
        <v>-85.600976699101807</v>
      </c>
      <c r="K2071" s="19">
        <v>2.0000008133176501</v>
      </c>
      <c r="L2071" s="135">
        <v>8.8025062495513395E-2</v>
      </c>
      <c r="M2071" s="135">
        <v>89.79</v>
      </c>
      <c r="N2071" s="135">
        <v>81.990339722153706</v>
      </c>
      <c r="O2071" s="19">
        <v>0.8</v>
      </c>
      <c r="P2071" s="2">
        <v>80.723056644840597</v>
      </c>
      <c r="Q2071" s="2">
        <v>357.70897308189001</v>
      </c>
      <c r="R2071" s="266">
        <f t="shared" si="99"/>
        <v>3.20073911763799</v>
      </c>
      <c r="S2071" s="266">
        <f t="shared" si="100"/>
        <v>0.60036890801485521</v>
      </c>
      <c r="T2071" s="266">
        <f t="shared" si="101"/>
        <v>1.9700847895384368</v>
      </c>
    </row>
    <row r="2072" spans="1:20">
      <c r="A2072" s="102">
        <v>2.07593113137409</v>
      </c>
      <c r="B2072" s="102">
        <v>0.7073903658756</v>
      </c>
      <c r="C2072" s="2">
        <v>908.69376988562101</v>
      </c>
      <c r="D2072" s="19">
        <v>1.5188412097249</v>
      </c>
      <c r="E2072" s="135">
        <v>0.13000116382732901</v>
      </c>
      <c r="F2072" s="135">
        <v>89</v>
      </c>
      <c r="G2072" s="135">
        <v>41.799991171269298</v>
      </c>
      <c r="H2072" s="2">
        <v>0.70349729288280805</v>
      </c>
      <c r="I2072" s="2">
        <v>141.170941381175</v>
      </c>
      <c r="J2072" s="2">
        <v>-131.60769467810201</v>
      </c>
      <c r="K2072" s="19">
        <v>3.1998801953220801</v>
      </c>
      <c r="L2072" s="135">
        <v>9.9996527099805999E-2</v>
      </c>
      <c r="M2072" s="135">
        <v>89.79</v>
      </c>
      <c r="N2072" s="135">
        <v>81.561713674532299</v>
      </c>
      <c r="O2072" s="19">
        <v>0.8</v>
      </c>
      <c r="P2072" s="2">
        <v>148.571709740101</v>
      </c>
      <c r="Q2072" s="2">
        <v>308.057750946147</v>
      </c>
      <c r="R2072" s="266">
        <f t="shared" si="99"/>
        <v>4.7187214050469803</v>
      </c>
      <c r="S2072" s="266">
        <f t="shared" si="100"/>
        <v>0.47465564865375309</v>
      </c>
      <c r="T2072" s="266">
        <f t="shared" si="101"/>
        <v>1.9512375813752019</v>
      </c>
    </row>
    <row r="2073" spans="1:20">
      <c r="A2073" s="102">
        <v>1.525491731707</v>
      </c>
      <c r="B2073" s="102">
        <v>0.70765735677388597</v>
      </c>
      <c r="C2073" s="2">
        <v>984.66973852738499</v>
      </c>
      <c r="D2073" s="19">
        <v>0.50681074211879895</v>
      </c>
      <c r="E2073" s="135">
        <v>0.27969049815456498</v>
      </c>
      <c r="F2073" s="135">
        <v>89</v>
      </c>
      <c r="G2073" s="135">
        <v>41.968526997155003</v>
      </c>
      <c r="H2073" s="2">
        <v>5.9989836629504296</v>
      </c>
      <c r="I2073" s="2">
        <v>153.39174641230099</v>
      </c>
      <c r="J2073" s="2">
        <v>-97.198971490368294</v>
      </c>
      <c r="K2073" s="19">
        <v>2.2894847150736202</v>
      </c>
      <c r="L2073" s="135">
        <v>0.21266351823638699</v>
      </c>
      <c r="M2073" s="135">
        <v>89.79</v>
      </c>
      <c r="N2073" s="135">
        <v>82.717110431974206</v>
      </c>
      <c r="O2073" s="19">
        <v>0.8</v>
      </c>
      <c r="P2073" s="2">
        <v>262.51967389444599</v>
      </c>
      <c r="Q2073" s="2">
        <v>182.87032849499201</v>
      </c>
      <c r="R2073" s="266">
        <f t="shared" si="99"/>
        <v>2.7962954571924192</v>
      </c>
      <c r="S2073" s="266">
        <f t="shared" si="100"/>
        <v>0.22136454494849164</v>
      </c>
      <c r="T2073" s="266">
        <f t="shared" si="101"/>
        <v>1.9709319423476908</v>
      </c>
    </row>
    <row r="2074" spans="1:20">
      <c r="A2074" s="102">
        <v>1.4824762851931099</v>
      </c>
      <c r="B2074" s="102">
        <v>0.70774877290515303</v>
      </c>
      <c r="C2074" s="2">
        <v>962.57785106340896</v>
      </c>
      <c r="D2074" s="19">
        <v>1.3351015287266701</v>
      </c>
      <c r="E2074" s="135">
        <v>0.131930411397017</v>
      </c>
      <c r="F2074" s="135">
        <v>89</v>
      </c>
      <c r="G2074" s="135">
        <v>41.650411439443303</v>
      </c>
      <c r="H2074" s="2">
        <v>0.678830603564749</v>
      </c>
      <c r="I2074" s="2">
        <v>222.401517934662</v>
      </c>
      <c r="J2074" s="2">
        <v>26.238981485823899</v>
      </c>
      <c r="K2074" s="19">
        <v>3.1618730260401602</v>
      </c>
      <c r="L2074" s="135">
        <v>9.9989476083962803E-2</v>
      </c>
      <c r="M2074" s="135">
        <v>89.79</v>
      </c>
      <c r="N2074" s="135">
        <v>81.000025416630294</v>
      </c>
      <c r="O2074" s="19">
        <v>0.8</v>
      </c>
      <c r="P2074" s="2">
        <v>197.19054402436001</v>
      </c>
      <c r="Q2074" s="2">
        <v>258.52922974673601</v>
      </c>
      <c r="R2074" s="266">
        <f t="shared" si="99"/>
        <v>4.4969745547668305</v>
      </c>
      <c r="S2074" s="266">
        <f t="shared" si="100"/>
        <v>0.42225020351266707</v>
      </c>
      <c r="T2074" s="266">
        <f t="shared" si="101"/>
        <v>1.9447593101066598</v>
      </c>
    </row>
    <row r="2075" spans="1:20">
      <c r="A2075" s="102">
        <v>1.3953456934541399</v>
      </c>
      <c r="B2075" s="102">
        <v>0.70865762033773605</v>
      </c>
      <c r="C2075" s="2">
        <v>920.00722284249696</v>
      </c>
      <c r="D2075" s="19">
        <v>2.10454861188343</v>
      </c>
      <c r="E2075" s="135">
        <v>0.273113681933708</v>
      </c>
      <c r="F2075" s="135">
        <v>89</v>
      </c>
      <c r="G2075" s="135">
        <v>41.706659403271303</v>
      </c>
      <c r="H2075" s="2">
        <v>-0.95603757557191105</v>
      </c>
      <c r="I2075" s="2">
        <v>268.41369240179898</v>
      </c>
      <c r="J2075" s="2">
        <v>22.248202473722099</v>
      </c>
      <c r="K2075" s="19">
        <v>2.0000836106631001</v>
      </c>
      <c r="L2075" s="135">
        <v>1.8311942330858502E-2</v>
      </c>
      <c r="M2075" s="135">
        <v>89.79</v>
      </c>
      <c r="N2075" s="135">
        <v>81.001994063039305</v>
      </c>
      <c r="O2075" s="19">
        <v>0.8</v>
      </c>
      <c r="P2075" s="2">
        <v>173.23956376101799</v>
      </c>
      <c r="Q2075" s="2">
        <v>278.837829453067</v>
      </c>
      <c r="R2075" s="266">
        <f t="shared" si="99"/>
        <v>4.1046322225465302</v>
      </c>
      <c r="S2075" s="266">
        <f t="shared" si="100"/>
        <v>1.0522303171044414</v>
      </c>
      <c r="T2075" s="266">
        <f t="shared" si="101"/>
        <v>1.9421836997255608</v>
      </c>
    </row>
    <row r="2076" spans="1:20">
      <c r="A2076" s="102">
        <v>1.64057751279324</v>
      </c>
      <c r="B2076" s="102">
        <v>0.70919245634885397</v>
      </c>
      <c r="C2076" s="2">
        <v>998.51961601961705</v>
      </c>
      <c r="D2076" s="19">
        <v>1.2188601925810401</v>
      </c>
      <c r="E2076" s="135">
        <v>0.20579839948235901</v>
      </c>
      <c r="F2076" s="135">
        <v>89</v>
      </c>
      <c r="G2076" s="135">
        <v>41.7970157876291</v>
      </c>
      <c r="H2076" s="2">
        <v>-2.4215048678992801</v>
      </c>
      <c r="I2076" s="2">
        <v>230.28771033932</v>
      </c>
      <c r="J2076" s="2">
        <v>31.316314742204501</v>
      </c>
      <c r="K2076" s="19">
        <v>2.00000000212881</v>
      </c>
      <c r="L2076" s="135">
        <v>6.7879451409984498E-2</v>
      </c>
      <c r="M2076" s="135">
        <v>89.79</v>
      </c>
      <c r="N2076" s="135">
        <v>81.444302799216203</v>
      </c>
      <c r="O2076" s="19">
        <v>0.8</v>
      </c>
      <c r="P2076" s="2">
        <v>359.09367058146597</v>
      </c>
      <c r="Q2076" s="2">
        <v>74.718362203255793</v>
      </c>
      <c r="R2076" s="266">
        <f t="shared" si="99"/>
        <v>3.2188601947098503</v>
      </c>
      <c r="S2076" s="266">
        <f t="shared" si="100"/>
        <v>0.60943009564183959</v>
      </c>
      <c r="T2076" s="266">
        <f t="shared" si="101"/>
        <v>1.9485674100044659</v>
      </c>
    </row>
    <row r="2077" spans="1:20">
      <c r="A2077" s="102">
        <v>1.4539231723174399</v>
      </c>
      <c r="B2077" s="102">
        <v>0.70941788914120296</v>
      </c>
      <c r="C2077" s="2">
        <v>998.99631481369204</v>
      </c>
      <c r="D2077" s="19">
        <v>1.2035341341614101</v>
      </c>
      <c r="E2077" s="135">
        <v>0.29948416152754598</v>
      </c>
      <c r="F2077" s="135">
        <v>89</v>
      </c>
      <c r="G2077" s="135">
        <v>41.6715088175144</v>
      </c>
      <c r="H2077" s="2">
        <v>5.9974611481841302</v>
      </c>
      <c r="I2077" s="2">
        <v>240.190385057898</v>
      </c>
      <c r="J2077" s="2">
        <v>-8.38644093375434</v>
      </c>
      <c r="K2077" s="19">
        <v>2.00004357271825</v>
      </c>
      <c r="L2077" s="135">
        <v>8.0535486905839504E-2</v>
      </c>
      <c r="M2077" s="135">
        <v>89.79</v>
      </c>
      <c r="N2077" s="135">
        <v>81.544940653750302</v>
      </c>
      <c r="O2077" s="19">
        <v>0.8</v>
      </c>
      <c r="P2077" s="2">
        <v>39.351294906140502</v>
      </c>
      <c r="Q2077" s="2">
        <v>34.959983549904699</v>
      </c>
      <c r="R2077" s="266">
        <f t="shared" si="99"/>
        <v>3.2035777068796598</v>
      </c>
      <c r="S2077" s="266">
        <f t="shared" si="100"/>
        <v>0.60175395705289181</v>
      </c>
      <c r="T2077" s="266">
        <f t="shared" si="101"/>
        <v>1.9568511668451329</v>
      </c>
    </row>
    <row r="2078" spans="1:20">
      <c r="A2078" s="102">
        <v>1.5949777518399</v>
      </c>
      <c r="B2078" s="102">
        <v>0.70958410691031604</v>
      </c>
      <c r="C2078" s="2">
        <v>998.98347984689099</v>
      </c>
      <c r="D2078" s="19">
        <v>1.20157477787652</v>
      </c>
      <c r="E2078" s="135">
        <v>0.29999437008291602</v>
      </c>
      <c r="F2078" s="135">
        <v>89</v>
      </c>
      <c r="G2078" s="135">
        <v>41.799939409733298</v>
      </c>
      <c r="H2078" s="2">
        <v>2.26167886019631</v>
      </c>
      <c r="I2078" s="2">
        <v>213.17570596832701</v>
      </c>
      <c r="J2078" s="2">
        <v>51.5562717553642</v>
      </c>
      <c r="K2078" s="19">
        <v>2.00000085286714</v>
      </c>
      <c r="L2078" s="135">
        <v>8.4385324832942199E-2</v>
      </c>
      <c r="M2078" s="135">
        <v>89.79</v>
      </c>
      <c r="N2078" s="135">
        <v>81.490117245172797</v>
      </c>
      <c r="O2078" s="19">
        <v>0.8</v>
      </c>
      <c r="P2078" s="2">
        <v>355.35353026404402</v>
      </c>
      <c r="Q2078" s="2">
        <v>76.450502823705904</v>
      </c>
      <c r="R2078" s="266">
        <f t="shared" si="99"/>
        <v>3.20157563074366</v>
      </c>
      <c r="S2078" s="266">
        <f t="shared" si="100"/>
        <v>0.60078713274245821</v>
      </c>
      <c r="T2078" s="266">
        <f t="shared" si="101"/>
        <v>1.9495271619029542</v>
      </c>
    </row>
    <row r="2079" spans="1:20">
      <c r="A2079" s="102">
        <v>1.7277336646802699</v>
      </c>
      <c r="B2079" s="102">
        <v>0.70998885608552098</v>
      </c>
      <c r="C2079" s="2">
        <v>890.22114216777595</v>
      </c>
      <c r="D2079" s="19">
        <v>1.0001976714279199</v>
      </c>
      <c r="E2079" s="135">
        <v>0.15192110381040499</v>
      </c>
      <c r="F2079" s="135">
        <v>89</v>
      </c>
      <c r="G2079" s="135">
        <v>41.346864953737402</v>
      </c>
      <c r="H2079" s="2">
        <v>-1.62454527993722</v>
      </c>
      <c r="I2079" s="2">
        <v>284.52451339867599</v>
      </c>
      <c r="J2079" s="2">
        <v>-63.615689018088702</v>
      </c>
      <c r="K2079" s="19">
        <v>1.1782660164775001</v>
      </c>
      <c r="L2079" s="135">
        <v>4.2292638705432102E-2</v>
      </c>
      <c r="M2079" s="135">
        <v>89.79</v>
      </c>
      <c r="N2079" s="135">
        <v>82.319525436276905</v>
      </c>
      <c r="O2079" s="19">
        <v>0.8</v>
      </c>
      <c r="P2079" s="2">
        <v>99.218776228395996</v>
      </c>
      <c r="Q2079" s="2">
        <v>346.44260253043399</v>
      </c>
      <c r="R2079" s="266">
        <f t="shared" si="99"/>
        <v>2.17846368790542</v>
      </c>
      <c r="S2079" s="266">
        <f t="shared" si="100"/>
        <v>0.84887254443446769</v>
      </c>
      <c r="T2079" s="266">
        <f t="shared" si="101"/>
        <v>1.9909496289110047</v>
      </c>
    </row>
    <row r="2080" spans="1:20">
      <c r="A2080" s="102">
        <v>1.8247779412195</v>
      </c>
      <c r="B2080" s="102">
        <v>0.71078571312896399</v>
      </c>
      <c r="C2080" s="2">
        <v>980.40206009840301</v>
      </c>
      <c r="D2080" s="19">
        <v>1.2637054870216899</v>
      </c>
      <c r="E2080" s="135">
        <v>0.22021464160773799</v>
      </c>
      <c r="F2080" s="135">
        <v>89</v>
      </c>
      <c r="G2080" s="135">
        <v>41.897698835271001</v>
      </c>
      <c r="H2080" s="2">
        <v>0.67436441485211496</v>
      </c>
      <c r="I2080" s="2">
        <v>320.377820797043</v>
      </c>
      <c r="J2080" s="2">
        <v>-133.983428513946</v>
      </c>
      <c r="K2080" s="19">
        <v>2.1032513911462698</v>
      </c>
      <c r="L2080" s="135">
        <v>9.9971404095454297E-2</v>
      </c>
      <c r="M2080" s="135">
        <v>89.79</v>
      </c>
      <c r="N2080" s="135">
        <v>81.4021795921944</v>
      </c>
      <c r="O2080" s="19">
        <v>0.8</v>
      </c>
      <c r="P2080" s="2">
        <v>83.197114171415095</v>
      </c>
      <c r="Q2080" s="2">
        <v>350.70049892318298</v>
      </c>
      <c r="R2080" s="266">
        <f t="shared" si="99"/>
        <v>3.3669568781679597</v>
      </c>
      <c r="S2080" s="266">
        <f t="shared" si="100"/>
        <v>0.6008342570656624</v>
      </c>
      <c r="T2080" s="266">
        <f t="shared" si="101"/>
        <v>1.9428794863470424</v>
      </c>
    </row>
    <row r="2081" spans="1:20">
      <c r="A2081" s="102">
        <v>1.4047764725983101</v>
      </c>
      <c r="B2081" s="102">
        <v>0.71154432398650502</v>
      </c>
      <c r="C2081" s="2">
        <v>987.01487980551497</v>
      </c>
      <c r="D2081" s="19">
        <v>2.3092637654369002</v>
      </c>
      <c r="E2081" s="135">
        <v>0.29999999071697597</v>
      </c>
      <c r="F2081" s="135">
        <v>89</v>
      </c>
      <c r="G2081" s="135">
        <v>41.747794118478502</v>
      </c>
      <c r="H2081" s="2">
        <v>0.98092661897571798</v>
      </c>
      <c r="I2081" s="2">
        <v>244.37827650927801</v>
      </c>
      <c r="J2081" s="2">
        <v>61.217180795367902</v>
      </c>
      <c r="K2081" s="19">
        <v>2.2882922778662098</v>
      </c>
      <c r="L2081" s="135">
        <v>2.5020211650295101E-7</v>
      </c>
      <c r="M2081" s="135">
        <v>89.79</v>
      </c>
      <c r="N2081" s="135">
        <v>81.332001711279602</v>
      </c>
      <c r="O2081" s="19">
        <v>0.8</v>
      </c>
      <c r="P2081" s="2">
        <v>354.21972494392298</v>
      </c>
      <c r="Q2081" s="2">
        <v>95.777314176462397</v>
      </c>
      <c r="R2081" s="266">
        <f t="shared" si="99"/>
        <v>4.5975560433031095</v>
      </c>
      <c r="S2081" s="266">
        <f t="shared" si="100"/>
        <v>1.0091646892197905</v>
      </c>
      <c r="T2081" s="266">
        <f t="shared" si="101"/>
        <v>1.9481748300392294</v>
      </c>
    </row>
    <row r="2082" spans="1:20">
      <c r="A2082" s="102">
        <v>1.6178315300494399</v>
      </c>
      <c r="B2082" s="102">
        <v>0.71157560322214497</v>
      </c>
      <c r="C2082" s="2">
        <v>998.99900129631499</v>
      </c>
      <c r="D2082" s="19">
        <v>1.00268498050412</v>
      </c>
      <c r="E2082" s="135">
        <v>0.130002010106678</v>
      </c>
      <c r="F2082" s="135">
        <v>89</v>
      </c>
      <c r="G2082" s="135">
        <v>41.453018901991697</v>
      </c>
      <c r="H2082" s="2">
        <v>5.99958962392442</v>
      </c>
      <c r="I2082" s="2">
        <v>266.28802068471799</v>
      </c>
      <c r="J2082" s="2">
        <v>-23.5267158393569</v>
      </c>
      <c r="K2082" s="19">
        <v>1.1615794951934</v>
      </c>
      <c r="L2082" s="135">
        <v>2.41453210376163E-6</v>
      </c>
      <c r="M2082" s="135">
        <v>89.79</v>
      </c>
      <c r="N2082" s="135">
        <v>82.0167852467508</v>
      </c>
      <c r="O2082" s="19">
        <v>0.8</v>
      </c>
      <c r="P2082" s="2">
        <v>219.74548392236599</v>
      </c>
      <c r="Q2082" s="2">
        <v>224.090054129256</v>
      </c>
      <c r="R2082" s="266">
        <f t="shared" si="99"/>
        <v>2.1642644756975198</v>
      </c>
      <c r="S2082" s="266">
        <f t="shared" si="100"/>
        <v>0.86320823039078831</v>
      </c>
      <c r="T2082" s="266">
        <f t="shared" si="101"/>
        <v>1.9785479422057275</v>
      </c>
    </row>
    <row r="2083" spans="1:20">
      <c r="A2083" s="102">
        <v>3.5649440144188702</v>
      </c>
      <c r="B2083" s="102">
        <v>0.71171153468244197</v>
      </c>
      <c r="C2083" s="2">
        <v>872.42704492759503</v>
      </c>
      <c r="D2083" s="19">
        <v>1.67888653831635</v>
      </c>
      <c r="E2083" s="135">
        <v>0.143109995922901</v>
      </c>
      <c r="F2083" s="135">
        <v>89</v>
      </c>
      <c r="G2083" s="135">
        <v>41.601807536137002</v>
      </c>
      <c r="H2083" s="2">
        <v>0.15444873123476499</v>
      </c>
      <c r="I2083" s="2">
        <v>151.36755688669601</v>
      </c>
      <c r="J2083" s="2">
        <v>-104.483476509163</v>
      </c>
      <c r="K2083" s="19">
        <v>2.06909547831801</v>
      </c>
      <c r="L2083" s="135">
        <v>9.9989918818608206E-2</v>
      </c>
      <c r="M2083" s="135">
        <v>89.79</v>
      </c>
      <c r="N2083" s="135">
        <v>81.685869594965297</v>
      </c>
      <c r="O2083" s="19">
        <v>0.8</v>
      </c>
      <c r="P2083" s="2">
        <v>224.75942075522499</v>
      </c>
      <c r="Q2083" s="2">
        <v>212.78529122097001</v>
      </c>
      <c r="R2083" s="266">
        <f t="shared" si="99"/>
        <v>3.74798201663436</v>
      </c>
      <c r="S2083" s="266">
        <f t="shared" si="100"/>
        <v>0.81141085846900352</v>
      </c>
      <c r="T2083" s="266">
        <f t="shared" si="101"/>
        <v>1.9635173189051862</v>
      </c>
    </row>
    <row r="2084" spans="1:20">
      <c r="A2084" s="102">
        <v>2.9539998900145199</v>
      </c>
      <c r="B2084" s="102">
        <v>0.71173169978839501</v>
      </c>
      <c r="C2084" s="2">
        <v>945.50917151076999</v>
      </c>
      <c r="D2084" s="19">
        <v>0.70267395724753301</v>
      </c>
      <c r="E2084" s="135">
        <v>0.269470891592682</v>
      </c>
      <c r="F2084" s="135">
        <v>89</v>
      </c>
      <c r="G2084" s="135">
        <v>40.761490588374002</v>
      </c>
      <c r="H2084" s="2">
        <v>-1.4634844128765001</v>
      </c>
      <c r="I2084" s="2">
        <v>240.29904683148899</v>
      </c>
      <c r="J2084" s="2">
        <v>-33.956568746986797</v>
      </c>
      <c r="K2084" s="19">
        <v>4.5488272298694898</v>
      </c>
      <c r="L2084" s="135">
        <v>3.9589715460792901E-2</v>
      </c>
      <c r="M2084" s="135">
        <v>89.79</v>
      </c>
      <c r="N2084" s="135">
        <v>83.074298277213103</v>
      </c>
      <c r="O2084" s="19">
        <v>0.8</v>
      </c>
      <c r="P2084" s="2">
        <v>43.102402480621699</v>
      </c>
      <c r="Q2084" s="2">
        <v>43.576160592030199</v>
      </c>
      <c r="R2084" s="266">
        <f t="shared" si="99"/>
        <v>5.2515011871170225</v>
      </c>
      <c r="S2084" s="266">
        <f t="shared" si="100"/>
        <v>0.15447365260071516</v>
      </c>
      <c r="T2084" s="266">
        <f t="shared" si="101"/>
        <v>2.0380583996824582</v>
      </c>
    </row>
    <row r="2085" spans="1:20">
      <c r="A2085" s="102">
        <v>1.6522335321642401</v>
      </c>
      <c r="B2085" s="102">
        <v>0.71192673823850905</v>
      </c>
      <c r="C2085" s="2">
        <v>998.99988563329998</v>
      </c>
      <c r="D2085" s="19">
        <v>1.2013374931815299</v>
      </c>
      <c r="E2085" s="135">
        <v>0.158562340007841</v>
      </c>
      <c r="F2085" s="135">
        <v>89</v>
      </c>
      <c r="G2085" s="135">
        <v>41.721630649013797</v>
      </c>
      <c r="H2085" s="2">
        <v>-1.0235392359484701</v>
      </c>
      <c r="I2085" s="2">
        <v>268.49626039309697</v>
      </c>
      <c r="J2085" s="2">
        <v>-46.771431896022698</v>
      </c>
      <c r="K2085" s="19">
        <v>2.0000000521168602</v>
      </c>
      <c r="L2085" s="135">
        <v>6.1633912458267298E-2</v>
      </c>
      <c r="M2085" s="135">
        <v>89.79</v>
      </c>
      <c r="N2085" s="135">
        <v>81.605178036574003</v>
      </c>
      <c r="O2085" s="19">
        <v>0.8</v>
      </c>
      <c r="P2085" s="2">
        <v>33.254674764791901</v>
      </c>
      <c r="Q2085" s="2">
        <v>41.331464454002898</v>
      </c>
      <c r="R2085" s="266">
        <f t="shared" si="99"/>
        <v>3.2013375452983901</v>
      </c>
      <c r="S2085" s="266">
        <f t="shared" si="100"/>
        <v>0.60066873093828088</v>
      </c>
      <c r="T2085" s="266">
        <f t="shared" si="101"/>
        <v>1.9559441174071888</v>
      </c>
    </row>
    <row r="2086" spans="1:20">
      <c r="A2086" s="102">
        <v>1.8366468041203901</v>
      </c>
      <c r="B2086" s="102">
        <v>0.71219610546112899</v>
      </c>
      <c r="C2086" s="2">
        <v>958.16692547511798</v>
      </c>
      <c r="D2086" s="19">
        <v>0.94956647860987498</v>
      </c>
      <c r="E2086" s="135">
        <v>0.110408595973662</v>
      </c>
      <c r="F2086" s="135">
        <v>89</v>
      </c>
      <c r="G2086" s="135">
        <v>41.038802643691099</v>
      </c>
      <c r="H2086" s="2">
        <v>8.8781340754371801E-2</v>
      </c>
      <c r="I2086" s="2">
        <v>213.23730873943299</v>
      </c>
      <c r="J2086" s="2">
        <v>154.02196375043599</v>
      </c>
      <c r="K2086" s="19">
        <v>5.2831074606942998</v>
      </c>
      <c r="L2086" s="135">
        <v>8.2341984891155906E-2</v>
      </c>
      <c r="M2086" s="135">
        <v>89.79</v>
      </c>
      <c r="N2086" s="135">
        <v>82.909333701087704</v>
      </c>
      <c r="O2086" s="19">
        <v>0.8</v>
      </c>
      <c r="P2086" s="2">
        <v>136.61399120217601</v>
      </c>
      <c r="Q2086" s="2">
        <v>308.87169583905899</v>
      </c>
      <c r="R2086" s="266">
        <f t="shared" si="99"/>
        <v>6.232673939304175</v>
      </c>
      <c r="S2086" s="266">
        <f t="shared" si="100"/>
        <v>0.17973635510436581</v>
      </c>
      <c r="T2086" s="266">
        <f t="shared" si="101"/>
        <v>2.0202668781768995</v>
      </c>
    </row>
    <row r="2087" spans="1:20">
      <c r="A2087" s="102">
        <v>1.5404426255263299</v>
      </c>
      <c r="B2087" s="102">
        <v>0.712394857943496</v>
      </c>
      <c r="C2087" s="2">
        <v>995.97634724293698</v>
      </c>
      <c r="D2087" s="19">
        <v>1.0038781267216399</v>
      </c>
      <c r="E2087" s="135">
        <v>0.130504904750636</v>
      </c>
      <c r="F2087" s="135">
        <v>89</v>
      </c>
      <c r="G2087" s="135">
        <v>41.447989371916897</v>
      </c>
      <c r="H2087" s="2">
        <v>2.1409950291878199</v>
      </c>
      <c r="I2087" s="2">
        <v>262.07516549181099</v>
      </c>
      <c r="J2087" s="2">
        <v>-14.359100874804099</v>
      </c>
      <c r="K2087" s="19">
        <v>1.08505630976789</v>
      </c>
      <c r="L2087" s="135">
        <v>7.1668780227129805E-7</v>
      </c>
      <c r="M2087" s="135">
        <v>89.79</v>
      </c>
      <c r="N2087" s="135">
        <v>82.007014039613395</v>
      </c>
      <c r="O2087" s="19">
        <v>0.8</v>
      </c>
      <c r="P2087" s="2">
        <v>124.24251090276</v>
      </c>
      <c r="Q2087" s="2">
        <v>320.25992265526298</v>
      </c>
      <c r="R2087" s="266">
        <f t="shared" si="99"/>
        <v>2.0889344364895299</v>
      </c>
      <c r="S2087" s="266">
        <f t="shared" si="100"/>
        <v>0.92518528087854224</v>
      </c>
      <c r="T2087" s="266">
        <f t="shared" si="101"/>
        <v>1.9785522840144638</v>
      </c>
    </row>
    <row r="2088" spans="1:20">
      <c r="A2088" s="102">
        <v>1.5786240035668</v>
      </c>
      <c r="B2088" s="102">
        <v>0.71242643035400399</v>
      </c>
      <c r="C2088" s="2">
        <v>998.99455758277099</v>
      </c>
      <c r="D2088" s="19">
        <v>1.20000064058483</v>
      </c>
      <c r="E2088" s="135">
        <v>0.299999808728935</v>
      </c>
      <c r="F2088" s="135">
        <v>89</v>
      </c>
      <c r="G2088" s="135">
        <v>41.785682989629699</v>
      </c>
      <c r="H2088" s="2">
        <v>5.99984202980355</v>
      </c>
      <c r="I2088" s="2">
        <v>215.383932791234</v>
      </c>
      <c r="J2088" s="2">
        <v>47.561439108634502</v>
      </c>
      <c r="K2088" s="19">
        <v>2.0000283625001001</v>
      </c>
      <c r="L2088" s="135">
        <v>8.0294560364709305E-2</v>
      </c>
      <c r="M2088" s="135">
        <v>89.79</v>
      </c>
      <c r="N2088" s="135">
        <v>81.495899599891999</v>
      </c>
      <c r="O2088" s="19">
        <v>0.8</v>
      </c>
      <c r="P2088" s="2">
        <v>359.98995685255602</v>
      </c>
      <c r="Q2088" s="2">
        <v>72.391412587648006</v>
      </c>
      <c r="R2088" s="266">
        <f t="shared" si="99"/>
        <v>3.2000290030849303</v>
      </c>
      <c r="S2088" s="266">
        <f t="shared" si="100"/>
        <v>0.5999918116585059</v>
      </c>
      <c r="T2088" s="266">
        <f t="shared" si="101"/>
        <v>1.9503306819256134</v>
      </c>
    </row>
    <row r="2089" spans="1:20">
      <c r="A2089" s="102">
        <v>2.1248074937611801</v>
      </c>
      <c r="B2089" s="102">
        <v>0.71268091558971802</v>
      </c>
      <c r="C2089" s="2">
        <v>860.00548839123496</v>
      </c>
      <c r="D2089" s="19">
        <v>1.80232962192702</v>
      </c>
      <c r="E2089" s="135">
        <v>0.130000003953754</v>
      </c>
      <c r="F2089" s="135">
        <v>89</v>
      </c>
      <c r="G2089" s="135">
        <v>41.734500576616199</v>
      </c>
      <c r="H2089" s="2">
        <v>3.9301304756612301</v>
      </c>
      <c r="I2089" s="2">
        <v>60.6309197511493</v>
      </c>
      <c r="J2089" s="2">
        <v>48.313142910740702</v>
      </c>
      <c r="K2089" s="19">
        <v>3.22207718817097</v>
      </c>
      <c r="L2089" s="135">
        <v>8.1313760280335906E-2</v>
      </c>
      <c r="M2089" s="135">
        <v>89.79</v>
      </c>
      <c r="N2089" s="135">
        <v>82.434248622693303</v>
      </c>
      <c r="O2089" s="19">
        <v>0.8</v>
      </c>
      <c r="P2089" s="2">
        <v>332.15475964859797</v>
      </c>
      <c r="Q2089" s="2">
        <v>93.981011778534693</v>
      </c>
      <c r="R2089" s="266">
        <f t="shared" si="99"/>
        <v>5.0244068100979895</v>
      </c>
      <c r="S2089" s="266">
        <f t="shared" si="100"/>
        <v>0.55936885328005514</v>
      </c>
      <c r="T2089" s="266">
        <f t="shared" si="101"/>
        <v>1.9752063037476753</v>
      </c>
    </row>
    <row r="2090" spans="1:20">
      <c r="A2090" s="102">
        <v>2.6671028663404202</v>
      </c>
      <c r="B2090" s="102">
        <v>0.71271072539007796</v>
      </c>
      <c r="C2090" s="2">
        <v>984.61053142589901</v>
      </c>
      <c r="D2090" s="19">
        <v>2.3981245793941901</v>
      </c>
      <c r="E2090" s="135">
        <v>0.20754658499741699</v>
      </c>
      <c r="F2090" s="135">
        <v>89</v>
      </c>
      <c r="G2090" s="135">
        <v>41.8398929208468</v>
      </c>
      <c r="H2090" s="2">
        <v>1.44104921609186</v>
      </c>
      <c r="I2090" s="2">
        <v>195.579146132674</v>
      </c>
      <c r="J2090" s="2">
        <v>79.649223472236102</v>
      </c>
      <c r="K2090" s="19">
        <v>5.4539465664301403</v>
      </c>
      <c r="L2090" s="135">
        <v>0.29850517055695802</v>
      </c>
      <c r="M2090" s="135">
        <v>89.79</v>
      </c>
      <c r="N2090" s="135">
        <v>81.5884511380753</v>
      </c>
      <c r="O2090" s="19">
        <v>0.8</v>
      </c>
      <c r="P2090" s="2">
        <v>291.91364563882502</v>
      </c>
      <c r="Q2090" s="2">
        <v>129.480716896887</v>
      </c>
      <c r="R2090" s="266">
        <f t="shared" si="99"/>
        <v>7.8520711458243309</v>
      </c>
      <c r="S2090" s="266">
        <f t="shared" si="100"/>
        <v>0.43970445074673209</v>
      </c>
      <c r="T2090" s="266">
        <f t="shared" si="101"/>
        <v>1.9500157730428538</v>
      </c>
    </row>
    <row r="2091" spans="1:20">
      <c r="A2091" s="102">
        <v>2.1979734096676098</v>
      </c>
      <c r="B2091" s="102">
        <v>0.71288630527937202</v>
      </c>
      <c r="C2091" s="2">
        <v>998.987823898432</v>
      </c>
      <c r="D2091" s="19">
        <v>1.0258617799027701</v>
      </c>
      <c r="E2091" s="135">
        <v>0.26999991048551503</v>
      </c>
      <c r="F2091" s="135">
        <v>89</v>
      </c>
      <c r="G2091" s="135">
        <v>41.478589343526501</v>
      </c>
      <c r="H2091" s="2">
        <v>1.3698337202908399</v>
      </c>
      <c r="I2091" s="2">
        <v>202.32445445318001</v>
      </c>
      <c r="J2091" s="2">
        <v>65.846154651173904</v>
      </c>
      <c r="K2091" s="19">
        <v>1.4346160783489199</v>
      </c>
      <c r="L2091" s="135">
        <v>9.7905298910118704E-2</v>
      </c>
      <c r="M2091" s="135">
        <v>89.79</v>
      </c>
      <c r="N2091" s="135">
        <v>82.122743436491703</v>
      </c>
      <c r="O2091" s="19">
        <v>0.8</v>
      </c>
      <c r="P2091" s="2">
        <v>35.8115916015281</v>
      </c>
      <c r="Q2091" s="2">
        <v>44.592398572634799</v>
      </c>
      <c r="R2091" s="266">
        <f t="shared" si="99"/>
        <v>2.4604778582516902</v>
      </c>
      <c r="S2091" s="266">
        <f t="shared" si="100"/>
        <v>0.71507757049776022</v>
      </c>
      <c r="T2091" s="266">
        <f t="shared" si="101"/>
        <v>1.9798827476110508</v>
      </c>
    </row>
    <row r="2092" spans="1:20">
      <c r="A2092" s="102">
        <v>2.6006812164559898</v>
      </c>
      <c r="B2092" s="102">
        <v>0.71294606227756396</v>
      </c>
      <c r="C2092" s="2">
        <v>984.73911751522598</v>
      </c>
      <c r="D2092" s="19">
        <v>0.65589072098101298</v>
      </c>
      <c r="E2092" s="135">
        <v>0.17166032433380801</v>
      </c>
      <c r="F2092" s="135">
        <v>89</v>
      </c>
      <c r="G2092" s="135">
        <v>41.700244201555599</v>
      </c>
      <c r="H2092" s="2">
        <v>5.9954559943190704</v>
      </c>
      <c r="I2092" s="2">
        <v>359.98997771399598</v>
      </c>
      <c r="J2092" s="2">
        <v>115.97363870418</v>
      </c>
      <c r="K2092" s="19">
        <v>3.14357754179979</v>
      </c>
      <c r="L2092" s="135">
        <v>0.12972576434631999</v>
      </c>
      <c r="M2092" s="135">
        <v>89.79</v>
      </c>
      <c r="N2092" s="135">
        <v>82.626400937170501</v>
      </c>
      <c r="O2092" s="19">
        <v>0.8</v>
      </c>
      <c r="P2092" s="2">
        <v>148.69697353066499</v>
      </c>
      <c r="Q2092" s="2">
        <v>302.68196349641698</v>
      </c>
      <c r="R2092" s="266">
        <f t="shared" si="99"/>
        <v>3.799468262780803</v>
      </c>
      <c r="S2092" s="266">
        <f t="shared" si="100"/>
        <v>0.20864467704699799</v>
      </c>
      <c r="T2092" s="266">
        <f t="shared" si="101"/>
        <v>1.9814368601248666</v>
      </c>
    </row>
    <row r="2093" spans="1:20">
      <c r="A2093" s="102">
        <v>1.6608872436918301</v>
      </c>
      <c r="B2093" s="102">
        <v>0.71309530077611605</v>
      </c>
      <c r="C2093" s="2">
        <v>997.73357576151795</v>
      </c>
      <c r="D2093" s="19">
        <v>1.3385134232855</v>
      </c>
      <c r="E2093" s="135">
        <v>0.16772714529579499</v>
      </c>
      <c r="F2093" s="135">
        <v>89</v>
      </c>
      <c r="G2093" s="135">
        <v>41.4840740380711</v>
      </c>
      <c r="H2093" s="2">
        <v>0.14551993182737399</v>
      </c>
      <c r="I2093" s="2">
        <v>320.09913851493297</v>
      </c>
      <c r="J2093" s="2">
        <v>-158.293365242221</v>
      </c>
      <c r="K2093" s="19">
        <v>1.2160500329583399</v>
      </c>
      <c r="L2093" s="135">
        <v>8.4394250476389002E-2</v>
      </c>
      <c r="M2093" s="135">
        <v>89.79</v>
      </c>
      <c r="N2093" s="135">
        <v>81.7383766640136</v>
      </c>
      <c r="O2093" s="19">
        <v>0.8</v>
      </c>
      <c r="P2093" s="2">
        <v>99.667624546433302</v>
      </c>
      <c r="Q2093" s="2">
        <v>338.804188899895</v>
      </c>
      <c r="R2093" s="266">
        <f t="shared" si="99"/>
        <v>2.55456345624384</v>
      </c>
      <c r="S2093" s="266">
        <f t="shared" si="100"/>
        <v>1.1007058813437454</v>
      </c>
      <c r="T2093" s="266">
        <f t="shared" si="101"/>
        <v>1.970355577636854</v>
      </c>
    </row>
    <row r="2094" spans="1:20">
      <c r="A2094" s="102">
        <v>1.4877423732541499</v>
      </c>
      <c r="B2094" s="102">
        <v>0.71350061249754804</v>
      </c>
      <c r="C2094" s="2">
        <v>945.58562548508201</v>
      </c>
      <c r="D2094" s="19">
        <v>1.0057155146115799</v>
      </c>
      <c r="E2094" s="135">
        <v>0.13272542364281301</v>
      </c>
      <c r="F2094" s="135">
        <v>89</v>
      </c>
      <c r="G2094" s="135">
        <v>41.524356747464402</v>
      </c>
      <c r="H2094" s="2">
        <v>-2.14906790592274</v>
      </c>
      <c r="I2094" s="2">
        <v>253.74016662498201</v>
      </c>
      <c r="J2094" s="2">
        <v>-4.9240015746658603</v>
      </c>
      <c r="K2094" s="19">
        <v>1.1688462963125099</v>
      </c>
      <c r="L2094" s="135">
        <v>2.5435065574277101E-2</v>
      </c>
      <c r="M2094" s="135">
        <v>89.79</v>
      </c>
      <c r="N2094" s="135">
        <v>81.796039888389004</v>
      </c>
      <c r="O2094" s="19">
        <v>0.8</v>
      </c>
      <c r="P2094" s="2">
        <v>336.92462246877398</v>
      </c>
      <c r="Q2094" s="2">
        <v>103.231661755917</v>
      </c>
      <c r="R2094" s="266">
        <f t="shared" si="99"/>
        <v>2.1745618109240898</v>
      </c>
      <c r="S2094" s="266">
        <f t="shared" si="100"/>
        <v>0.86043435974808924</v>
      </c>
      <c r="T2094" s="266">
        <f t="shared" si="101"/>
        <v>1.9698327992373708</v>
      </c>
    </row>
    <row r="2095" spans="1:20">
      <c r="A2095" s="102">
        <v>1.46526038413867</v>
      </c>
      <c r="B2095" s="102">
        <v>0.713772794067421</v>
      </c>
      <c r="C2095" s="2">
        <v>998.99968057015803</v>
      </c>
      <c r="D2095" s="19">
        <v>1.20000107663889</v>
      </c>
      <c r="E2095" s="135">
        <v>0.23151162907275699</v>
      </c>
      <c r="F2095" s="135">
        <v>89</v>
      </c>
      <c r="G2095" s="135">
        <v>41.527834610114198</v>
      </c>
      <c r="H2095" s="2">
        <v>5.9999914520075004</v>
      </c>
      <c r="I2095" s="2">
        <v>283.660714598818</v>
      </c>
      <c r="J2095" s="2">
        <v>-91.168048425312094</v>
      </c>
      <c r="K2095" s="19">
        <v>2.0001353946692899</v>
      </c>
      <c r="L2095" s="135">
        <v>8.4492803854409701E-2</v>
      </c>
      <c r="M2095" s="135">
        <v>89.79</v>
      </c>
      <c r="N2095" s="135">
        <v>82.154980725953394</v>
      </c>
      <c r="O2095" s="19">
        <v>0.8</v>
      </c>
      <c r="P2095" s="2">
        <v>87.451897555726305</v>
      </c>
      <c r="Q2095" s="2">
        <v>352.52347991938501</v>
      </c>
      <c r="R2095" s="266">
        <f t="shared" si="99"/>
        <v>3.2001364713081797</v>
      </c>
      <c r="S2095" s="266">
        <f t="shared" si="100"/>
        <v>0.59995992263178899</v>
      </c>
      <c r="T2095" s="266">
        <f t="shared" si="101"/>
        <v>1.9783112097529005</v>
      </c>
    </row>
    <row r="2096" spans="1:20">
      <c r="A2096" s="102">
        <v>2.3228617594577301</v>
      </c>
      <c r="B2096" s="102">
        <v>0.71379995524116302</v>
      </c>
      <c r="C2096" s="2">
        <v>861.71371262945797</v>
      </c>
      <c r="D2096" s="19">
        <v>1.30344652443003</v>
      </c>
      <c r="E2096" s="135">
        <v>0.13000041523983599</v>
      </c>
      <c r="F2096" s="135">
        <v>89</v>
      </c>
      <c r="G2096" s="135">
        <v>41.516685451634203</v>
      </c>
      <c r="H2096" s="2">
        <v>0.35641347403375201</v>
      </c>
      <c r="I2096" s="2">
        <v>140.003676193887</v>
      </c>
      <c r="J2096" s="2">
        <v>-155.45604651243301</v>
      </c>
      <c r="K2096" s="19">
        <v>2.56982810017815</v>
      </c>
      <c r="L2096" s="135">
        <v>9.0372468315565405E-2</v>
      </c>
      <c r="M2096" s="135">
        <v>89.79</v>
      </c>
      <c r="N2096" s="135">
        <v>81.5992046831186</v>
      </c>
      <c r="O2096" s="19">
        <v>0.8</v>
      </c>
      <c r="P2096" s="2">
        <v>244.418709344055</v>
      </c>
      <c r="Q2096" s="2">
        <v>207.79445397983599</v>
      </c>
      <c r="R2096" s="266">
        <f t="shared" si="99"/>
        <v>3.8732746246081797</v>
      </c>
      <c r="S2096" s="266">
        <f t="shared" si="100"/>
        <v>0.50721156187048866</v>
      </c>
      <c r="T2096" s="266">
        <f t="shared" si="101"/>
        <v>1.9654556666904306</v>
      </c>
    </row>
    <row r="2097" spans="1:20">
      <c r="A2097" s="102">
        <v>1.3077205321751499</v>
      </c>
      <c r="B2097" s="102">
        <v>0.71387106221278795</v>
      </c>
      <c r="C2097" s="2">
        <v>991.30696869233998</v>
      </c>
      <c r="D2097" s="19">
        <v>1.2000003182902499</v>
      </c>
      <c r="E2097" s="135">
        <v>0.130006122931973</v>
      </c>
      <c r="F2097" s="135">
        <v>89</v>
      </c>
      <c r="G2097" s="135">
        <v>41.459144803851203</v>
      </c>
      <c r="H2097" s="2">
        <v>-2.8841552600329498E-3</v>
      </c>
      <c r="I2097" s="2">
        <v>6.4977063456922899</v>
      </c>
      <c r="J2097" s="2">
        <v>123.158362310729</v>
      </c>
      <c r="K2097" s="19">
        <v>2.0037350893763799</v>
      </c>
      <c r="L2097" s="135">
        <v>6.6966245700599503E-2</v>
      </c>
      <c r="M2097" s="135">
        <v>89.79</v>
      </c>
      <c r="N2097" s="135">
        <v>82.422664720379998</v>
      </c>
      <c r="O2097" s="19">
        <v>0.8</v>
      </c>
      <c r="P2097" s="2">
        <v>139.86223478864099</v>
      </c>
      <c r="Q2097" s="2">
        <v>303.82652628084799</v>
      </c>
      <c r="R2097" s="266">
        <f t="shared" si="99"/>
        <v>3.2037354076666298</v>
      </c>
      <c r="S2097" s="266">
        <f t="shared" si="100"/>
        <v>0.59888172076864943</v>
      </c>
      <c r="T2097" s="266">
        <f t="shared" si="101"/>
        <v>1.988045462836552</v>
      </c>
    </row>
    <row r="2098" spans="1:20">
      <c r="A2098" s="102">
        <v>1.96843046601861</v>
      </c>
      <c r="B2098" s="102">
        <v>0.71457271694260405</v>
      </c>
      <c r="C2098" s="2">
        <v>970.951416017886</v>
      </c>
      <c r="D2098" s="19">
        <v>0.58633230990011698</v>
      </c>
      <c r="E2098" s="135">
        <v>0.183772902905675</v>
      </c>
      <c r="F2098" s="135">
        <v>89</v>
      </c>
      <c r="G2098" s="135">
        <v>41.627134303366702</v>
      </c>
      <c r="H2098" s="2">
        <v>-2.1813342796120501</v>
      </c>
      <c r="I2098" s="2">
        <v>238.71938017223101</v>
      </c>
      <c r="J2098" s="2">
        <v>24.537387482203801</v>
      </c>
      <c r="K2098" s="19">
        <v>1.45223980272622</v>
      </c>
      <c r="L2098" s="135">
        <v>3.2697629004399702E-2</v>
      </c>
      <c r="M2098" s="135">
        <v>89.79</v>
      </c>
      <c r="N2098" s="135">
        <v>82.1827100200221</v>
      </c>
      <c r="O2098" s="19">
        <v>0.8</v>
      </c>
      <c r="P2098" s="2">
        <v>93.035475039930603</v>
      </c>
      <c r="Q2098" s="2">
        <v>350.73592170893301</v>
      </c>
      <c r="R2098" s="266">
        <f t="shared" si="99"/>
        <v>2.038572112626337</v>
      </c>
      <c r="S2098" s="266">
        <f t="shared" si="100"/>
        <v>0.40374345118445554</v>
      </c>
      <c r="T2098" s="266">
        <f t="shared" si="101"/>
        <v>1.9742581706705513</v>
      </c>
    </row>
    <row r="2099" spans="1:20">
      <c r="A2099" s="102">
        <v>1.66288381116464</v>
      </c>
      <c r="B2099" s="102">
        <v>0.71460243728121398</v>
      </c>
      <c r="C2099" s="2">
        <v>880.777296798375</v>
      </c>
      <c r="D2099" s="19">
        <v>1.0017496784933999</v>
      </c>
      <c r="E2099" s="135">
        <v>0.29999961323347102</v>
      </c>
      <c r="F2099" s="135">
        <v>89</v>
      </c>
      <c r="G2099" s="135">
        <v>41.454967706199</v>
      </c>
      <c r="H2099" s="2">
        <v>-2.99999999788391</v>
      </c>
      <c r="I2099" s="2">
        <v>219.81628402062401</v>
      </c>
      <c r="J2099" s="2">
        <v>32.987920673213303</v>
      </c>
      <c r="K2099" s="19">
        <v>1.01418016495583</v>
      </c>
      <c r="L2099" s="135">
        <v>6.8691657738425796E-2</v>
      </c>
      <c r="M2099" s="135">
        <v>89.79</v>
      </c>
      <c r="N2099" s="135">
        <v>81.766896112761899</v>
      </c>
      <c r="O2099" s="19">
        <v>0.8</v>
      </c>
      <c r="P2099" s="2">
        <v>359.98006237019001</v>
      </c>
      <c r="Q2099" s="2">
        <v>76.400585653171802</v>
      </c>
      <c r="R2099" s="266">
        <f t="shared" si="99"/>
        <v>2.0159298434492299</v>
      </c>
      <c r="S2099" s="266">
        <f t="shared" si="100"/>
        <v>0.98774331534775039</v>
      </c>
      <c r="T2099" s="266">
        <f t="shared" si="101"/>
        <v>1.9724269644174592</v>
      </c>
    </row>
    <row r="2100" spans="1:20">
      <c r="A2100" s="102">
        <v>1.5937591679394201</v>
      </c>
      <c r="B2100" s="102">
        <v>0.71462881548658796</v>
      </c>
      <c r="C2100" s="2">
        <v>998.95332647100599</v>
      </c>
      <c r="D2100" s="19">
        <v>1.2010860359114399</v>
      </c>
      <c r="E2100" s="135">
        <v>0.29999891105266902</v>
      </c>
      <c r="F2100" s="135">
        <v>89</v>
      </c>
      <c r="G2100" s="135">
        <v>41.7970704584529</v>
      </c>
      <c r="H2100" s="2">
        <v>5.9999989468298098</v>
      </c>
      <c r="I2100" s="2">
        <v>216.63350497787499</v>
      </c>
      <c r="J2100" s="2">
        <v>43.006959847571302</v>
      </c>
      <c r="K2100" s="19">
        <v>2.0006220727433401</v>
      </c>
      <c r="L2100" s="135">
        <v>8.3532903340114498E-2</v>
      </c>
      <c r="M2100" s="135">
        <v>89.79</v>
      </c>
      <c r="N2100" s="135">
        <v>81.439077471132094</v>
      </c>
      <c r="O2100" s="19">
        <v>0.8</v>
      </c>
      <c r="P2100" s="2">
        <v>359.90260144999598</v>
      </c>
      <c r="Q2100" s="2">
        <v>71.782616294928204</v>
      </c>
      <c r="R2100" s="266">
        <f t="shared" si="99"/>
        <v>3.2017081086547803</v>
      </c>
      <c r="S2100" s="266">
        <f t="shared" si="100"/>
        <v>0.60035628531502627</v>
      </c>
      <c r="T2100" s="266">
        <f t="shared" si="101"/>
        <v>1.9484398446557185</v>
      </c>
    </row>
    <row r="2101" spans="1:20">
      <c r="A2101" s="102">
        <v>2.44000475481152</v>
      </c>
      <c r="B2101" s="102">
        <v>0.71489639933604499</v>
      </c>
      <c r="C2101" s="2">
        <v>920.06117004754003</v>
      </c>
      <c r="D2101" s="19">
        <v>2.4464235682186399</v>
      </c>
      <c r="E2101" s="135">
        <v>0.10291971848387101</v>
      </c>
      <c r="F2101" s="135">
        <v>89</v>
      </c>
      <c r="G2101" s="135">
        <v>40.400676015541698</v>
      </c>
      <c r="H2101" s="2">
        <v>3.16436978387895</v>
      </c>
      <c r="I2101" s="2">
        <v>245.79331098182001</v>
      </c>
      <c r="J2101" s="2">
        <v>19.468959316316202</v>
      </c>
      <c r="K2101" s="19">
        <v>2.6579306064475001</v>
      </c>
      <c r="L2101" s="135">
        <v>0.15627343367903601</v>
      </c>
      <c r="M2101" s="135">
        <v>89.79</v>
      </c>
      <c r="N2101" s="135">
        <v>82.759332949496098</v>
      </c>
      <c r="O2101" s="19">
        <v>0.8</v>
      </c>
      <c r="P2101" s="2">
        <v>6.9771449665780002E-3</v>
      </c>
      <c r="Q2101" s="2">
        <v>69.867515052424494</v>
      </c>
      <c r="R2101" s="266">
        <f t="shared" si="99"/>
        <v>5.1043541746661401</v>
      </c>
      <c r="S2101" s="266">
        <f t="shared" si="100"/>
        <v>0.92042416844300035</v>
      </c>
      <c r="T2101" s="266">
        <f t="shared" si="101"/>
        <v>2.0484640632661564</v>
      </c>
    </row>
    <row r="2102" spans="1:20">
      <c r="A2102" s="102">
        <v>2.6539125791750799</v>
      </c>
      <c r="B2102" s="102">
        <v>0.71504186822430105</v>
      </c>
      <c r="C2102" s="2">
        <v>914.81573194384998</v>
      </c>
      <c r="D2102" s="19">
        <v>1.40443044817531</v>
      </c>
      <c r="E2102" s="135">
        <v>0.130018027194997</v>
      </c>
      <c r="F2102" s="135">
        <v>89</v>
      </c>
      <c r="G2102" s="135">
        <v>41.777336205769501</v>
      </c>
      <c r="H2102" s="2">
        <v>4.7117460506103299</v>
      </c>
      <c r="I2102" s="2">
        <v>146.36603371491799</v>
      </c>
      <c r="J2102" s="2">
        <v>-163.48784635311301</v>
      </c>
      <c r="K2102" s="19">
        <v>3.0423741084451601</v>
      </c>
      <c r="L2102" s="135">
        <v>9.8842353950533896E-2</v>
      </c>
      <c r="M2102" s="135">
        <v>89.79</v>
      </c>
      <c r="N2102" s="135">
        <v>81.333750614345504</v>
      </c>
      <c r="O2102" s="19">
        <v>0.8</v>
      </c>
      <c r="P2102" s="2">
        <v>241.41041568860101</v>
      </c>
      <c r="Q2102" s="2">
        <v>207.88118689068901</v>
      </c>
      <c r="R2102" s="266">
        <f t="shared" si="99"/>
        <v>4.4468045566204699</v>
      </c>
      <c r="S2102" s="266">
        <f t="shared" si="100"/>
        <v>0.46162319232103255</v>
      </c>
      <c r="T2102" s="266">
        <f t="shared" si="101"/>
        <v>1.9468390759464749</v>
      </c>
    </row>
    <row r="2103" spans="1:20">
      <c r="A2103" s="102">
        <v>1.6494961339048999</v>
      </c>
      <c r="B2103" s="102">
        <v>0.71523966569015196</v>
      </c>
      <c r="C2103" s="2">
        <v>998.99999950499398</v>
      </c>
      <c r="D2103" s="19">
        <v>1.20003171624562</v>
      </c>
      <c r="E2103" s="135">
        <v>0.13440941564756501</v>
      </c>
      <c r="F2103" s="135">
        <v>89</v>
      </c>
      <c r="G2103" s="135">
        <v>41.799993130818002</v>
      </c>
      <c r="H2103" s="2">
        <v>-1.5578928135441299</v>
      </c>
      <c r="I2103" s="2">
        <v>260.39317624684298</v>
      </c>
      <c r="J2103" s="2">
        <v>-22.486365940989799</v>
      </c>
      <c r="K2103" s="19">
        <v>2.0430670567675699</v>
      </c>
      <c r="L2103" s="135">
        <v>7.7351223826531104E-2</v>
      </c>
      <c r="M2103" s="135">
        <v>89.79</v>
      </c>
      <c r="N2103" s="135">
        <v>81.443678243555098</v>
      </c>
      <c r="O2103" s="19">
        <v>0.8</v>
      </c>
      <c r="P2103" s="2">
        <v>1.97033181602927</v>
      </c>
      <c r="Q2103" s="2">
        <v>69.119293808953202</v>
      </c>
      <c r="R2103" s="266">
        <f t="shared" si="99"/>
        <v>3.2430987730131902</v>
      </c>
      <c r="S2103" s="266">
        <f t="shared" si="100"/>
        <v>0.58736775783769191</v>
      </c>
      <c r="T2103" s="266">
        <f t="shared" si="101"/>
        <v>1.9484136753005561</v>
      </c>
    </row>
    <row r="2104" spans="1:20">
      <c r="A2104" s="102">
        <v>1.3796769445762</v>
      </c>
      <c r="B2104" s="102">
        <v>0.71528381459853196</v>
      </c>
      <c r="C2104" s="2">
        <v>889.28812928572302</v>
      </c>
      <c r="D2104" s="19">
        <v>2.0460196118850398</v>
      </c>
      <c r="E2104" s="135">
        <v>0.299998203057047</v>
      </c>
      <c r="F2104" s="135">
        <v>89</v>
      </c>
      <c r="G2104" s="135">
        <v>41.799999515928597</v>
      </c>
      <c r="H2104" s="2">
        <v>-2.64318768070896</v>
      </c>
      <c r="I2104" s="2">
        <v>242.718693353655</v>
      </c>
      <c r="J2104" s="2">
        <v>61.647478859236401</v>
      </c>
      <c r="K2104" s="19">
        <v>2.3015356755713099</v>
      </c>
      <c r="L2104" s="135">
        <v>4.0793978744483803E-4</v>
      </c>
      <c r="M2104" s="135">
        <v>89.79</v>
      </c>
      <c r="N2104" s="135">
        <v>81.315399711380493</v>
      </c>
      <c r="O2104" s="19">
        <v>0.8</v>
      </c>
      <c r="P2104" s="2">
        <v>51.060412941526501</v>
      </c>
      <c r="Q2104" s="2">
        <v>37.577241172285099</v>
      </c>
      <c r="R2104" s="266">
        <f t="shared" si="99"/>
        <v>4.3475552874563501</v>
      </c>
      <c r="S2104" s="266">
        <f t="shared" si="100"/>
        <v>0.88898018553510216</v>
      </c>
      <c r="T2104" s="266">
        <f t="shared" si="101"/>
        <v>1.9453445132312475</v>
      </c>
    </row>
    <row r="2105" spans="1:20">
      <c r="A2105" s="102">
        <v>1.57811184506863</v>
      </c>
      <c r="B2105" s="102">
        <v>0.71558664528214699</v>
      </c>
      <c r="C2105" s="2">
        <v>998.99861980494097</v>
      </c>
      <c r="D2105" s="19">
        <v>1.20000020287043</v>
      </c>
      <c r="E2105" s="135">
        <v>0.29999899761436999</v>
      </c>
      <c r="F2105" s="135">
        <v>89</v>
      </c>
      <c r="G2105" s="135">
        <v>41.785857597404998</v>
      </c>
      <c r="H2105" s="2">
        <v>5.9999105250576603</v>
      </c>
      <c r="I2105" s="2">
        <v>215.62132842164499</v>
      </c>
      <c r="J2105" s="2">
        <v>46.752697226472101</v>
      </c>
      <c r="K2105" s="19">
        <v>2.0000000110171001</v>
      </c>
      <c r="L2105" s="135">
        <v>8.0699244035759496E-2</v>
      </c>
      <c r="M2105" s="135">
        <v>89.79</v>
      </c>
      <c r="N2105" s="135">
        <v>81.489108642007295</v>
      </c>
      <c r="O2105" s="19">
        <v>0.8</v>
      </c>
      <c r="P2105" s="2">
        <v>359.89428018774998</v>
      </c>
      <c r="Q2105" s="2">
        <v>72.335456285336207</v>
      </c>
      <c r="R2105" s="266">
        <f t="shared" ref="R2105:R2168" si="102">D2105+K2105</f>
        <v>3.2000002138875301</v>
      </c>
      <c r="S2105" s="266">
        <f t="shared" ref="S2105:S2168" si="103">D2105/K2105</f>
        <v>0.60000009813008437</v>
      </c>
      <c r="T2105" s="266">
        <f t="shared" ref="T2105:T2168" si="104">N2105/G2105</f>
        <v>1.9501600141160669</v>
      </c>
    </row>
    <row r="2106" spans="1:20">
      <c r="A2106" s="102">
        <v>1.8310310989618299</v>
      </c>
      <c r="B2106" s="102">
        <v>0.71607626541791503</v>
      </c>
      <c r="C2106" s="2">
        <v>881.60340257175403</v>
      </c>
      <c r="D2106" s="19">
        <v>0.56497688967238802</v>
      </c>
      <c r="E2106" s="135">
        <v>7.6268957641596705E-2</v>
      </c>
      <c r="F2106" s="135">
        <v>89</v>
      </c>
      <c r="G2106" s="135">
        <v>41.699553801255803</v>
      </c>
      <c r="H2106" s="2">
        <v>-3.2551285029651003E-2</v>
      </c>
      <c r="I2106" s="2">
        <v>357.90397061561799</v>
      </c>
      <c r="J2106" s="2">
        <v>37.579750330932598</v>
      </c>
      <c r="K2106" s="19">
        <v>3.5840516832230902</v>
      </c>
      <c r="L2106" s="135">
        <v>4.0713282007030199E-2</v>
      </c>
      <c r="M2106" s="135">
        <v>89.79</v>
      </c>
      <c r="N2106" s="135">
        <v>82.686132793104804</v>
      </c>
      <c r="O2106" s="19">
        <v>0.8</v>
      </c>
      <c r="P2106" s="2">
        <v>245.85851247261499</v>
      </c>
      <c r="Q2106" s="2">
        <v>206.10077295770299</v>
      </c>
      <c r="R2106" s="266">
        <f t="shared" si="102"/>
        <v>4.1490285728954781</v>
      </c>
      <c r="S2106" s="266">
        <f t="shared" si="103"/>
        <v>0.15763636788973751</v>
      </c>
      <c r="T2106" s="266">
        <f t="shared" si="104"/>
        <v>1.9829020997969209</v>
      </c>
    </row>
    <row r="2107" spans="1:20">
      <c r="A2107" s="102">
        <v>1.9149001641198899</v>
      </c>
      <c r="B2107" s="102">
        <v>0.71620357718647398</v>
      </c>
      <c r="C2107" s="2">
        <v>998.99972407591599</v>
      </c>
      <c r="D2107" s="19">
        <v>1.6507146131719199</v>
      </c>
      <c r="E2107" s="135">
        <v>0.23438488716894099</v>
      </c>
      <c r="F2107" s="135">
        <v>89</v>
      </c>
      <c r="G2107" s="135">
        <v>41.7653901889704</v>
      </c>
      <c r="H2107" s="2">
        <v>-0.25244755729213098</v>
      </c>
      <c r="I2107" s="2">
        <v>310.78247238260701</v>
      </c>
      <c r="J2107" s="2">
        <v>-47.823250019794699</v>
      </c>
      <c r="K2107" s="19">
        <v>2.9913531302672598</v>
      </c>
      <c r="L2107" s="135">
        <v>8.0620637098989006E-2</v>
      </c>
      <c r="M2107" s="135">
        <v>89.79</v>
      </c>
      <c r="N2107" s="135">
        <v>81.600503008326797</v>
      </c>
      <c r="O2107" s="19">
        <v>0.8</v>
      </c>
      <c r="P2107" s="2">
        <v>140.07151863694301</v>
      </c>
      <c r="Q2107" s="2">
        <v>316.740185560886</v>
      </c>
      <c r="R2107" s="266">
        <f t="shared" si="102"/>
        <v>4.6420677434391795</v>
      </c>
      <c r="S2107" s="266">
        <f t="shared" si="103"/>
        <v>0.55182873478546424</v>
      </c>
      <c r="T2107" s="266">
        <f t="shared" si="104"/>
        <v>1.9537828484091653</v>
      </c>
    </row>
    <row r="2108" spans="1:20">
      <c r="A2108" s="102">
        <v>2.20210350910201</v>
      </c>
      <c r="B2108" s="102">
        <v>0.71624035273185505</v>
      </c>
      <c r="C2108" s="2">
        <v>903.73685406098195</v>
      </c>
      <c r="D2108" s="19">
        <v>1.1708209829432099</v>
      </c>
      <c r="E2108" s="135">
        <v>0.29685546126378998</v>
      </c>
      <c r="F2108" s="135">
        <v>89</v>
      </c>
      <c r="G2108" s="135">
        <v>40.616476472906001</v>
      </c>
      <c r="H2108" s="2">
        <v>-1.31965957689796</v>
      </c>
      <c r="I2108" s="2">
        <v>27.3731393194101</v>
      </c>
      <c r="J2108" s="2">
        <v>109.891336475342</v>
      </c>
      <c r="K2108" s="19">
        <v>1.4383754897946099</v>
      </c>
      <c r="L2108" s="135">
        <v>0.23549330924030901</v>
      </c>
      <c r="M2108" s="135">
        <v>89.79</v>
      </c>
      <c r="N2108" s="135">
        <v>84.325299808419203</v>
      </c>
      <c r="O2108" s="19">
        <v>0.8</v>
      </c>
      <c r="P2108" s="2">
        <v>359.98913730695</v>
      </c>
      <c r="Q2108" s="2">
        <v>54.6236168240723</v>
      </c>
      <c r="R2108" s="266">
        <f t="shared" si="102"/>
        <v>2.6091964727378198</v>
      </c>
      <c r="S2108" s="266">
        <f t="shared" si="103"/>
        <v>0.81398841349166418</v>
      </c>
      <c r="T2108" s="266">
        <f t="shared" si="104"/>
        <v>2.07613528132284</v>
      </c>
    </row>
    <row r="2109" spans="1:20">
      <c r="A2109" s="102">
        <v>1.40859116986393</v>
      </c>
      <c r="B2109" s="102">
        <v>0.71630858254673702</v>
      </c>
      <c r="C2109" s="2">
        <v>998.08048015659597</v>
      </c>
      <c r="D2109" s="19">
        <v>2.1970925881947099</v>
      </c>
      <c r="E2109" s="135">
        <v>0.26999983803199401</v>
      </c>
      <c r="F2109" s="135">
        <v>89</v>
      </c>
      <c r="G2109" s="135">
        <v>41.832674937301697</v>
      </c>
      <c r="H2109" s="2">
        <v>0.81242514886320505</v>
      </c>
      <c r="I2109" s="2">
        <v>250.509294997642</v>
      </c>
      <c r="J2109" s="2">
        <v>47.216303503403097</v>
      </c>
      <c r="K2109" s="19">
        <v>2.7076695971769902</v>
      </c>
      <c r="L2109" s="135">
        <v>3.8417778069899103E-9</v>
      </c>
      <c r="M2109" s="135">
        <v>89.79</v>
      </c>
      <c r="N2109" s="135">
        <v>81.187463153951597</v>
      </c>
      <c r="O2109" s="19">
        <v>0.8</v>
      </c>
      <c r="P2109" s="2">
        <v>357.54281447810803</v>
      </c>
      <c r="Q2109" s="2">
        <v>92.454199853545106</v>
      </c>
      <c r="R2109" s="266">
        <f t="shared" si="102"/>
        <v>4.9047621853717001</v>
      </c>
      <c r="S2109" s="266">
        <f t="shared" si="103"/>
        <v>0.81143304577685305</v>
      </c>
      <c r="T2109" s="266">
        <f t="shared" si="104"/>
        <v>1.9407667158658723</v>
      </c>
    </row>
    <row r="2110" spans="1:20">
      <c r="A2110" s="102">
        <v>3.8800501297227998</v>
      </c>
      <c r="B2110" s="102">
        <v>0.71636378346010998</v>
      </c>
      <c r="C2110" s="2">
        <v>880.20140956624198</v>
      </c>
      <c r="D2110" s="19">
        <v>3.21655987894068</v>
      </c>
      <c r="E2110" s="135">
        <v>0.137438526927358</v>
      </c>
      <c r="F2110" s="135">
        <v>89</v>
      </c>
      <c r="G2110" s="135">
        <v>41.408878670413202</v>
      </c>
      <c r="H2110" s="2">
        <v>0.741137588582375</v>
      </c>
      <c r="I2110" s="2">
        <v>52.732743206348502</v>
      </c>
      <c r="J2110" s="2">
        <v>130.56972979112501</v>
      </c>
      <c r="K2110" s="19">
        <v>2.0662759437565601</v>
      </c>
      <c r="L2110" s="135">
        <v>0.104612222979379</v>
      </c>
      <c r="M2110" s="135">
        <v>89.79</v>
      </c>
      <c r="N2110" s="135">
        <v>81.660876209405302</v>
      </c>
      <c r="O2110" s="19">
        <v>0.8</v>
      </c>
      <c r="P2110" s="2">
        <v>58.949473195715697</v>
      </c>
      <c r="Q2110" s="2">
        <v>20.586248040253999</v>
      </c>
      <c r="R2110" s="266">
        <f t="shared" si="102"/>
        <v>5.2828358226972405</v>
      </c>
      <c r="S2110" s="266">
        <f t="shared" si="103"/>
        <v>1.5566942492167162</v>
      </c>
      <c r="T2110" s="266">
        <f t="shared" si="104"/>
        <v>1.9720620029190092</v>
      </c>
    </row>
    <row r="2111" spans="1:20">
      <c r="A2111" s="102">
        <v>2.4693870018236299</v>
      </c>
      <c r="B2111" s="102">
        <v>0.71638266794273897</v>
      </c>
      <c r="C2111" s="2">
        <v>871.29017741270604</v>
      </c>
      <c r="D2111" s="19">
        <v>2.9443978942032998</v>
      </c>
      <c r="E2111" s="135">
        <v>0.130174916908948</v>
      </c>
      <c r="F2111" s="135">
        <v>89</v>
      </c>
      <c r="G2111" s="135">
        <v>41.528055795567198</v>
      </c>
      <c r="H2111" s="2">
        <v>-0.65774267456226299</v>
      </c>
      <c r="I2111" s="2">
        <v>2.2931109552702799E-4</v>
      </c>
      <c r="J2111" s="2">
        <v>-164.11335592904899</v>
      </c>
      <c r="K2111" s="19">
        <v>2.7272394619732601</v>
      </c>
      <c r="L2111" s="135">
        <v>8.30434075726523E-3</v>
      </c>
      <c r="M2111" s="135">
        <v>89.79</v>
      </c>
      <c r="N2111" s="135">
        <v>81.668969023559001</v>
      </c>
      <c r="O2111" s="19">
        <v>0.8</v>
      </c>
      <c r="P2111" s="2">
        <v>271.79441676738401</v>
      </c>
      <c r="Q2111" s="2">
        <v>178.08093916502801</v>
      </c>
      <c r="R2111" s="266">
        <f t="shared" si="102"/>
        <v>5.6716373561765598</v>
      </c>
      <c r="S2111" s="266">
        <f t="shared" si="103"/>
        <v>1.0796257297013874</v>
      </c>
      <c r="T2111" s="266">
        <f t="shared" si="104"/>
        <v>1.9665974594523767</v>
      </c>
    </row>
    <row r="2112" spans="1:20">
      <c r="A2112" s="102">
        <v>2.2329695019870899</v>
      </c>
      <c r="B2112" s="102">
        <v>0.71648323820794302</v>
      </c>
      <c r="C2112" s="2">
        <v>860.12507808495695</v>
      </c>
      <c r="D2112" s="19">
        <v>2.3766794308006101</v>
      </c>
      <c r="E2112" s="135">
        <v>0.13309909411269299</v>
      </c>
      <c r="F2112" s="135">
        <v>89</v>
      </c>
      <c r="G2112" s="135">
        <v>41.799457303070497</v>
      </c>
      <c r="H2112" s="2">
        <v>0.61308821332617702</v>
      </c>
      <c r="I2112" s="2">
        <v>143.37647133981201</v>
      </c>
      <c r="J2112" s="2">
        <v>-101.476182590677</v>
      </c>
      <c r="K2112" s="19">
        <v>3.0866266591104599</v>
      </c>
      <c r="L2112" s="135">
        <v>7.7891147826024396E-2</v>
      </c>
      <c r="M2112" s="135">
        <v>89.79</v>
      </c>
      <c r="N2112" s="135">
        <v>81.699998070736797</v>
      </c>
      <c r="O2112" s="19">
        <v>0.8</v>
      </c>
      <c r="P2112" s="2">
        <v>169.45890827383201</v>
      </c>
      <c r="Q2112" s="2">
        <v>278.68443626594598</v>
      </c>
      <c r="R2112" s="266">
        <f t="shared" si="102"/>
        <v>5.4633060899110699</v>
      </c>
      <c r="S2112" s="266">
        <f t="shared" si="103"/>
        <v>0.76999251716615102</v>
      </c>
      <c r="T2112" s="266">
        <f t="shared" si="104"/>
        <v>1.9545707849354133</v>
      </c>
    </row>
    <row r="2113" spans="1:20">
      <c r="A2113" s="102">
        <v>1.71795004978775</v>
      </c>
      <c r="B2113" s="102">
        <v>0.71652195328737001</v>
      </c>
      <c r="C2113" s="2">
        <v>915.49841958325203</v>
      </c>
      <c r="D2113" s="19">
        <v>1.27816207006113</v>
      </c>
      <c r="E2113" s="135">
        <v>0.13000006013619</v>
      </c>
      <c r="F2113" s="135">
        <v>89</v>
      </c>
      <c r="G2113" s="135">
        <v>41.732438076796498</v>
      </c>
      <c r="H2113" s="2">
        <v>-0.15704293286954399</v>
      </c>
      <c r="I2113" s="2">
        <v>137.82891229308501</v>
      </c>
      <c r="J2113" s="2">
        <v>-141.444723009218</v>
      </c>
      <c r="K2113" s="19">
        <v>3.1999949461799102</v>
      </c>
      <c r="L2113" s="135">
        <v>9.8894265593680697E-2</v>
      </c>
      <c r="M2113" s="135">
        <v>89.79</v>
      </c>
      <c r="N2113" s="135">
        <v>81.699997375014107</v>
      </c>
      <c r="O2113" s="19">
        <v>0.8</v>
      </c>
      <c r="P2113" s="2">
        <v>146.15319430495899</v>
      </c>
      <c r="Q2113" s="2">
        <v>312.68279335676198</v>
      </c>
      <c r="R2113" s="266">
        <f t="shared" si="102"/>
        <v>4.47815701624104</v>
      </c>
      <c r="S2113" s="266">
        <f t="shared" si="103"/>
        <v>0.39942627771552397</v>
      </c>
      <c r="T2113" s="266">
        <f t="shared" si="104"/>
        <v>1.9577096651930295</v>
      </c>
    </row>
    <row r="2114" spans="1:20">
      <c r="A2114" s="102">
        <v>1.6841639610938699</v>
      </c>
      <c r="B2114" s="102">
        <v>0.716657710864263</v>
      </c>
      <c r="C2114" s="2">
        <v>977.68340889394199</v>
      </c>
      <c r="D2114" s="19">
        <v>1.20099363535653</v>
      </c>
      <c r="E2114" s="135">
        <v>0.242521296692948</v>
      </c>
      <c r="F2114" s="135">
        <v>89</v>
      </c>
      <c r="G2114" s="135">
        <v>41.736572372729</v>
      </c>
      <c r="H2114" s="2">
        <v>5.9998715151059896</v>
      </c>
      <c r="I2114" s="2">
        <v>284.680616483687</v>
      </c>
      <c r="J2114" s="2">
        <v>-88.425435755358606</v>
      </c>
      <c r="K2114" s="19">
        <v>2.0003053571517699</v>
      </c>
      <c r="L2114" s="135">
        <v>8.7054892923503796E-2</v>
      </c>
      <c r="M2114" s="135">
        <v>89.79</v>
      </c>
      <c r="N2114" s="135">
        <v>81.730729609211195</v>
      </c>
      <c r="O2114" s="19">
        <v>0.8</v>
      </c>
      <c r="P2114" s="2">
        <v>76.763044520793201</v>
      </c>
      <c r="Q2114" s="2">
        <v>359.69080065884799</v>
      </c>
      <c r="R2114" s="266">
        <f t="shared" si="102"/>
        <v>3.2012989925083</v>
      </c>
      <c r="S2114" s="266">
        <f t="shared" si="103"/>
        <v>0.60040514867521133</v>
      </c>
      <c r="T2114" s="266">
        <f t="shared" si="104"/>
        <v>1.9582520787599387</v>
      </c>
    </row>
    <row r="2115" spans="1:20">
      <c r="A2115" s="102">
        <v>1.5516928276047099</v>
      </c>
      <c r="B2115" s="102">
        <v>0.71668672632864205</v>
      </c>
      <c r="C2115" s="2">
        <v>998.99999461273603</v>
      </c>
      <c r="D2115" s="19">
        <v>1.3253486538155499</v>
      </c>
      <c r="E2115" s="135">
        <v>0.13000011239981499</v>
      </c>
      <c r="F2115" s="135">
        <v>89</v>
      </c>
      <c r="G2115" s="135">
        <v>41.500000676631203</v>
      </c>
      <c r="H2115" s="2">
        <v>-0.184833539173753</v>
      </c>
      <c r="I2115" s="2">
        <v>183.573209099672</v>
      </c>
      <c r="J2115" s="2">
        <v>97.735732320883997</v>
      </c>
      <c r="K2115" s="19">
        <v>3.19999999583401</v>
      </c>
      <c r="L2115" s="135">
        <v>7.7196451504140895E-2</v>
      </c>
      <c r="M2115" s="135">
        <v>89.79</v>
      </c>
      <c r="N2115" s="135">
        <v>81.393372086489293</v>
      </c>
      <c r="O2115" s="19">
        <v>0.8</v>
      </c>
      <c r="P2115" s="2">
        <v>169.43118641899801</v>
      </c>
      <c r="Q2115" s="2">
        <v>289.16226933658101</v>
      </c>
      <c r="R2115" s="266">
        <f t="shared" si="102"/>
        <v>4.5253486496495601</v>
      </c>
      <c r="S2115" s="266">
        <f t="shared" si="103"/>
        <v>0.41417145485655754</v>
      </c>
      <c r="T2115" s="266">
        <f t="shared" si="104"/>
        <v>1.9612860423957099</v>
      </c>
    </row>
    <row r="2116" spans="1:20">
      <c r="A2116" s="102">
        <v>1.55049152718856</v>
      </c>
      <c r="B2116" s="102">
        <v>0.71674911434049904</v>
      </c>
      <c r="C2116" s="2">
        <v>998.99972262528001</v>
      </c>
      <c r="D2116" s="19">
        <v>1.20001832076552</v>
      </c>
      <c r="E2116" s="135">
        <v>0.26151724198249199</v>
      </c>
      <c r="F2116" s="135">
        <v>89</v>
      </c>
      <c r="G2116" s="135">
        <v>41.477275039346601</v>
      </c>
      <c r="H2116" s="2">
        <v>5.9993518542819997</v>
      </c>
      <c r="I2116" s="2">
        <v>285.68947142103298</v>
      </c>
      <c r="J2116" s="2">
        <v>-98.510326443553794</v>
      </c>
      <c r="K2116" s="19">
        <v>2.0000001289405298</v>
      </c>
      <c r="L2116" s="135">
        <v>9.5080088668124799E-2</v>
      </c>
      <c r="M2116" s="135">
        <v>89.79</v>
      </c>
      <c r="N2116" s="135">
        <v>82.291631380199107</v>
      </c>
      <c r="O2116" s="19">
        <v>0.8</v>
      </c>
      <c r="P2116" s="2">
        <v>96.046301581823101</v>
      </c>
      <c r="Q2116" s="2">
        <v>345.22782686702197</v>
      </c>
      <c r="R2116" s="266">
        <f t="shared" si="102"/>
        <v>3.2000184497060498</v>
      </c>
      <c r="S2116" s="266">
        <f t="shared" si="103"/>
        <v>0.60000912170001297</v>
      </c>
      <c r="T2116" s="266">
        <f t="shared" si="104"/>
        <v>1.984017303502575</v>
      </c>
    </row>
    <row r="2117" spans="1:20">
      <c r="A2117" s="102">
        <v>1.7213219380937499</v>
      </c>
      <c r="B2117" s="102">
        <v>0.71690288197030005</v>
      </c>
      <c r="C2117" s="2">
        <v>998.35087506260095</v>
      </c>
      <c r="D2117" s="19">
        <v>1.2000037557342</v>
      </c>
      <c r="E2117" s="135">
        <v>0.130015701976301</v>
      </c>
      <c r="F2117" s="135">
        <v>89</v>
      </c>
      <c r="G2117" s="135">
        <v>41.794953113248397</v>
      </c>
      <c r="H2117" s="2">
        <v>5.9996734315599003</v>
      </c>
      <c r="I2117" s="2">
        <v>255.15519732990299</v>
      </c>
      <c r="J2117" s="2">
        <v>-5.0798577980894901</v>
      </c>
      <c r="K2117" s="19">
        <v>2.0000004571685199</v>
      </c>
      <c r="L2117" s="135">
        <v>7.2520388204403902E-2</v>
      </c>
      <c r="M2117" s="135">
        <v>89.79</v>
      </c>
      <c r="N2117" s="135">
        <v>81.454051909977196</v>
      </c>
      <c r="O2117" s="19">
        <v>0.8</v>
      </c>
      <c r="P2117" s="2">
        <v>349.79145013145597</v>
      </c>
      <c r="Q2117" s="2">
        <v>82.424578020000595</v>
      </c>
      <c r="R2117" s="266">
        <f t="shared" si="102"/>
        <v>3.2000042129027202</v>
      </c>
      <c r="S2117" s="266">
        <f t="shared" si="103"/>
        <v>0.60000174071614609</v>
      </c>
      <c r="T2117" s="266">
        <f t="shared" si="104"/>
        <v>1.9488968366412029</v>
      </c>
    </row>
    <row r="2118" spans="1:20">
      <c r="A2118" s="102">
        <v>1.44271384365856</v>
      </c>
      <c r="B2118" s="102">
        <v>0.71697656958199596</v>
      </c>
      <c r="C2118" s="2">
        <v>984.58029796376195</v>
      </c>
      <c r="D2118" s="19">
        <v>0.55725584251835902</v>
      </c>
      <c r="E2118" s="135">
        <v>0.29999998942106898</v>
      </c>
      <c r="F2118" s="135">
        <v>89</v>
      </c>
      <c r="G2118" s="135">
        <v>42.123128828883097</v>
      </c>
      <c r="H2118" s="2">
        <v>0.94084901089294604</v>
      </c>
      <c r="I2118" s="2">
        <v>141.629695058707</v>
      </c>
      <c r="J2118" s="2">
        <v>-102.424439699142</v>
      </c>
      <c r="K2118" s="19">
        <v>3.6026503384259101</v>
      </c>
      <c r="L2118" s="135">
        <v>0.18984489264738699</v>
      </c>
      <c r="M2118" s="135">
        <v>89.79</v>
      </c>
      <c r="N2118" s="135">
        <v>82.670892251091402</v>
      </c>
      <c r="O2118" s="19">
        <v>0.8</v>
      </c>
      <c r="P2118" s="2">
        <v>283.72863144728399</v>
      </c>
      <c r="Q2118" s="2">
        <v>151.610329791596</v>
      </c>
      <c r="R2118" s="266">
        <f t="shared" si="102"/>
        <v>4.1599061809442688</v>
      </c>
      <c r="S2118" s="266">
        <f t="shared" si="103"/>
        <v>0.15467941381228753</v>
      </c>
      <c r="T2118" s="266">
        <f t="shared" si="104"/>
        <v>1.9626009403747191</v>
      </c>
    </row>
    <row r="2119" spans="1:20">
      <c r="A2119" s="102">
        <v>1.6382119036279601</v>
      </c>
      <c r="B2119" s="102">
        <v>0.71703793390599202</v>
      </c>
      <c r="C2119" s="2">
        <v>984.62011794054104</v>
      </c>
      <c r="D2119" s="19">
        <v>0.78796216050453205</v>
      </c>
      <c r="E2119" s="135">
        <v>0.17091615529162399</v>
      </c>
      <c r="F2119" s="135">
        <v>89</v>
      </c>
      <c r="G2119" s="135">
        <v>41.612237497074098</v>
      </c>
      <c r="H2119" s="2">
        <v>-2.2625731332396302</v>
      </c>
      <c r="I2119" s="2">
        <v>239.15386904851101</v>
      </c>
      <c r="J2119" s="2">
        <v>31.0239804140929</v>
      </c>
      <c r="K2119" s="19">
        <v>1.2703384765561401</v>
      </c>
      <c r="L2119" s="135">
        <v>1.4924321444509301E-6</v>
      </c>
      <c r="M2119" s="135">
        <v>89.79</v>
      </c>
      <c r="N2119" s="135">
        <v>81.969144740967195</v>
      </c>
      <c r="O2119" s="19">
        <v>0.8</v>
      </c>
      <c r="P2119" s="2">
        <v>216.13685294715401</v>
      </c>
      <c r="Q2119" s="2">
        <v>226.991244667844</v>
      </c>
      <c r="R2119" s="266">
        <f t="shared" si="102"/>
        <v>2.0583006370606722</v>
      </c>
      <c r="S2119" s="266">
        <f t="shared" si="103"/>
        <v>0.62027733162950416</v>
      </c>
      <c r="T2119" s="266">
        <f t="shared" si="104"/>
        <v>1.9698326663335692</v>
      </c>
    </row>
    <row r="2120" spans="1:20">
      <c r="A2120" s="102">
        <v>1.91815063683316</v>
      </c>
      <c r="B2120" s="102">
        <v>0.71724696747739503</v>
      </c>
      <c r="C2120" s="2">
        <v>989.71721680193798</v>
      </c>
      <c r="D2120" s="19">
        <v>1.04449151810982</v>
      </c>
      <c r="E2120" s="135">
        <v>0.15011722399024899</v>
      </c>
      <c r="F2120" s="135">
        <v>89</v>
      </c>
      <c r="G2120" s="135">
        <v>41.3514003978201</v>
      </c>
      <c r="H2120" s="2">
        <v>5.9986349953898799</v>
      </c>
      <c r="I2120" s="2">
        <v>288.68765152602703</v>
      </c>
      <c r="J2120" s="2">
        <v>-74.845123152347497</v>
      </c>
      <c r="K2120" s="19">
        <v>1.4788996282251201</v>
      </c>
      <c r="L2120" s="135">
        <v>4.2594056505273398E-2</v>
      </c>
      <c r="M2120" s="135">
        <v>89.79</v>
      </c>
      <c r="N2120" s="135">
        <v>82.374225850931794</v>
      </c>
      <c r="O2120" s="19">
        <v>0.8</v>
      </c>
      <c r="P2120" s="2">
        <v>102.153052461673</v>
      </c>
      <c r="Q2120" s="2">
        <v>342.50083653519499</v>
      </c>
      <c r="R2120" s="266">
        <f t="shared" si="102"/>
        <v>2.5233911463349399</v>
      </c>
      <c r="S2120" s="266">
        <f t="shared" si="103"/>
        <v>0.70626261456522998</v>
      </c>
      <c r="T2120" s="266">
        <f t="shared" si="104"/>
        <v>1.9920540793891535</v>
      </c>
    </row>
    <row r="2121" spans="1:20">
      <c r="A2121" s="102">
        <v>2.2494641584344199</v>
      </c>
      <c r="B2121" s="102">
        <v>0.71726110495407702</v>
      </c>
      <c r="C2121" s="2">
        <v>981.43738397137201</v>
      </c>
      <c r="D2121" s="19">
        <v>0.56172087535371995</v>
      </c>
      <c r="E2121" s="135">
        <v>6.4178465310055999E-2</v>
      </c>
      <c r="F2121" s="135">
        <v>89</v>
      </c>
      <c r="G2121" s="135">
        <v>41.099836853273402</v>
      </c>
      <c r="H2121" s="2">
        <v>0.397671973883576</v>
      </c>
      <c r="I2121" s="2">
        <v>4.5256488027079902</v>
      </c>
      <c r="J2121" s="2">
        <v>-169.25601988296501</v>
      </c>
      <c r="K2121" s="19">
        <v>1.0620469306503999</v>
      </c>
      <c r="L2121" s="135">
        <v>0.10633010160657</v>
      </c>
      <c r="M2121" s="135">
        <v>89.79</v>
      </c>
      <c r="N2121" s="135">
        <v>82.969601357860398</v>
      </c>
      <c r="O2121" s="19">
        <v>0.8</v>
      </c>
      <c r="P2121" s="2">
        <v>172.06075610388001</v>
      </c>
      <c r="Q2121" s="2">
        <v>285.934855218883</v>
      </c>
      <c r="R2121" s="266">
        <f t="shared" si="102"/>
        <v>1.6237678060041199</v>
      </c>
      <c r="S2121" s="266">
        <f t="shared" si="103"/>
        <v>0.52890400522105063</v>
      </c>
      <c r="T2121" s="266">
        <f t="shared" si="104"/>
        <v>2.0187331072398713</v>
      </c>
    </row>
    <row r="2122" spans="1:20">
      <c r="A2122" s="102">
        <v>1.8814640692435201</v>
      </c>
      <c r="B2122" s="102">
        <v>0.71736515044946803</v>
      </c>
      <c r="C2122" s="2">
        <v>984.73897107720904</v>
      </c>
      <c r="D2122" s="19">
        <v>1.50663971926791</v>
      </c>
      <c r="E2122" s="135">
        <v>0.29999999110204001</v>
      </c>
      <c r="F2122" s="135">
        <v>89</v>
      </c>
      <c r="G2122" s="135">
        <v>42.062208836220002</v>
      </c>
      <c r="H2122" s="2">
        <v>3.4456380515865201</v>
      </c>
      <c r="I2122" s="2">
        <v>207.57365279030199</v>
      </c>
      <c r="J2122" s="2">
        <v>-171.852076985747</v>
      </c>
      <c r="K2122" s="19">
        <v>4.5194787430965899</v>
      </c>
      <c r="L2122" s="135">
        <v>2.49583042233325E-8</v>
      </c>
      <c r="M2122" s="135">
        <v>89.79</v>
      </c>
      <c r="N2122" s="135">
        <v>82.8272091595924</v>
      </c>
      <c r="O2122" s="19">
        <v>0.8</v>
      </c>
      <c r="P2122" s="2">
        <v>111.809975169993</v>
      </c>
      <c r="Q2122" s="2">
        <v>331.64462142960201</v>
      </c>
      <c r="R2122" s="266">
        <f t="shared" si="102"/>
        <v>6.0261184623644999</v>
      </c>
      <c r="S2122" s="266">
        <f t="shared" si="103"/>
        <v>0.33336581604001808</v>
      </c>
      <c r="T2122" s="266">
        <f t="shared" si="104"/>
        <v>1.9691597624390431</v>
      </c>
    </row>
    <row r="2123" spans="1:20">
      <c r="A2123" s="102">
        <v>1.9041457525454399</v>
      </c>
      <c r="B2123" s="102">
        <v>0.71770512098994299</v>
      </c>
      <c r="C2123" s="2">
        <v>907.00954606782705</v>
      </c>
      <c r="D2123" s="19">
        <v>3.0101328341090898</v>
      </c>
      <c r="E2123" s="135">
        <v>0.280186950618044</v>
      </c>
      <c r="F2123" s="135">
        <v>89</v>
      </c>
      <c r="G2123" s="135">
        <v>41.4739839944802</v>
      </c>
      <c r="H2123" s="2">
        <v>3.2033971038249197E-2</v>
      </c>
      <c r="I2123" s="2">
        <v>337.37884238184</v>
      </c>
      <c r="J2123" s="2">
        <v>-145.82027476573299</v>
      </c>
      <c r="K2123" s="19">
        <v>4.3538803038951404</v>
      </c>
      <c r="L2123" s="135">
        <v>1.2698995876552001E-2</v>
      </c>
      <c r="M2123" s="135">
        <v>89.79</v>
      </c>
      <c r="N2123" s="135">
        <v>82.109046136383697</v>
      </c>
      <c r="O2123" s="19">
        <v>0.8</v>
      </c>
      <c r="P2123" s="2">
        <v>288.14228791020702</v>
      </c>
      <c r="Q2123" s="2">
        <v>152.23731348725499</v>
      </c>
      <c r="R2123" s="266">
        <f t="shared" si="102"/>
        <v>7.3640131380042302</v>
      </c>
      <c r="S2123" s="266">
        <f t="shared" si="103"/>
        <v>0.69136784293682008</v>
      </c>
      <c r="T2123" s="266">
        <f t="shared" si="104"/>
        <v>1.9797723350453056</v>
      </c>
    </row>
    <row r="2124" spans="1:20">
      <c r="A2124" s="102">
        <v>1.91404768778011</v>
      </c>
      <c r="B2124" s="102">
        <v>0.717785099932156</v>
      </c>
      <c r="C2124" s="2">
        <v>861.45923110249498</v>
      </c>
      <c r="D2124" s="19">
        <v>2.1880693449869799</v>
      </c>
      <c r="E2124" s="135">
        <v>0.1300001590265</v>
      </c>
      <c r="F2124" s="135">
        <v>89</v>
      </c>
      <c r="G2124" s="135">
        <v>41.500002819411897</v>
      </c>
      <c r="H2124" s="2">
        <v>0.36965632399142501</v>
      </c>
      <c r="I2124" s="2">
        <v>154.86109543096001</v>
      </c>
      <c r="J2124" s="2">
        <v>170.92837957278499</v>
      </c>
      <c r="K2124" s="19">
        <v>3.1818210900500801</v>
      </c>
      <c r="L2124" s="135">
        <v>7.2896383620741398E-2</v>
      </c>
      <c r="M2124" s="135">
        <v>89.79</v>
      </c>
      <c r="N2124" s="135">
        <v>81.000155044842998</v>
      </c>
      <c r="O2124" s="19">
        <v>0.8</v>
      </c>
      <c r="P2124" s="2">
        <v>287.22383871264498</v>
      </c>
      <c r="Q2124" s="2">
        <v>156.390849080957</v>
      </c>
      <c r="R2124" s="266">
        <f t="shared" si="102"/>
        <v>5.3698904350370604</v>
      </c>
      <c r="S2124" s="266">
        <f t="shared" si="103"/>
        <v>0.68767830844711042</v>
      </c>
      <c r="T2124" s="266">
        <f t="shared" si="104"/>
        <v>1.9518108323345618</v>
      </c>
    </row>
    <row r="2125" spans="1:20">
      <c r="A2125" s="102">
        <v>2.08212173776701</v>
      </c>
      <c r="B2125" s="102">
        <v>0.71782918312751198</v>
      </c>
      <c r="C2125" s="2">
        <v>998.59688715546804</v>
      </c>
      <c r="D2125" s="19">
        <v>1.2476347497634701</v>
      </c>
      <c r="E2125" s="135">
        <v>0.13432205607081499</v>
      </c>
      <c r="F2125" s="135">
        <v>89</v>
      </c>
      <c r="G2125" s="135">
        <v>41.762445208005701</v>
      </c>
      <c r="H2125" s="2">
        <v>-0.18353102233158899</v>
      </c>
      <c r="I2125" s="2">
        <v>359.38645157517499</v>
      </c>
      <c r="J2125" s="2">
        <v>162.647529130007</v>
      </c>
      <c r="K2125" s="19">
        <v>2.0000042504943498</v>
      </c>
      <c r="L2125" s="135">
        <v>8.7484472712231198E-2</v>
      </c>
      <c r="M2125" s="135">
        <v>89.79</v>
      </c>
      <c r="N2125" s="135">
        <v>81.595804961827696</v>
      </c>
      <c r="O2125" s="19">
        <v>0.8</v>
      </c>
      <c r="P2125" s="2">
        <v>87.110641409206394</v>
      </c>
      <c r="Q2125" s="2">
        <v>346.66059373483102</v>
      </c>
      <c r="R2125" s="266">
        <f t="shared" si="102"/>
        <v>3.2476390002578199</v>
      </c>
      <c r="S2125" s="266">
        <f t="shared" si="103"/>
        <v>0.62381604911843902</v>
      </c>
      <c r="T2125" s="266">
        <f t="shared" si="104"/>
        <v>1.9538081296587033</v>
      </c>
    </row>
    <row r="2126" spans="1:20">
      <c r="A2126" s="102">
        <v>1.84171449020504</v>
      </c>
      <c r="B2126" s="102">
        <v>0.71786071176585897</v>
      </c>
      <c r="C2126" s="2">
        <v>998.38968869557402</v>
      </c>
      <c r="D2126" s="19">
        <v>1.3251981839409701</v>
      </c>
      <c r="E2126" s="135">
        <v>0.13573179391943799</v>
      </c>
      <c r="F2126" s="135">
        <v>89</v>
      </c>
      <c r="G2126" s="135">
        <v>41.799999780146699</v>
      </c>
      <c r="H2126" s="2">
        <v>5.9999999783166196</v>
      </c>
      <c r="I2126" s="2">
        <v>290.68762037232</v>
      </c>
      <c r="J2126" s="2">
        <v>-81.035050459733796</v>
      </c>
      <c r="K2126" s="19">
        <v>2.01658472912872</v>
      </c>
      <c r="L2126" s="135">
        <v>7.5390605446899406E-2</v>
      </c>
      <c r="M2126" s="135">
        <v>89.79</v>
      </c>
      <c r="N2126" s="135">
        <v>81.367263486755306</v>
      </c>
      <c r="O2126" s="19">
        <v>0.8</v>
      </c>
      <c r="P2126" s="2">
        <v>34.277827122158698</v>
      </c>
      <c r="Q2126" s="2">
        <v>36.4310071704395</v>
      </c>
      <c r="R2126" s="266">
        <f t="shared" si="102"/>
        <v>3.3417829130696903</v>
      </c>
      <c r="S2126" s="266">
        <f t="shared" si="103"/>
        <v>0.65714976653300927</v>
      </c>
      <c r="T2126" s="266">
        <f t="shared" si="104"/>
        <v>1.9465852611176675</v>
      </c>
    </row>
    <row r="2127" spans="1:20">
      <c r="A2127" s="102">
        <v>1.40087347198277</v>
      </c>
      <c r="B2127" s="102">
        <v>0.71803153832169098</v>
      </c>
      <c r="C2127" s="2">
        <v>860.19660702602403</v>
      </c>
      <c r="D2127" s="19">
        <v>1.8763986439959</v>
      </c>
      <c r="E2127" s="135">
        <v>0.29999994859427298</v>
      </c>
      <c r="F2127" s="135">
        <v>89</v>
      </c>
      <c r="G2127" s="135">
        <v>41.725874437183599</v>
      </c>
      <c r="H2127" s="2">
        <v>0.671074864614288</v>
      </c>
      <c r="I2127" s="2">
        <v>246.83219006972399</v>
      </c>
      <c r="J2127" s="2">
        <v>62.272463245486897</v>
      </c>
      <c r="K2127" s="19">
        <v>2.0000000155008402</v>
      </c>
      <c r="L2127" s="135">
        <v>1.1175916546985999E-2</v>
      </c>
      <c r="M2127" s="135">
        <v>89.79</v>
      </c>
      <c r="N2127" s="135">
        <v>81.5776051475694</v>
      </c>
      <c r="O2127" s="19">
        <v>0.8</v>
      </c>
      <c r="P2127" s="2">
        <v>147.948428887928</v>
      </c>
      <c r="Q2127" s="2">
        <v>303.12925005827401</v>
      </c>
      <c r="R2127" s="266">
        <f t="shared" si="102"/>
        <v>3.8763986594967399</v>
      </c>
      <c r="S2127" s="266">
        <f t="shared" si="103"/>
        <v>0.93819931472651119</v>
      </c>
      <c r="T2127" s="266">
        <f t="shared" si="104"/>
        <v>1.9550843750532003</v>
      </c>
    </row>
    <row r="2128" spans="1:20">
      <c r="A2128" s="102">
        <v>1.6252480810508101</v>
      </c>
      <c r="B2128" s="102">
        <v>0.71813912645858802</v>
      </c>
      <c r="C2128" s="2">
        <v>998.99789033787897</v>
      </c>
      <c r="D2128" s="19">
        <v>1.2020614423862599</v>
      </c>
      <c r="E2128" s="135">
        <v>0.29999995413587499</v>
      </c>
      <c r="F2128" s="135">
        <v>89</v>
      </c>
      <c r="G2128" s="135">
        <v>41.799999971140501</v>
      </c>
      <c r="H2128" s="2">
        <v>-2.9997173292788202</v>
      </c>
      <c r="I2128" s="2">
        <v>200.71138719967601</v>
      </c>
      <c r="J2128" s="2">
        <v>79.5213007513088</v>
      </c>
      <c r="K2128" s="19">
        <v>2.00000121976964</v>
      </c>
      <c r="L2128" s="135">
        <v>9.1118131812150102E-2</v>
      </c>
      <c r="M2128" s="135">
        <v>89.79</v>
      </c>
      <c r="N2128" s="135">
        <v>81.660666894788406</v>
      </c>
      <c r="O2128" s="19">
        <v>0.8</v>
      </c>
      <c r="P2128" s="2">
        <v>339.35153796469501</v>
      </c>
      <c r="Q2128" s="2">
        <v>92.362124864896501</v>
      </c>
      <c r="R2128" s="266">
        <f t="shared" si="102"/>
        <v>3.2020626621558996</v>
      </c>
      <c r="S2128" s="266">
        <f t="shared" si="103"/>
        <v>0.60103035463384036</v>
      </c>
      <c r="T2128" s="266">
        <f t="shared" si="104"/>
        <v>1.9536044725159918</v>
      </c>
    </row>
    <row r="2129" spans="1:20">
      <c r="A2129" s="102">
        <v>2.0879920525476301</v>
      </c>
      <c r="B2129" s="102">
        <v>0.71819574142094</v>
      </c>
      <c r="C2129" s="2">
        <v>880.79909836796799</v>
      </c>
      <c r="D2129" s="19">
        <v>0.78416588256660802</v>
      </c>
      <c r="E2129" s="135">
        <v>0.13033824402336699</v>
      </c>
      <c r="F2129" s="135">
        <v>89</v>
      </c>
      <c r="G2129" s="135">
        <v>41.959664902480199</v>
      </c>
      <c r="H2129" s="2">
        <v>0.78253109106153795</v>
      </c>
      <c r="I2129" s="2">
        <v>80.470847717358296</v>
      </c>
      <c r="J2129" s="2">
        <v>-120.375055431205</v>
      </c>
      <c r="K2129" s="19">
        <v>1.57284453015531</v>
      </c>
      <c r="L2129" s="135">
        <v>0.26231264198109999</v>
      </c>
      <c r="M2129" s="135">
        <v>89.79</v>
      </c>
      <c r="N2129" s="135">
        <v>81.909195869589993</v>
      </c>
      <c r="O2129" s="19">
        <v>0.8</v>
      </c>
      <c r="P2129" s="2">
        <v>320.64668851817697</v>
      </c>
      <c r="Q2129" s="2">
        <v>95.192590752292304</v>
      </c>
      <c r="R2129" s="266">
        <f t="shared" si="102"/>
        <v>2.3570104127219178</v>
      </c>
      <c r="S2129" s="266">
        <f t="shared" si="103"/>
        <v>0.49856541287597944</v>
      </c>
      <c r="T2129" s="266">
        <f t="shared" si="104"/>
        <v>1.9520936608992894</v>
      </c>
    </row>
    <row r="2130" spans="1:20">
      <c r="A2130" s="102">
        <v>1.7744990275241399</v>
      </c>
      <c r="B2130" s="102">
        <v>0.71856776950880796</v>
      </c>
      <c r="C2130" s="2">
        <v>880.043836038108</v>
      </c>
      <c r="D2130" s="19">
        <v>0.64268521903769205</v>
      </c>
      <c r="E2130" s="135">
        <v>0.10151568476860499</v>
      </c>
      <c r="F2130" s="135">
        <v>89</v>
      </c>
      <c r="G2130" s="135">
        <v>41.029311213435903</v>
      </c>
      <c r="H2130" s="2">
        <v>-0.838552761199577</v>
      </c>
      <c r="I2130" s="2">
        <v>359.74046182045402</v>
      </c>
      <c r="J2130" s="2">
        <v>-179.18029317249699</v>
      </c>
      <c r="K2130" s="19">
        <v>1.0302975913983301</v>
      </c>
      <c r="L2130" s="135">
        <v>0.118646779843866</v>
      </c>
      <c r="M2130" s="135">
        <v>89.79</v>
      </c>
      <c r="N2130" s="135">
        <v>83.122073506010594</v>
      </c>
      <c r="O2130" s="19">
        <v>0.8</v>
      </c>
      <c r="P2130" s="2">
        <v>341.01825674205202</v>
      </c>
      <c r="Q2130" s="2">
        <v>92.211892279050005</v>
      </c>
      <c r="R2130" s="266">
        <f t="shared" si="102"/>
        <v>1.672982810436022</v>
      </c>
      <c r="S2130" s="266">
        <f t="shared" si="103"/>
        <v>0.62378600552237851</v>
      </c>
      <c r="T2130" s="266">
        <f t="shared" si="104"/>
        <v>2.0259193012918661</v>
      </c>
    </row>
    <row r="2131" spans="1:20">
      <c r="A2131" s="102">
        <v>2.4218676593154602</v>
      </c>
      <c r="B2131" s="102">
        <v>0.71891510242815404</v>
      </c>
      <c r="C2131" s="2">
        <v>877.01991579808805</v>
      </c>
      <c r="D2131" s="19">
        <v>1.2184393084216201</v>
      </c>
      <c r="E2131" s="135">
        <v>0.15721072616138199</v>
      </c>
      <c r="F2131" s="135">
        <v>89</v>
      </c>
      <c r="G2131" s="135">
        <v>41.798901604993702</v>
      </c>
      <c r="H2131" s="2">
        <v>5.9999182636106196</v>
      </c>
      <c r="I2131" s="2">
        <v>97.096114445504497</v>
      </c>
      <c r="J2131" s="2">
        <v>-84.6073274499918</v>
      </c>
      <c r="K2131" s="19">
        <v>2.8498860509798298</v>
      </c>
      <c r="L2131" s="135">
        <v>9.9999951551223307E-2</v>
      </c>
      <c r="M2131" s="135">
        <v>89.79</v>
      </c>
      <c r="N2131" s="135">
        <v>81.699999815474698</v>
      </c>
      <c r="O2131" s="19">
        <v>0.8</v>
      </c>
      <c r="P2131" s="2">
        <v>95.482214896235405</v>
      </c>
      <c r="Q2131" s="2">
        <v>355.53340193627901</v>
      </c>
      <c r="R2131" s="266">
        <f t="shared" si="102"/>
        <v>4.0683253594014497</v>
      </c>
      <c r="S2131" s="266">
        <f t="shared" si="103"/>
        <v>0.42753965829711121</v>
      </c>
      <c r="T2131" s="266">
        <f t="shared" si="104"/>
        <v>1.9545968118385681</v>
      </c>
    </row>
    <row r="2132" spans="1:20">
      <c r="A2132" s="102">
        <v>1.6299467263743199</v>
      </c>
      <c r="B2132" s="102">
        <v>0.718997136936249</v>
      </c>
      <c r="C2132" s="2">
        <v>984.74028392053401</v>
      </c>
      <c r="D2132" s="19">
        <v>1.02567458784252</v>
      </c>
      <c r="E2132" s="135">
        <v>3.16815481441079E-5</v>
      </c>
      <c r="F2132" s="135">
        <v>89</v>
      </c>
      <c r="G2132" s="135">
        <v>41.131724719705502</v>
      </c>
      <c r="H2132" s="2">
        <v>5.9975358692933201</v>
      </c>
      <c r="I2132" s="2">
        <v>212.616972235899</v>
      </c>
      <c r="J2132" s="2">
        <v>-135.02965376613099</v>
      </c>
      <c r="K2132" s="19">
        <v>3.0980164644879999</v>
      </c>
      <c r="L2132" s="135">
        <v>3.76737189896808E-4</v>
      </c>
      <c r="M2132" s="135">
        <v>89.79</v>
      </c>
      <c r="N2132" s="135">
        <v>82.776119504679301</v>
      </c>
      <c r="O2132" s="19">
        <v>0.8</v>
      </c>
      <c r="P2132" s="2">
        <v>206.61241397469701</v>
      </c>
      <c r="Q2132" s="2">
        <v>236.927909188011</v>
      </c>
      <c r="R2132" s="266">
        <f t="shared" si="102"/>
        <v>4.1236910523305195</v>
      </c>
      <c r="S2132" s="266">
        <f t="shared" si="103"/>
        <v>0.33107460841465547</v>
      </c>
      <c r="T2132" s="266">
        <f t="shared" si="104"/>
        <v>2.0124641032867432</v>
      </c>
    </row>
    <row r="2133" spans="1:20">
      <c r="A2133" s="102">
        <v>1.7155822319909899</v>
      </c>
      <c r="B2133" s="102">
        <v>0.71934232573189205</v>
      </c>
      <c r="C2133" s="2">
        <v>998.36518634163201</v>
      </c>
      <c r="D2133" s="19">
        <v>1.2652173896315999</v>
      </c>
      <c r="E2133" s="135">
        <v>0.29999995931595003</v>
      </c>
      <c r="F2133" s="135">
        <v>89</v>
      </c>
      <c r="G2133" s="135">
        <v>41.798042243128897</v>
      </c>
      <c r="H2133" s="2">
        <v>0.59071410999466001</v>
      </c>
      <c r="I2133" s="2">
        <v>265.97384207561697</v>
      </c>
      <c r="J2133" s="2">
        <v>15.3527307570816</v>
      </c>
      <c r="K2133" s="19">
        <v>2.7068950847907698</v>
      </c>
      <c r="L2133" s="135">
        <v>9.4775512280122598E-2</v>
      </c>
      <c r="M2133" s="135">
        <v>89.79</v>
      </c>
      <c r="N2133" s="135">
        <v>81.699999916499195</v>
      </c>
      <c r="O2133" s="19">
        <v>0.8</v>
      </c>
      <c r="P2133" s="2">
        <v>111.45840503086301</v>
      </c>
      <c r="Q2133" s="2">
        <v>342.26297785215502</v>
      </c>
      <c r="R2133" s="266">
        <f t="shared" si="102"/>
        <v>3.9721124744223699</v>
      </c>
      <c r="S2133" s="266">
        <f t="shared" si="103"/>
        <v>0.46740540360816946</v>
      </c>
      <c r="T2133" s="266">
        <f t="shared" si="104"/>
        <v>1.9546370004908473</v>
      </c>
    </row>
    <row r="2134" spans="1:20">
      <c r="A2134" s="102">
        <v>2.64043530682101</v>
      </c>
      <c r="B2134" s="102">
        <v>0.71970250435611705</v>
      </c>
      <c r="C2134" s="2">
        <v>968.09547199761596</v>
      </c>
      <c r="D2134" s="19">
        <v>0.69124844056700496</v>
      </c>
      <c r="E2134" s="135">
        <v>0.19278959036887799</v>
      </c>
      <c r="F2134" s="135">
        <v>89</v>
      </c>
      <c r="G2134" s="135">
        <v>41.3848133651748</v>
      </c>
      <c r="H2134" s="2">
        <v>0.283052943499842</v>
      </c>
      <c r="I2134" s="2">
        <v>332.24934023497599</v>
      </c>
      <c r="J2134" s="2">
        <v>94.650160572121095</v>
      </c>
      <c r="K2134" s="19">
        <v>4.25126145977557</v>
      </c>
      <c r="L2134" s="135">
        <v>0.28949026661826499</v>
      </c>
      <c r="M2134" s="135">
        <v>89.79</v>
      </c>
      <c r="N2134" s="135">
        <v>83.068915784587702</v>
      </c>
      <c r="O2134" s="19">
        <v>0.8</v>
      </c>
      <c r="P2134" s="2">
        <v>313.63532530485799</v>
      </c>
      <c r="Q2134" s="2">
        <v>109.195260521356</v>
      </c>
      <c r="R2134" s="266">
        <f t="shared" si="102"/>
        <v>4.942509900342575</v>
      </c>
      <c r="S2134" s="266">
        <f t="shared" si="103"/>
        <v>0.16259843039705607</v>
      </c>
      <c r="T2134" s="266">
        <f t="shared" si="104"/>
        <v>2.0072318570485557</v>
      </c>
    </row>
    <row r="2135" spans="1:20">
      <c r="A2135" s="102">
        <v>2.5605915738269598</v>
      </c>
      <c r="B2135" s="102">
        <v>0.719986377146971</v>
      </c>
      <c r="C2135" s="2">
        <v>984.67183946208002</v>
      </c>
      <c r="D2135" s="19">
        <v>3.2508181652229999</v>
      </c>
      <c r="E2135" s="135">
        <v>0.26413671561034102</v>
      </c>
      <c r="F2135" s="135">
        <v>89</v>
      </c>
      <c r="G2135" s="135">
        <v>41.208796913793698</v>
      </c>
      <c r="H2135" s="2">
        <v>0.47637602708361898</v>
      </c>
      <c r="I2135" s="2">
        <v>353.42844348574801</v>
      </c>
      <c r="J2135" s="2">
        <v>168.638324080899</v>
      </c>
      <c r="K2135" s="19">
        <v>4.5873137715972296</v>
      </c>
      <c r="L2135" s="135">
        <v>6.4476430927662397E-8</v>
      </c>
      <c r="M2135" s="135">
        <v>89.79</v>
      </c>
      <c r="N2135" s="135">
        <v>82.944847953346994</v>
      </c>
      <c r="O2135" s="19">
        <v>0.8</v>
      </c>
      <c r="P2135" s="2">
        <v>63.823324799014898</v>
      </c>
      <c r="Q2135" s="2">
        <v>18.128111332785899</v>
      </c>
      <c r="R2135" s="266">
        <f t="shared" si="102"/>
        <v>7.8381319368202291</v>
      </c>
      <c r="S2135" s="266">
        <f t="shared" si="103"/>
        <v>0.70865398075682906</v>
      </c>
      <c r="T2135" s="266">
        <f t="shared" si="104"/>
        <v>2.012794698347117</v>
      </c>
    </row>
    <row r="2136" spans="1:20">
      <c r="A2136" s="102">
        <v>1.87203871738165</v>
      </c>
      <c r="B2136" s="102">
        <v>0.72000180412193404</v>
      </c>
      <c r="C2136" s="2">
        <v>997.62190752864899</v>
      </c>
      <c r="D2136" s="19">
        <v>1.0082798905279799</v>
      </c>
      <c r="E2136" s="135">
        <v>0.15879100552131201</v>
      </c>
      <c r="F2136" s="135">
        <v>89</v>
      </c>
      <c r="G2136" s="135">
        <v>41.422025514964098</v>
      </c>
      <c r="H2136" s="2">
        <v>5.9999627780125504</v>
      </c>
      <c r="I2136" s="2">
        <v>275.532638224067</v>
      </c>
      <c r="J2136" s="2">
        <v>-48.429938079168302</v>
      </c>
      <c r="K2136" s="19">
        <v>1.4771479903993101</v>
      </c>
      <c r="L2136" s="135">
        <v>3.8047491668425602E-2</v>
      </c>
      <c r="M2136" s="135">
        <v>89.79</v>
      </c>
      <c r="N2136" s="135">
        <v>82.193901219115006</v>
      </c>
      <c r="O2136" s="19">
        <v>0.8</v>
      </c>
      <c r="P2136" s="2">
        <v>92.2368210589038</v>
      </c>
      <c r="Q2136" s="2">
        <v>351.50178210569999</v>
      </c>
      <c r="R2136" s="266">
        <f t="shared" si="102"/>
        <v>2.4854278809272898</v>
      </c>
      <c r="S2136" s="266">
        <f t="shared" si="103"/>
        <v>0.68258556155596617</v>
      </c>
      <c r="T2136" s="266">
        <f t="shared" si="104"/>
        <v>1.9843042487002882</v>
      </c>
    </row>
    <row r="2137" spans="1:20">
      <c r="A2137" s="102">
        <v>2.14805678930133</v>
      </c>
      <c r="B2137" s="102">
        <v>0.72004167053519796</v>
      </c>
      <c r="C2137" s="2">
        <v>952.65735421477495</v>
      </c>
      <c r="D2137" s="19">
        <v>0.50002937732851405</v>
      </c>
      <c r="E2137" s="135">
        <v>9.5020974989234999E-5</v>
      </c>
      <c r="F2137" s="135">
        <v>89</v>
      </c>
      <c r="G2137" s="135">
        <v>40.803612157854502</v>
      </c>
      <c r="H2137" s="2">
        <v>5.3384072396148499</v>
      </c>
      <c r="I2137" s="2">
        <v>214.38455282799001</v>
      </c>
      <c r="J2137" s="2">
        <v>-153.89121102736701</v>
      </c>
      <c r="K2137" s="19">
        <v>2.7833139574998098</v>
      </c>
      <c r="L2137" s="135">
        <v>0.15648536527776999</v>
      </c>
      <c r="M2137" s="135">
        <v>89.79</v>
      </c>
      <c r="N2137" s="135">
        <v>82.955950497712195</v>
      </c>
      <c r="O2137" s="19">
        <v>0.8</v>
      </c>
      <c r="P2137" s="2">
        <v>37.610254795239698</v>
      </c>
      <c r="Q2137" s="2">
        <v>29.0960266616868</v>
      </c>
      <c r="R2137" s="266">
        <f t="shared" si="102"/>
        <v>3.2833433348283236</v>
      </c>
      <c r="S2137" s="266">
        <f t="shared" si="103"/>
        <v>0.17965252392068609</v>
      </c>
      <c r="T2137" s="266">
        <f t="shared" si="104"/>
        <v>2.0330540878779422</v>
      </c>
    </row>
    <row r="2138" spans="1:20">
      <c r="A2138" s="102">
        <v>1.53230144968256</v>
      </c>
      <c r="B2138" s="102">
        <v>0.72015692762044403</v>
      </c>
      <c r="C2138" s="2">
        <v>947.85944438718195</v>
      </c>
      <c r="D2138" s="19">
        <v>1.2253200880716999</v>
      </c>
      <c r="E2138" s="135">
        <v>0.13000021261837699</v>
      </c>
      <c r="F2138" s="135">
        <v>89</v>
      </c>
      <c r="G2138" s="135">
        <v>41.6424278032773</v>
      </c>
      <c r="H2138" s="2">
        <v>5.9384384527388896</v>
      </c>
      <c r="I2138" s="2">
        <v>159.69057553696001</v>
      </c>
      <c r="J2138" s="2">
        <v>157.91002380556699</v>
      </c>
      <c r="K2138" s="19">
        <v>3.1999999821049698</v>
      </c>
      <c r="L2138" s="135">
        <v>9.8108674698165005E-2</v>
      </c>
      <c r="M2138" s="135">
        <v>89.79</v>
      </c>
      <c r="N2138" s="135">
        <v>81.547887019915393</v>
      </c>
      <c r="O2138" s="19">
        <v>0.8</v>
      </c>
      <c r="P2138" s="2">
        <v>162.71421504908099</v>
      </c>
      <c r="Q2138" s="2">
        <v>297.772223625783</v>
      </c>
      <c r="R2138" s="266">
        <f t="shared" si="102"/>
        <v>4.42532007017667</v>
      </c>
      <c r="S2138" s="266">
        <f t="shared" si="103"/>
        <v>0.38291252966372846</v>
      </c>
      <c r="T2138" s="266">
        <f t="shared" si="104"/>
        <v>1.958288488969836</v>
      </c>
    </row>
    <row r="2139" spans="1:20">
      <c r="A2139" s="102">
        <v>1.59360113833099</v>
      </c>
      <c r="B2139" s="102">
        <v>0.72025072415742797</v>
      </c>
      <c r="C2139" s="2">
        <v>983.17743694723401</v>
      </c>
      <c r="D2139" s="19">
        <v>1.14454667522773</v>
      </c>
      <c r="E2139" s="135">
        <v>0.206078593902323</v>
      </c>
      <c r="F2139" s="135">
        <v>89</v>
      </c>
      <c r="G2139" s="135">
        <v>41.3877612640838</v>
      </c>
      <c r="H2139" s="2">
        <v>-2.1102047656661602</v>
      </c>
      <c r="I2139" s="2">
        <v>243.64150216937699</v>
      </c>
      <c r="J2139" s="2">
        <v>1.0172374120961001</v>
      </c>
      <c r="K2139" s="19">
        <v>1.00002245139393</v>
      </c>
      <c r="L2139" s="135">
        <v>4.6519953978406497E-2</v>
      </c>
      <c r="M2139" s="135">
        <v>89.79</v>
      </c>
      <c r="N2139" s="135">
        <v>81.954492561416302</v>
      </c>
      <c r="O2139" s="19">
        <v>0.8</v>
      </c>
      <c r="P2139" s="2">
        <v>23.757547425119999</v>
      </c>
      <c r="Q2139" s="2">
        <v>57.312372045314497</v>
      </c>
      <c r="R2139" s="266">
        <f t="shared" si="102"/>
        <v>2.14456912662166</v>
      </c>
      <c r="S2139" s="266">
        <f t="shared" si="103"/>
        <v>1.1445209791363662</v>
      </c>
      <c r="T2139" s="266">
        <f t="shared" si="104"/>
        <v>1.9801624938949336</v>
      </c>
    </row>
    <row r="2140" spans="1:20">
      <c r="A2140" s="102">
        <v>1.40859116986393</v>
      </c>
      <c r="B2140" s="102">
        <v>0.72032477635451897</v>
      </c>
      <c r="C2140" s="2">
        <v>906.82864250702403</v>
      </c>
      <c r="D2140" s="19">
        <v>2.1488140426073201</v>
      </c>
      <c r="E2140" s="135">
        <v>0.29999996065701401</v>
      </c>
      <c r="F2140" s="135">
        <v>89</v>
      </c>
      <c r="G2140" s="135">
        <v>41.7888999761958</v>
      </c>
      <c r="H2140" s="2">
        <v>1.1651834757441999</v>
      </c>
      <c r="I2140" s="2">
        <v>244.74617689588999</v>
      </c>
      <c r="J2140" s="2">
        <v>62.550213186487397</v>
      </c>
      <c r="K2140" s="19">
        <v>2.1833840840615699</v>
      </c>
      <c r="L2140" s="135">
        <v>7.4161492946700498E-9</v>
      </c>
      <c r="M2140" s="135">
        <v>89.79</v>
      </c>
      <c r="N2140" s="135">
        <v>81.266797433064696</v>
      </c>
      <c r="O2140" s="19">
        <v>0.8</v>
      </c>
      <c r="P2140" s="2">
        <v>94.519491657493106</v>
      </c>
      <c r="Q2140" s="2">
        <v>355.47576616424101</v>
      </c>
      <c r="R2140" s="266">
        <f t="shared" si="102"/>
        <v>4.3321981266688905</v>
      </c>
      <c r="S2140" s="266">
        <f t="shared" si="103"/>
        <v>0.98416676126449454</v>
      </c>
      <c r="T2140" s="266">
        <f t="shared" si="104"/>
        <v>1.9446981729444106</v>
      </c>
    </row>
    <row r="2141" spans="1:20">
      <c r="A2141" s="102">
        <v>1.5507564367726401</v>
      </c>
      <c r="B2141" s="102">
        <v>0.720394086969249</v>
      </c>
      <c r="C2141" s="2">
        <v>983.92242114476403</v>
      </c>
      <c r="D2141" s="19">
        <v>1.0000034588298401</v>
      </c>
      <c r="E2141" s="135">
        <v>0.13128974799545501</v>
      </c>
      <c r="F2141" s="135">
        <v>89</v>
      </c>
      <c r="G2141" s="135">
        <v>41.425614694322199</v>
      </c>
      <c r="H2141" s="2">
        <v>5.94715682547832</v>
      </c>
      <c r="I2141" s="2">
        <v>260.88587744794501</v>
      </c>
      <c r="J2141" s="2">
        <v>-11.0832596728429</v>
      </c>
      <c r="K2141" s="19">
        <v>1.01411712759041</v>
      </c>
      <c r="L2141" s="135">
        <v>5.8940322295031297E-8</v>
      </c>
      <c r="M2141" s="135">
        <v>89.79</v>
      </c>
      <c r="N2141" s="135">
        <v>82.054275065716098</v>
      </c>
      <c r="O2141" s="19">
        <v>0.8</v>
      </c>
      <c r="P2141" s="2">
        <v>213.74151719024499</v>
      </c>
      <c r="Q2141" s="2">
        <v>231.44329062314699</v>
      </c>
      <c r="R2141" s="266">
        <f t="shared" si="102"/>
        <v>2.0141205864202503</v>
      </c>
      <c r="S2141" s="266">
        <f t="shared" si="103"/>
        <v>0.98608280209791488</v>
      </c>
      <c r="T2141" s="266">
        <f t="shared" si="104"/>
        <v>1.9807617984957135</v>
      </c>
    </row>
    <row r="2142" spans="1:20">
      <c r="A2142" s="102">
        <v>2.1424936894327402</v>
      </c>
      <c r="B2142" s="102">
        <v>0.72106334638288705</v>
      </c>
      <c r="C2142" s="2">
        <v>880.68292430207498</v>
      </c>
      <c r="D2142" s="19">
        <v>1.14041426499003</v>
      </c>
      <c r="E2142" s="135">
        <v>0.17644688534800501</v>
      </c>
      <c r="F2142" s="135">
        <v>89</v>
      </c>
      <c r="G2142" s="135">
        <v>39.420836255030999</v>
      </c>
      <c r="H2142" s="2">
        <v>3.9472160074452298</v>
      </c>
      <c r="I2142" s="2">
        <v>56.662569724863602</v>
      </c>
      <c r="J2142" s="2">
        <v>65.148191216449206</v>
      </c>
      <c r="K2142" s="19">
        <v>5.2606714019616101</v>
      </c>
      <c r="L2142" s="135">
        <v>0.148534719377756</v>
      </c>
      <c r="M2142" s="135">
        <v>89.79</v>
      </c>
      <c r="N2142" s="135">
        <v>83.474049621972298</v>
      </c>
      <c r="O2142" s="19">
        <v>0.8</v>
      </c>
      <c r="P2142" s="2">
        <v>17.577672761474101</v>
      </c>
      <c r="Q2142" s="2">
        <v>47.547323159622401</v>
      </c>
      <c r="R2142" s="266">
        <f t="shared" si="102"/>
        <v>6.4010856669516398</v>
      </c>
      <c r="S2142" s="266">
        <f t="shared" si="103"/>
        <v>0.21678112504133787</v>
      </c>
      <c r="T2142" s="266">
        <f t="shared" si="104"/>
        <v>2.1175108788139698</v>
      </c>
    </row>
    <row r="2143" spans="1:20">
      <c r="A2143" s="102">
        <v>1.7757789203897101</v>
      </c>
      <c r="B2143" s="102">
        <v>0.72135645030614204</v>
      </c>
      <c r="C2143" s="2">
        <v>861.00442434709396</v>
      </c>
      <c r="D2143" s="19">
        <v>2.1709226634955501</v>
      </c>
      <c r="E2143" s="135">
        <v>0.20870953244223001</v>
      </c>
      <c r="F2143" s="135">
        <v>89</v>
      </c>
      <c r="G2143" s="135">
        <v>41.590524627623701</v>
      </c>
      <c r="H2143" s="2">
        <v>-0.332165847127255</v>
      </c>
      <c r="I2143" s="2">
        <v>1.6001368260669599</v>
      </c>
      <c r="J2143" s="2">
        <v>-137.249671690783</v>
      </c>
      <c r="K2143" s="19">
        <v>2.7456576529408099</v>
      </c>
      <c r="L2143" s="135">
        <v>9.9958022018197298E-2</v>
      </c>
      <c r="M2143" s="135">
        <v>89.79</v>
      </c>
      <c r="N2143" s="135">
        <v>81.699925537221901</v>
      </c>
      <c r="O2143" s="19">
        <v>0.8</v>
      </c>
      <c r="P2143" s="2">
        <v>215.601913937528</v>
      </c>
      <c r="Q2143" s="2">
        <v>241.510292212558</v>
      </c>
      <c r="R2143" s="266">
        <f t="shared" si="102"/>
        <v>4.9165803164363595</v>
      </c>
      <c r="S2143" s="266">
        <f t="shared" si="103"/>
        <v>0.79067492670483719</v>
      </c>
      <c r="T2143" s="266">
        <f t="shared" si="104"/>
        <v>1.9643879529944239</v>
      </c>
    </row>
    <row r="2144" spans="1:20">
      <c r="A2144" s="102">
        <v>1.6190328304655801</v>
      </c>
      <c r="B2144" s="102">
        <v>0.72152718509930902</v>
      </c>
      <c r="C2144" s="2">
        <v>918.16324363349599</v>
      </c>
      <c r="D2144" s="19">
        <v>1.20849649654892</v>
      </c>
      <c r="E2144" s="135">
        <v>0.131621749660394</v>
      </c>
      <c r="F2144" s="135">
        <v>89</v>
      </c>
      <c r="G2144" s="135">
        <v>41.733084078035503</v>
      </c>
      <c r="H2144" s="2">
        <v>-0.18154770169113099</v>
      </c>
      <c r="I2144" s="2">
        <v>139.21233572738799</v>
      </c>
      <c r="J2144" s="2">
        <v>-149.30861304188201</v>
      </c>
      <c r="K2144" s="19">
        <v>3.1999999224593898</v>
      </c>
      <c r="L2144" s="135">
        <v>9.8405401162899003E-2</v>
      </c>
      <c r="M2144" s="135">
        <v>89.79</v>
      </c>
      <c r="N2144" s="135">
        <v>81.699995957580796</v>
      </c>
      <c r="O2144" s="19">
        <v>0.8</v>
      </c>
      <c r="P2144" s="2">
        <v>147.51271839684901</v>
      </c>
      <c r="Q2144" s="2">
        <v>311.60870468555697</v>
      </c>
      <c r="R2144" s="266">
        <f t="shared" si="102"/>
        <v>4.4084964190083102</v>
      </c>
      <c r="S2144" s="266">
        <f t="shared" si="103"/>
        <v>0.37765516432266621</v>
      </c>
      <c r="T2144" s="266">
        <f t="shared" si="104"/>
        <v>1.9576793271451567</v>
      </c>
    </row>
    <row r="2145" spans="1:20">
      <c r="A2145" s="102">
        <v>2.1560513759031799</v>
      </c>
      <c r="B2145" s="102">
        <v>0.72220497208592604</v>
      </c>
      <c r="C2145" s="2">
        <v>895.19042607408301</v>
      </c>
      <c r="D2145" s="19">
        <v>2.0753426569105402</v>
      </c>
      <c r="E2145" s="135">
        <v>0.269999991546445</v>
      </c>
      <c r="F2145" s="135">
        <v>89</v>
      </c>
      <c r="G2145" s="135">
        <v>41.801921006728001</v>
      </c>
      <c r="H2145" s="2">
        <v>5.7221879035293099</v>
      </c>
      <c r="I2145" s="2">
        <v>350.65460081293401</v>
      </c>
      <c r="J2145" s="2">
        <v>179.99133394170599</v>
      </c>
      <c r="K2145" s="19">
        <v>3.0761845240237999</v>
      </c>
      <c r="L2145" s="135">
        <v>2.7039072861868099E-2</v>
      </c>
      <c r="M2145" s="135">
        <v>89.79</v>
      </c>
      <c r="N2145" s="135">
        <v>81.561368376156395</v>
      </c>
      <c r="O2145" s="19">
        <v>0.8</v>
      </c>
      <c r="P2145" s="2">
        <v>234.62822165381399</v>
      </c>
      <c r="Q2145" s="2">
        <v>206.977672634539</v>
      </c>
      <c r="R2145" s="266">
        <f t="shared" si="102"/>
        <v>5.1515271809343401</v>
      </c>
      <c r="S2145" s="266">
        <f t="shared" si="103"/>
        <v>0.67464829911955038</v>
      </c>
      <c r="T2145" s="266">
        <f t="shared" si="104"/>
        <v>1.9511392398217566</v>
      </c>
    </row>
    <row r="2146" spans="1:20">
      <c r="A2146" s="102">
        <v>1.63437954569235</v>
      </c>
      <c r="B2146" s="102">
        <v>0.72230301879565495</v>
      </c>
      <c r="C2146" s="2">
        <v>983.86393355465304</v>
      </c>
      <c r="D2146" s="19">
        <v>1.44817295377126</v>
      </c>
      <c r="E2146" s="135">
        <v>7.6686550205481693E-2</v>
      </c>
      <c r="F2146" s="135">
        <v>89</v>
      </c>
      <c r="G2146" s="135">
        <v>41.151796076444498</v>
      </c>
      <c r="H2146" s="2">
        <v>5.9861709834975896</v>
      </c>
      <c r="I2146" s="2">
        <v>144.87044964379399</v>
      </c>
      <c r="J2146" s="2">
        <v>-117.122656810275</v>
      </c>
      <c r="K2146" s="19">
        <v>3.5172046776290999</v>
      </c>
      <c r="L2146" s="135">
        <v>8.6770353052256596E-2</v>
      </c>
      <c r="M2146" s="135">
        <v>89.79</v>
      </c>
      <c r="N2146" s="135">
        <v>82.925476481090797</v>
      </c>
      <c r="O2146" s="19">
        <v>0.8</v>
      </c>
      <c r="P2146" s="2">
        <v>359.29235668469499</v>
      </c>
      <c r="Q2146" s="2">
        <v>69.742185795453906</v>
      </c>
      <c r="R2146" s="266">
        <f t="shared" si="102"/>
        <v>4.9653776314003597</v>
      </c>
      <c r="S2146" s="266">
        <f t="shared" si="103"/>
        <v>0.41173974405932318</v>
      </c>
      <c r="T2146" s="266">
        <f t="shared" si="104"/>
        <v>2.0151119607767929</v>
      </c>
    </row>
    <row r="2147" spans="1:20">
      <c r="A2147" s="102">
        <v>2.0510106817819098</v>
      </c>
      <c r="B2147" s="102">
        <v>0.72238391215967701</v>
      </c>
      <c r="C2147" s="2">
        <v>998.99862274820703</v>
      </c>
      <c r="D2147" s="19">
        <v>1.4116390935941501</v>
      </c>
      <c r="E2147" s="135">
        <v>0.156886044868639</v>
      </c>
      <c r="F2147" s="135">
        <v>89</v>
      </c>
      <c r="G2147" s="135">
        <v>41.638883464418598</v>
      </c>
      <c r="H2147" s="2">
        <v>-0.29142652180928302</v>
      </c>
      <c r="I2147" s="2">
        <v>284.77917511067602</v>
      </c>
      <c r="J2147" s="2">
        <v>-81.926892909512006</v>
      </c>
      <c r="K2147" s="19">
        <v>2.0000300423109598</v>
      </c>
      <c r="L2147" s="135">
        <v>7.99714761279747E-2</v>
      </c>
      <c r="M2147" s="135">
        <v>89.79</v>
      </c>
      <c r="N2147" s="135">
        <v>81.694257736582799</v>
      </c>
      <c r="O2147" s="19">
        <v>0.8</v>
      </c>
      <c r="P2147" s="2">
        <v>84.7882482902085</v>
      </c>
      <c r="Q2147" s="2">
        <v>353.836049354539</v>
      </c>
      <c r="R2147" s="266">
        <f t="shared" si="102"/>
        <v>3.4116691359051101</v>
      </c>
      <c r="S2147" s="266">
        <f t="shared" si="103"/>
        <v>0.70580894473117717</v>
      </c>
      <c r="T2147" s="266">
        <f t="shared" si="104"/>
        <v>1.9619704213825151</v>
      </c>
    </row>
    <row r="2148" spans="1:20">
      <c r="A2148" s="102">
        <v>1.8885341282002599</v>
      </c>
      <c r="B2148" s="102">
        <v>0.72362256762297705</v>
      </c>
      <c r="C2148" s="2">
        <v>864.898071950803</v>
      </c>
      <c r="D2148" s="19">
        <v>1.21437367897662</v>
      </c>
      <c r="E2148" s="135">
        <v>0.13000002605292699</v>
      </c>
      <c r="F2148" s="135">
        <v>89</v>
      </c>
      <c r="G2148" s="135">
        <v>41.556480275183901</v>
      </c>
      <c r="H2148" s="2">
        <v>5.7032560001514199</v>
      </c>
      <c r="I2148" s="2">
        <v>155.67821176560199</v>
      </c>
      <c r="J2148" s="2">
        <v>166.61748166112</v>
      </c>
      <c r="K2148" s="19">
        <v>2.8447344598831701</v>
      </c>
      <c r="L2148" s="135">
        <v>9.9982688581431195E-2</v>
      </c>
      <c r="M2148" s="135">
        <v>89.79</v>
      </c>
      <c r="N2148" s="135">
        <v>81.548522217027696</v>
      </c>
      <c r="O2148" s="19">
        <v>0.8</v>
      </c>
      <c r="P2148" s="2">
        <v>161.605493482946</v>
      </c>
      <c r="Q2148" s="2">
        <v>298.99569501348998</v>
      </c>
      <c r="R2148" s="266">
        <f t="shared" si="102"/>
        <v>4.0591081388597896</v>
      </c>
      <c r="S2148" s="266">
        <f t="shared" si="103"/>
        <v>0.42688472196680632</v>
      </c>
      <c r="T2148" s="266">
        <f t="shared" si="104"/>
        <v>1.9623539259585867</v>
      </c>
    </row>
    <row r="2149" spans="1:20">
      <c r="A2149" s="102">
        <v>1.9006136255338699</v>
      </c>
      <c r="B2149" s="102">
        <v>0.72400267994688705</v>
      </c>
      <c r="C2149" s="2">
        <v>881.79678322896302</v>
      </c>
      <c r="D2149" s="19">
        <v>0.81301126797102596</v>
      </c>
      <c r="E2149" s="135">
        <v>8.0946624403130704E-2</v>
      </c>
      <c r="F2149" s="135">
        <v>89</v>
      </c>
      <c r="G2149" s="135">
        <v>41.302986060910797</v>
      </c>
      <c r="H2149" s="2">
        <v>-1.2041982817181101</v>
      </c>
      <c r="I2149" s="2">
        <v>330.03080011297101</v>
      </c>
      <c r="J2149" s="2">
        <v>-156.35251536599699</v>
      </c>
      <c r="K2149" s="19">
        <v>1.23838576331243</v>
      </c>
      <c r="L2149" s="135">
        <v>1.2701280559273701E-2</v>
      </c>
      <c r="M2149" s="135">
        <v>89.79</v>
      </c>
      <c r="N2149" s="135">
        <v>82.528401653753306</v>
      </c>
      <c r="O2149" s="19">
        <v>0.8</v>
      </c>
      <c r="P2149" s="2">
        <v>268.839488274735</v>
      </c>
      <c r="Q2149" s="2">
        <v>172.75433464617799</v>
      </c>
      <c r="R2149" s="266">
        <f t="shared" si="102"/>
        <v>2.051397031283456</v>
      </c>
      <c r="S2149" s="266">
        <f t="shared" si="103"/>
        <v>0.65650889412390068</v>
      </c>
      <c r="T2149" s="266">
        <f t="shared" si="104"/>
        <v>1.9981219162228636</v>
      </c>
    </row>
    <row r="2150" spans="1:20">
      <c r="A2150" s="102">
        <v>2.0794182261451999</v>
      </c>
      <c r="B2150" s="102">
        <v>0.72415412285858205</v>
      </c>
      <c r="C2150" s="2">
        <v>860.02423274052205</v>
      </c>
      <c r="D2150" s="19">
        <v>2.2462931286063101</v>
      </c>
      <c r="E2150" s="135">
        <v>0.29997345732226099</v>
      </c>
      <c r="F2150" s="135">
        <v>89</v>
      </c>
      <c r="G2150" s="135">
        <v>41.644724443587798</v>
      </c>
      <c r="H2150" s="2">
        <v>0.30626510845995802</v>
      </c>
      <c r="I2150" s="2">
        <v>311.66507665742802</v>
      </c>
      <c r="J2150" s="2">
        <v>-23.705864906267301</v>
      </c>
      <c r="K2150" s="19">
        <v>3.19997390276282</v>
      </c>
      <c r="L2150" s="135">
        <v>8.3449575779241905E-2</v>
      </c>
      <c r="M2150" s="135">
        <v>89.79</v>
      </c>
      <c r="N2150" s="135">
        <v>81.342957117103197</v>
      </c>
      <c r="O2150" s="19">
        <v>0.8</v>
      </c>
      <c r="P2150" s="2">
        <v>201.95116637466199</v>
      </c>
      <c r="Q2150" s="2">
        <v>251.19923769051599</v>
      </c>
      <c r="R2150" s="266">
        <f t="shared" si="102"/>
        <v>5.4462670313691302</v>
      </c>
      <c r="S2150" s="266">
        <f t="shared" si="103"/>
        <v>0.70197232754519867</v>
      </c>
      <c r="T2150" s="266">
        <f t="shared" si="104"/>
        <v>1.9532595833907094</v>
      </c>
    </row>
    <row r="2151" spans="1:20">
      <c r="A2151" s="102">
        <v>1.6745389150455501</v>
      </c>
      <c r="B2151" s="102">
        <v>0.72472550465232299</v>
      </c>
      <c r="C2151" s="2">
        <v>998.99977607011101</v>
      </c>
      <c r="D2151" s="19">
        <v>1.2064770201479</v>
      </c>
      <c r="E2151" s="135">
        <v>0.14266457034211599</v>
      </c>
      <c r="F2151" s="135">
        <v>89</v>
      </c>
      <c r="G2151" s="135">
        <v>41.7999008188674</v>
      </c>
      <c r="H2151" s="2">
        <v>5.9997873189885098</v>
      </c>
      <c r="I2151" s="2">
        <v>252.157722784399</v>
      </c>
      <c r="J2151" s="2">
        <v>-10.308834165248699</v>
      </c>
      <c r="K2151" s="19">
        <v>2.0000000068150801</v>
      </c>
      <c r="L2151" s="135">
        <v>7.9142451357833501E-2</v>
      </c>
      <c r="M2151" s="135">
        <v>89.79</v>
      </c>
      <c r="N2151" s="135">
        <v>81.404731239533803</v>
      </c>
      <c r="O2151" s="19">
        <v>0.8</v>
      </c>
      <c r="P2151" s="2">
        <v>359.98977281277701</v>
      </c>
      <c r="Q2151" s="2">
        <v>71.099174444467593</v>
      </c>
      <c r="R2151" s="266">
        <f t="shared" si="102"/>
        <v>3.2064770269629799</v>
      </c>
      <c r="S2151" s="266">
        <f t="shared" si="103"/>
        <v>0.60323850801839063</v>
      </c>
      <c r="T2151" s="266">
        <f t="shared" si="104"/>
        <v>1.9474862295077457</v>
      </c>
    </row>
    <row r="2152" spans="1:20">
      <c r="A2152" s="102">
        <v>1.3989131418056699</v>
      </c>
      <c r="B2152" s="102">
        <v>0.72530171272399602</v>
      </c>
      <c r="C2152" s="2">
        <v>888.32565980296602</v>
      </c>
      <c r="D2152" s="19">
        <v>1.98644863044606</v>
      </c>
      <c r="E2152" s="135">
        <v>0.29999999950393502</v>
      </c>
      <c r="F2152" s="135">
        <v>89</v>
      </c>
      <c r="G2152" s="135">
        <v>41.799999998860102</v>
      </c>
      <c r="H2152" s="2">
        <v>1.40036897423172</v>
      </c>
      <c r="I2152" s="2">
        <v>238.37028297442299</v>
      </c>
      <c r="J2152" s="2">
        <v>67.673715890631399</v>
      </c>
      <c r="K2152" s="19">
        <v>2.0000000275830598</v>
      </c>
      <c r="L2152" s="135">
        <v>8.3718137403875001E-3</v>
      </c>
      <c r="M2152" s="135">
        <v>89.79</v>
      </c>
      <c r="N2152" s="135">
        <v>81.193118492235101</v>
      </c>
      <c r="O2152" s="19">
        <v>0.8</v>
      </c>
      <c r="P2152" s="2">
        <v>187.33054276671601</v>
      </c>
      <c r="Q2152" s="2">
        <v>263.61872127695398</v>
      </c>
      <c r="R2152" s="266">
        <f t="shared" si="102"/>
        <v>3.9864486580291199</v>
      </c>
      <c r="S2152" s="266">
        <f t="shared" si="103"/>
        <v>0.99322430152494734</v>
      </c>
      <c r="T2152" s="266">
        <f t="shared" si="104"/>
        <v>1.9424191027380207</v>
      </c>
    </row>
    <row r="2153" spans="1:20">
      <c r="A2153" s="102">
        <v>1.6171241886913701</v>
      </c>
      <c r="B2153" s="102">
        <v>0.72554828251218895</v>
      </c>
      <c r="C2153" s="2">
        <v>998.99911765890295</v>
      </c>
      <c r="D2153" s="19">
        <v>1.2000241643606899</v>
      </c>
      <c r="E2153" s="135">
        <v>0.16807302574365901</v>
      </c>
      <c r="F2153" s="135">
        <v>89</v>
      </c>
      <c r="G2153" s="135">
        <v>41.683422488920897</v>
      </c>
      <c r="H2153" s="2">
        <v>5.9992980164542997</v>
      </c>
      <c r="I2153" s="2">
        <v>270.21801309470197</v>
      </c>
      <c r="J2153" s="2">
        <v>-52.642181093704998</v>
      </c>
      <c r="K2153" s="19">
        <v>2.0075326728779301</v>
      </c>
      <c r="L2153" s="135">
        <v>6.0324107730722401E-2</v>
      </c>
      <c r="M2153" s="135">
        <v>89.79</v>
      </c>
      <c r="N2153" s="135">
        <v>81.699982505617101</v>
      </c>
      <c r="O2153" s="19">
        <v>0.8</v>
      </c>
      <c r="P2153" s="2">
        <v>45.0191759212506</v>
      </c>
      <c r="Q2153" s="2">
        <v>30.613761711636499</v>
      </c>
      <c r="R2153" s="266">
        <f t="shared" si="102"/>
        <v>3.2075568372386201</v>
      </c>
      <c r="S2153" s="266">
        <f t="shared" si="103"/>
        <v>0.59776071422059418</v>
      </c>
      <c r="T2153" s="266">
        <f t="shared" si="104"/>
        <v>1.9600113816789462</v>
      </c>
    </row>
    <row r="2154" spans="1:20">
      <c r="A2154" s="102">
        <v>1.9465233786031599</v>
      </c>
      <c r="B2154" s="102">
        <v>0.72557707355522005</v>
      </c>
      <c r="C2154" s="2">
        <v>998.06352664895098</v>
      </c>
      <c r="D2154" s="19">
        <v>1.28944755794717</v>
      </c>
      <c r="E2154" s="135">
        <v>0.26300303884624598</v>
      </c>
      <c r="F2154" s="135">
        <v>89</v>
      </c>
      <c r="G2154" s="135">
        <v>41.754662709792598</v>
      </c>
      <c r="H2154" s="2">
        <v>5.9969365548968501</v>
      </c>
      <c r="I2154" s="2">
        <v>351.83765710503701</v>
      </c>
      <c r="J2154" s="2">
        <v>160.53959861685999</v>
      </c>
      <c r="K2154" s="19">
        <v>2.0000323237330302</v>
      </c>
      <c r="L2154" s="135">
        <v>9.9997902380307896E-2</v>
      </c>
      <c r="M2154" s="135">
        <v>89.79</v>
      </c>
      <c r="N2154" s="135">
        <v>81.699990787047199</v>
      </c>
      <c r="O2154" s="19">
        <v>0.8</v>
      </c>
      <c r="P2154" s="2">
        <v>139.12619762086899</v>
      </c>
      <c r="Q2154" s="2">
        <v>304.24148457037597</v>
      </c>
      <c r="R2154" s="266">
        <f t="shared" si="102"/>
        <v>3.2894798816802</v>
      </c>
      <c r="S2154" s="266">
        <f t="shared" si="103"/>
        <v>0.64471335920233308</v>
      </c>
      <c r="T2154" s="266">
        <f t="shared" si="104"/>
        <v>1.9566674829799628</v>
      </c>
    </row>
    <row r="2155" spans="1:20">
      <c r="A2155" s="102">
        <v>2.3760909149423202</v>
      </c>
      <c r="B2155" s="102">
        <v>0.72589192364145705</v>
      </c>
      <c r="C2155" s="2">
        <v>983.05630876249199</v>
      </c>
      <c r="D2155" s="19">
        <v>0.75305356583655103</v>
      </c>
      <c r="E2155" s="135">
        <v>6.2527979542442796E-2</v>
      </c>
      <c r="F2155" s="135">
        <v>89</v>
      </c>
      <c r="G2155" s="135">
        <v>40.084641722630401</v>
      </c>
      <c r="H2155" s="2">
        <v>4.5016735207222798</v>
      </c>
      <c r="I2155" s="2">
        <v>257.56249126331602</v>
      </c>
      <c r="J2155" s="2">
        <v>1.0125643850807899</v>
      </c>
      <c r="K2155" s="19">
        <v>3.9030297220102099</v>
      </c>
      <c r="L2155" s="135">
        <v>0.226227855271523</v>
      </c>
      <c r="M2155" s="135">
        <v>89.79</v>
      </c>
      <c r="N2155" s="135">
        <v>82.947935518480904</v>
      </c>
      <c r="O2155" s="19">
        <v>0.8</v>
      </c>
      <c r="P2155" s="2">
        <v>345.78976520129601</v>
      </c>
      <c r="Q2155" s="2">
        <v>74.120561356884906</v>
      </c>
      <c r="R2155" s="266">
        <f t="shared" si="102"/>
        <v>4.6560832878467613</v>
      </c>
      <c r="S2155" s="266">
        <f t="shared" si="103"/>
        <v>0.19294077152164232</v>
      </c>
      <c r="T2155" s="266">
        <f t="shared" si="104"/>
        <v>2.0693196185323859</v>
      </c>
    </row>
    <row r="2156" spans="1:20">
      <c r="A2156" s="102">
        <v>2.6251008245162599</v>
      </c>
      <c r="B2156" s="102">
        <v>0.72601785477908198</v>
      </c>
      <c r="C2156" s="2">
        <v>984.72171627888395</v>
      </c>
      <c r="D2156" s="19">
        <v>3.1871090502985999</v>
      </c>
      <c r="E2156" s="135">
        <v>0.29999902933275402</v>
      </c>
      <c r="F2156" s="135">
        <v>89</v>
      </c>
      <c r="G2156" s="135">
        <v>41.652109229472501</v>
      </c>
      <c r="H2156" s="2">
        <v>-2.6980771410029698</v>
      </c>
      <c r="I2156" s="2">
        <v>232.07125491347401</v>
      </c>
      <c r="J2156" s="2">
        <v>72.717901680729398</v>
      </c>
      <c r="K2156" s="19">
        <v>2.3845235277739301</v>
      </c>
      <c r="L2156" s="135">
        <v>7.5493513088460598E-2</v>
      </c>
      <c r="M2156" s="135">
        <v>89.79</v>
      </c>
      <c r="N2156" s="135">
        <v>81.214188134214893</v>
      </c>
      <c r="O2156" s="19">
        <v>0.8</v>
      </c>
      <c r="P2156" s="2">
        <v>324.91591606129202</v>
      </c>
      <c r="Q2156" s="2">
        <v>115.66776048359201</v>
      </c>
      <c r="R2156" s="266">
        <f t="shared" si="102"/>
        <v>5.5716325780725295</v>
      </c>
      <c r="S2156" s="266">
        <f t="shared" si="103"/>
        <v>1.3365810876581801</v>
      </c>
      <c r="T2156" s="266">
        <f t="shared" si="104"/>
        <v>1.9498217410019845</v>
      </c>
    </row>
    <row r="2157" spans="1:20">
      <c r="A2157" s="102">
        <v>2.55034840526059</v>
      </c>
      <c r="B2157" s="102">
        <v>0.726192192229278</v>
      </c>
      <c r="C2157" s="2">
        <v>883.82768131679404</v>
      </c>
      <c r="D2157" s="19">
        <v>0.50637218398239603</v>
      </c>
      <c r="E2157" s="135">
        <v>0.257113448065589</v>
      </c>
      <c r="F2157" s="135">
        <v>89</v>
      </c>
      <c r="G2157" s="135">
        <v>41.217589021170099</v>
      </c>
      <c r="H2157" s="2">
        <v>-1.6965201188054999</v>
      </c>
      <c r="I2157" s="2">
        <v>247.175023828359</v>
      </c>
      <c r="J2157" s="2">
        <v>-13.295314336462701</v>
      </c>
      <c r="K2157" s="19">
        <v>1.5638778329410901</v>
      </c>
      <c r="L2157" s="135">
        <v>0.108066864127704</v>
      </c>
      <c r="M2157" s="135">
        <v>89.79</v>
      </c>
      <c r="N2157" s="135">
        <v>82.662526057229599</v>
      </c>
      <c r="O2157" s="19">
        <v>0.8</v>
      </c>
      <c r="P2157" s="2">
        <v>70.495967859315002</v>
      </c>
      <c r="Q2157" s="2">
        <v>10.822508210989101</v>
      </c>
      <c r="R2157" s="266">
        <f t="shared" si="102"/>
        <v>2.0702500169234863</v>
      </c>
      <c r="S2157" s="266">
        <f t="shared" si="103"/>
        <v>0.3237926731336121</v>
      </c>
      <c r="T2157" s="266">
        <f t="shared" si="104"/>
        <v>2.005515800906565</v>
      </c>
    </row>
    <row r="2158" spans="1:20">
      <c r="A2158" s="102">
        <v>2.4428834384307199</v>
      </c>
      <c r="B2158" s="102">
        <v>0.72660626687438101</v>
      </c>
      <c r="C2158" s="2">
        <v>906.75573928563097</v>
      </c>
      <c r="D2158" s="19">
        <v>1.8611561778050101</v>
      </c>
      <c r="E2158" s="135">
        <v>0.225540736906478</v>
      </c>
      <c r="F2158" s="135">
        <v>89</v>
      </c>
      <c r="G2158" s="135">
        <v>41.504501822060497</v>
      </c>
      <c r="H2158" s="2">
        <v>-2.3468528475905899</v>
      </c>
      <c r="I2158" s="2">
        <v>258.35153084489201</v>
      </c>
      <c r="J2158" s="2">
        <v>-29.898088291810701</v>
      </c>
      <c r="K2158" s="19">
        <v>2.0738727081185599</v>
      </c>
      <c r="L2158" s="135">
        <v>8.8112213543405496E-2</v>
      </c>
      <c r="M2158" s="135">
        <v>89.79</v>
      </c>
      <c r="N2158" s="135">
        <v>81.374913551021905</v>
      </c>
      <c r="O2158" s="19">
        <v>0.8</v>
      </c>
      <c r="P2158" s="2">
        <v>323.79768709751198</v>
      </c>
      <c r="Q2158" s="2">
        <v>104.156353667117</v>
      </c>
      <c r="R2158" s="266">
        <f t="shared" si="102"/>
        <v>3.93502888592357</v>
      </c>
      <c r="S2158" s="266">
        <f t="shared" si="103"/>
        <v>0.89743028611118147</v>
      </c>
      <c r="T2158" s="266">
        <f t="shared" si="104"/>
        <v>1.9606286060219487</v>
      </c>
    </row>
    <row r="2159" spans="1:20">
      <c r="A2159" s="102">
        <v>2.7239798740483798</v>
      </c>
      <c r="B2159" s="102">
        <v>0.72664394807618304</v>
      </c>
      <c r="C2159" s="2">
        <v>912.56199691987899</v>
      </c>
      <c r="D2159" s="19">
        <v>2.6080379107440499</v>
      </c>
      <c r="E2159" s="135">
        <v>0.13071879348513499</v>
      </c>
      <c r="F2159" s="135">
        <v>89</v>
      </c>
      <c r="G2159" s="135">
        <v>41.799620659224203</v>
      </c>
      <c r="H2159" s="2">
        <v>0.78848835795764605</v>
      </c>
      <c r="I2159" s="2">
        <v>53.054055331045099</v>
      </c>
      <c r="J2159" s="2">
        <v>69.2703345692331</v>
      </c>
      <c r="K2159" s="19">
        <v>3.18891997159874</v>
      </c>
      <c r="L2159" s="135">
        <v>7.8208135180190805E-2</v>
      </c>
      <c r="M2159" s="135">
        <v>89.79</v>
      </c>
      <c r="N2159" s="135">
        <v>81.699999997843094</v>
      </c>
      <c r="O2159" s="19">
        <v>0.8</v>
      </c>
      <c r="P2159" s="2">
        <v>326.32987817475902</v>
      </c>
      <c r="Q2159" s="2">
        <v>97.846972252092996</v>
      </c>
      <c r="R2159" s="266">
        <f t="shared" si="102"/>
        <v>5.7969578823427899</v>
      </c>
      <c r="S2159" s="266">
        <f t="shared" si="103"/>
        <v>0.81784363796264559</v>
      </c>
      <c r="T2159" s="266">
        <f t="shared" si="104"/>
        <v>1.9545631924249007</v>
      </c>
    </row>
    <row r="2160" spans="1:20">
      <c r="A2160" s="102">
        <v>1.70546360360458</v>
      </c>
      <c r="B2160" s="102">
        <v>0.726788812344346</v>
      </c>
      <c r="C2160" s="2">
        <v>940.84318259538099</v>
      </c>
      <c r="D2160" s="19">
        <v>0.86940573765364404</v>
      </c>
      <c r="E2160" s="135">
        <v>0.107883466310345</v>
      </c>
      <c r="F2160" s="135">
        <v>89</v>
      </c>
      <c r="G2160" s="135">
        <v>41.4829710496074</v>
      </c>
      <c r="H2160" s="2">
        <v>-1.23780791011319</v>
      </c>
      <c r="I2160" s="2">
        <v>290.650624904295</v>
      </c>
      <c r="J2160" s="2">
        <v>-76.075319671812693</v>
      </c>
      <c r="K2160" s="19">
        <v>1.3886099343201701</v>
      </c>
      <c r="L2160" s="135">
        <v>3.5116058377138102E-6</v>
      </c>
      <c r="M2160" s="135">
        <v>89.79</v>
      </c>
      <c r="N2160" s="135">
        <v>82.131877821928498</v>
      </c>
      <c r="O2160" s="19">
        <v>0.8</v>
      </c>
      <c r="P2160" s="2">
        <v>234.138749585933</v>
      </c>
      <c r="Q2160" s="2">
        <v>207.436296142777</v>
      </c>
      <c r="R2160" s="266">
        <f t="shared" si="102"/>
        <v>2.2580156719738143</v>
      </c>
      <c r="S2160" s="266">
        <f t="shared" si="103"/>
        <v>0.62609788117300491</v>
      </c>
      <c r="T2160" s="266">
        <f t="shared" si="104"/>
        <v>1.9798938153130621</v>
      </c>
    </row>
    <row r="2161" spans="1:20">
      <c r="A2161" s="102">
        <v>1.5961089483462201</v>
      </c>
      <c r="B2161" s="102">
        <v>0.72686307378770598</v>
      </c>
      <c r="C2161" s="2">
        <v>998.99903500427104</v>
      </c>
      <c r="D2161" s="19">
        <v>1.0000340570707</v>
      </c>
      <c r="E2161" s="135">
        <v>0.13229745244917299</v>
      </c>
      <c r="F2161" s="135">
        <v>89</v>
      </c>
      <c r="G2161" s="135">
        <v>41.415959483243697</v>
      </c>
      <c r="H2161" s="2">
        <v>5.9863902553422301</v>
      </c>
      <c r="I2161" s="2">
        <v>260.28779761637099</v>
      </c>
      <c r="J2161" s="2">
        <v>-9.5908799882949296</v>
      </c>
      <c r="K2161" s="19">
        <v>1.0072231151708</v>
      </c>
      <c r="L2161" s="135">
        <v>3.3616476499132002E-7</v>
      </c>
      <c r="M2161" s="135">
        <v>89.79</v>
      </c>
      <c r="N2161" s="135">
        <v>82.090378391273006</v>
      </c>
      <c r="O2161" s="19">
        <v>0.8</v>
      </c>
      <c r="P2161" s="2">
        <v>191.97593851415101</v>
      </c>
      <c r="Q2161" s="2">
        <v>253.42318324364501</v>
      </c>
      <c r="R2161" s="266">
        <f t="shared" si="102"/>
        <v>2.0072571722415002</v>
      </c>
      <c r="S2161" s="266">
        <f t="shared" si="103"/>
        <v>0.99286249690677431</v>
      </c>
      <c r="T2161" s="266">
        <f t="shared" si="104"/>
        <v>1.9820952940734258</v>
      </c>
    </row>
    <row r="2162" spans="1:20">
      <c r="A2162" s="102">
        <v>1.7057461738586399</v>
      </c>
      <c r="B2162" s="102">
        <v>0.72703489250339104</v>
      </c>
      <c r="C2162" s="2">
        <v>998.95445358945699</v>
      </c>
      <c r="D2162" s="19">
        <v>1.0005812289960301</v>
      </c>
      <c r="E2162" s="135">
        <v>0.130215570643574</v>
      </c>
      <c r="F2162" s="135">
        <v>89</v>
      </c>
      <c r="G2162" s="135">
        <v>41.445943552945799</v>
      </c>
      <c r="H2162" s="2">
        <v>5.9979516670029396</v>
      </c>
      <c r="I2162" s="2">
        <v>267.98203343688999</v>
      </c>
      <c r="J2162" s="2">
        <v>-27.004609130159899</v>
      </c>
      <c r="K2162" s="19">
        <v>1.1714110088202401</v>
      </c>
      <c r="L2162" s="135">
        <v>1.2867953258499601E-7</v>
      </c>
      <c r="M2162" s="135">
        <v>89.79</v>
      </c>
      <c r="N2162" s="135">
        <v>82.037137385756594</v>
      </c>
      <c r="O2162" s="19">
        <v>0.8</v>
      </c>
      <c r="P2162" s="2">
        <v>221.714219219824</v>
      </c>
      <c r="Q2162" s="2">
        <v>221.80255379545201</v>
      </c>
      <c r="R2162" s="266">
        <f t="shared" si="102"/>
        <v>2.1719922378162702</v>
      </c>
      <c r="S2162" s="266">
        <f t="shared" si="103"/>
        <v>0.8541675137608129</v>
      </c>
      <c r="T2162" s="266">
        <f t="shared" si="104"/>
        <v>1.9793767580886874</v>
      </c>
    </row>
    <row r="2163" spans="1:20">
      <c r="A2163" s="102">
        <v>2.0928010479546999</v>
      </c>
      <c r="B2163" s="102">
        <v>0.72715018533498899</v>
      </c>
      <c r="C2163" s="2">
        <v>980.33202638683304</v>
      </c>
      <c r="D2163" s="19">
        <v>1.6566102564088401</v>
      </c>
      <c r="E2163" s="135">
        <v>0.26999999411620001</v>
      </c>
      <c r="F2163" s="135">
        <v>89</v>
      </c>
      <c r="G2163" s="135">
        <v>41.886891719541303</v>
      </c>
      <c r="H2163" s="2">
        <v>-2.9953400173330702</v>
      </c>
      <c r="I2163" s="2">
        <v>226.42089832468901</v>
      </c>
      <c r="J2163" s="2">
        <v>92.968634032382795</v>
      </c>
      <c r="K2163" s="19">
        <v>2.79090508454293</v>
      </c>
      <c r="L2163" s="135">
        <v>3.83716531847101E-2</v>
      </c>
      <c r="M2163" s="135">
        <v>89.79</v>
      </c>
      <c r="N2163" s="135">
        <v>81.858261771592296</v>
      </c>
      <c r="O2163" s="19">
        <v>0.8</v>
      </c>
      <c r="P2163" s="2">
        <v>241.435432911042</v>
      </c>
      <c r="Q2163" s="2">
        <v>207.94159948753901</v>
      </c>
      <c r="R2163" s="266">
        <f t="shared" si="102"/>
        <v>4.44751534095177</v>
      </c>
      <c r="S2163" s="266">
        <f t="shared" si="103"/>
        <v>0.59357455958777083</v>
      </c>
      <c r="T2163" s="266">
        <f t="shared" si="104"/>
        <v>1.9542691856842491</v>
      </c>
    </row>
    <row r="2164" spans="1:20">
      <c r="A2164" s="102">
        <v>2.19476348906755</v>
      </c>
      <c r="B2164" s="102">
        <v>0.72756743907709298</v>
      </c>
      <c r="C2164" s="2">
        <v>860.00007368456704</v>
      </c>
      <c r="D2164" s="19">
        <v>1.7466852828422099</v>
      </c>
      <c r="E2164" s="135">
        <v>0.159432690201252</v>
      </c>
      <c r="F2164" s="135">
        <v>89</v>
      </c>
      <c r="G2164" s="135">
        <v>41.797612019629298</v>
      </c>
      <c r="H2164" s="2">
        <v>-0.17863664607942001</v>
      </c>
      <c r="I2164" s="2">
        <v>359.93567156484198</v>
      </c>
      <c r="J2164" s="2">
        <v>149.3661443245</v>
      </c>
      <c r="K2164" s="19">
        <v>2.8113988083308099</v>
      </c>
      <c r="L2164" s="135">
        <v>9.1449007424533296E-2</v>
      </c>
      <c r="M2164" s="135">
        <v>89.79</v>
      </c>
      <c r="N2164" s="135">
        <v>81.699999960136296</v>
      </c>
      <c r="O2164" s="19">
        <v>0.8</v>
      </c>
      <c r="P2164" s="2">
        <v>330.55047044675598</v>
      </c>
      <c r="Q2164" s="2">
        <v>98.555626013951098</v>
      </c>
      <c r="R2164" s="266">
        <f t="shared" si="102"/>
        <v>4.5580840911730203</v>
      </c>
      <c r="S2164" s="266">
        <f t="shared" si="103"/>
        <v>0.62128691157810367</v>
      </c>
      <c r="T2164" s="266">
        <f t="shared" si="104"/>
        <v>1.9546571206452596</v>
      </c>
    </row>
    <row r="2165" spans="1:20">
      <c r="A2165" s="102">
        <v>1.76068051112815</v>
      </c>
      <c r="B2165" s="102">
        <v>0.72758652760154097</v>
      </c>
      <c r="C2165" s="2">
        <v>991.455446147506</v>
      </c>
      <c r="D2165" s="19">
        <v>1.2054358874198099</v>
      </c>
      <c r="E2165" s="135">
        <v>0.25225406454793697</v>
      </c>
      <c r="F2165" s="135">
        <v>89</v>
      </c>
      <c r="G2165" s="135">
        <v>41.795269338234696</v>
      </c>
      <c r="H2165" s="2">
        <v>5.9998949671172603</v>
      </c>
      <c r="I2165" s="2">
        <v>319.57531071006298</v>
      </c>
      <c r="J2165" s="2">
        <v>-147.63544269933101</v>
      </c>
      <c r="K2165" s="19">
        <v>2.02162391009715</v>
      </c>
      <c r="L2165" s="135">
        <v>9.6057370946934797E-2</v>
      </c>
      <c r="M2165" s="135">
        <v>89.79</v>
      </c>
      <c r="N2165" s="135">
        <v>81.674840973078702</v>
      </c>
      <c r="O2165" s="19">
        <v>0.8</v>
      </c>
      <c r="P2165" s="2">
        <v>97.442404533922002</v>
      </c>
      <c r="Q2165" s="2">
        <v>339.861110743594</v>
      </c>
      <c r="R2165" s="266">
        <f t="shared" si="102"/>
        <v>3.2270597975169597</v>
      </c>
      <c r="S2165" s="266">
        <f t="shared" si="103"/>
        <v>0.59627108751492863</v>
      </c>
      <c r="T2165" s="266">
        <f t="shared" si="104"/>
        <v>1.9541647240531552</v>
      </c>
    </row>
    <row r="2166" spans="1:20">
      <c r="A2166" s="102">
        <v>1.5597624448128</v>
      </c>
      <c r="B2166" s="102">
        <v>0.72761873229790197</v>
      </c>
      <c r="C2166" s="2">
        <v>998.99039493905696</v>
      </c>
      <c r="D2166" s="19">
        <v>1.2002675819736099</v>
      </c>
      <c r="E2166" s="135">
        <v>0.29999777123791399</v>
      </c>
      <c r="F2166" s="135">
        <v>89</v>
      </c>
      <c r="G2166" s="135">
        <v>41.779018506491802</v>
      </c>
      <c r="H2166" s="2">
        <v>5.9995135724467099</v>
      </c>
      <c r="I2166" s="2">
        <v>213.91545920173101</v>
      </c>
      <c r="J2166" s="2">
        <v>51.249686645837699</v>
      </c>
      <c r="K2166" s="19">
        <v>2.00000064879239</v>
      </c>
      <c r="L2166" s="135">
        <v>8.0055080585011207E-2</v>
      </c>
      <c r="M2166" s="135">
        <v>89.79</v>
      </c>
      <c r="N2166" s="135">
        <v>81.530787705194498</v>
      </c>
      <c r="O2166" s="19">
        <v>0.8</v>
      </c>
      <c r="P2166" s="2">
        <v>357.634760866443</v>
      </c>
      <c r="Q2166" s="2">
        <v>74.5359510900999</v>
      </c>
      <c r="R2166" s="266">
        <f t="shared" si="102"/>
        <v>3.200268230766</v>
      </c>
      <c r="S2166" s="266">
        <f t="shared" si="103"/>
        <v>0.60013359630574981</v>
      </c>
      <c r="T2166" s="266">
        <f t="shared" si="104"/>
        <v>1.9514768565596126</v>
      </c>
    </row>
    <row r="2167" spans="1:20">
      <c r="A2167" s="102">
        <v>1.73810045793652</v>
      </c>
      <c r="B2167" s="102">
        <v>0.72762496550293498</v>
      </c>
      <c r="C2167" s="2">
        <v>998.99087997363301</v>
      </c>
      <c r="D2167" s="19">
        <v>1.00000609919023</v>
      </c>
      <c r="E2167" s="135">
        <v>0.130000039686996</v>
      </c>
      <c r="F2167" s="135">
        <v>89</v>
      </c>
      <c r="G2167" s="135">
        <v>41.431027443264</v>
      </c>
      <c r="H2167" s="2">
        <v>5.9999914631785396</v>
      </c>
      <c r="I2167" s="2">
        <v>267.55018898896998</v>
      </c>
      <c r="J2167" s="2">
        <v>-26.047660276028399</v>
      </c>
      <c r="K2167" s="19">
        <v>1.13476491038748</v>
      </c>
      <c r="L2167" s="135">
        <v>3.3273816941409199E-5</v>
      </c>
      <c r="M2167" s="135">
        <v>89.79</v>
      </c>
      <c r="N2167" s="135">
        <v>82.065698605875198</v>
      </c>
      <c r="O2167" s="19">
        <v>0.8</v>
      </c>
      <c r="P2167" s="2">
        <v>206.18239328475599</v>
      </c>
      <c r="Q2167" s="2">
        <v>237.58731137902001</v>
      </c>
      <c r="R2167" s="266">
        <f t="shared" si="102"/>
        <v>2.1347710095777099</v>
      </c>
      <c r="S2167" s="266">
        <f t="shared" si="103"/>
        <v>0.88124517249019019</v>
      </c>
      <c r="T2167" s="266">
        <f t="shared" si="104"/>
        <v>1.9807787465144731</v>
      </c>
    </row>
    <row r="2168" spans="1:20">
      <c r="A2168" s="102">
        <v>1.5710652517154799</v>
      </c>
      <c r="B2168" s="102">
        <v>0.727683141663232</v>
      </c>
      <c r="C2168" s="2">
        <v>998.84942434280799</v>
      </c>
      <c r="D2168" s="19">
        <v>1.2000000033066001</v>
      </c>
      <c r="E2168" s="135">
        <v>0.29999982341105602</v>
      </c>
      <c r="F2168" s="135">
        <v>89</v>
      </c>
      <c r="G2168" s="135">
        <v>41.799672344364097</v>
      </c>
      <c r="H2168" s="2">
        <v>5.99993546252513</v>
      </c>
      <c r="I2168" s="2">
        <v>208.68660923914001</v>
      </c>
      <c r="J2168" s="2">
        <v>60.425765111891501</v>
      </c>
      <c r="K2168" s="19">
        <v>2.0000011021886901</v>
      </c>
      <c r="L2168" s="135">
        <v>8.8579149774997604E-2</v>
      </c>
      <c r="M2168" s="135">
        <v>89.79</v>
      </c>
      <c r="N2168" s="135">
        <v>81.545268557724896</v>
      </c>
      <c r="O2168" s="19">
        <v>0.8</v>
      </c>
      <c r="P2168" s="2">
        <v>349.05680620171597</v>
      </c>
      <c r="Q2168" s="2">
        <v>82.076637854548807</v>
      </c>
      <c r="R2168" s="266">
        <f t="shared" si="102"/>
        <v>3.2000011054952902</v>
      </c>
      <c r="S2168" s="266">
        <f t="shared" si="103"/>
        <v>0.59999967099687435</v>
      </c>
      <c r="T2168" s="266">
        <f t="shared" si="104"/>
        <v>1.9508590375043873</v>
      </c>
    </row>
    <row r="2169" spans="1:20">
      <c r="A2169" s="102">
        <v>1.7837864961475101</v>
      </c>
      <c r="B2169" s="102">
        <v>0.727837476961533</v>
      </c>
      <c r="C2169" s="2">
        <v>879.98164667669801</v>
      </c>
      <c r="D2169" s="19">
        <v>1.4894671863239699</v>
      </c>
      <c r="E2169" s="135">
        <v>3.9621331391688101E-2</v>
      </c>
      <c r="F2169" s="135">
        <v>89</v>
      </c>
      <c r="G2169" s="135">
        <v>41.043089175974302</v>
      </c>
      <c r="H2169" s="2">
        <v>4.6210764212690796</v>
      </c>
      <c r="I2169" s="2">
        <v>216.19948384456501</v>
      </c>
      <c r="J2169" s="2">
        <v>45.193876525152902</v>
      </c>
      <c r="K2169" s="19">
        <v>3.02394703138236</v>
      </c>
      <c r="L2169" s="135">
        <v>4.8155412115479301E-2</v>
      </c>
      <c r="M2169" s="135">
        <v>89.79</v>
      </c>
      <c r="N2169" s="135">
        <v>81.709732187783601</v>
      </c>
      <c r="O2169" s="19">
        <v>0.8</v>
      </c>
      <c r="P2169" s="2">
        <v>6.1356456252017999</v>
      </c>
      <c r="Q2169" s="2">
        <v>78.397968297087004</v>
      </c>
      <c r="R2169" s="266">
        <f t="shared" ref="R2169:R2232" si="105">D2169+K2169</f>
        <v>4.5134142177063303</v>
      </c>
      <c r="S2169" s="266">
        <f t="shared" ref="S2169:S2232" si="106">D2169/K2169</f>
        <v>0.49255730039791024</v>
      </c>
      <c r="T2169" s="266">
        <f t="shared" ref="T2169:T2232" si="107">N2169/G2169</f>
        <v>1.9908280255769499</v>
      </c>
    </row>
    <row r="2170" spans="1:20">
      <c r="A2170" s="102">
        <v>1.6499553103931199</v>
      </c>
      <c r="B2170" s="102">
        <v>0.72791376887985004</v>
      </c>
      <c r="C2170" s="2">
        <v>998.98542016585998</v>
      </c>
      <c r="D2170" s="19">
        <v>1.2000011661600301</v>
      </c>
      <c r="E2170" s="135">
        <v>0.16859795249120499</v>
      </c>
      <c r="F2170" s="135">
        <v>89</v>
      </c>
      <c r="G2170" s="135">
        <v>41.799961330169303</v>
      </c>
      <c r="H2170" s="2">
        <v>5.9968621339284196</v>
      </c>
      <c r="I2170" s="2">
        <v>240.88513121035001</v>
      </c>
      <c r="J2170" s="2">
        <v>10.129114932078499</v>
      </c>
      <c r="K2170" s="19">
        <v>2.00001020737876</v>
      </c>
      <c r="L2170" s="135">
        <v>7.3245746427467895E-2</v>
      </c>
      <c r="M2170" s="135">
        <v>89.79</v>
      </c>
      <c r="N2170" s="135">
        <v>81.414819388754296</v>
      </c>
      <c r="O2170" s="19">
        <v>0.8</v>
      </c>
      <c r="P2170" s="2">
        <v>358.43531883909202</v>
      </c>
      <c r="Q2170" s="2">
        <v>73.946195222140105</v>
      </c>
      <c r="R2170" s="266">
        <f t="shared" si="105"/>
        <v>3.2000113735387901</v>
      </c>
      <c r="S2170" s="266">
        <f t="shared" si="106"/>
        <v>0.59999752087903968</v>
      </c>
      <c r="T2170" s="266">
        <f t="shared" si="107"/>
        <v>1.9477247537545639</v>
      </c>
    </row>
    <row r="2171" spans="1:20">
      <c r="A2171" s="102">
        <v>2.0366754573769801</v>
      </c>
      <c r="B2171" s="102">
        <v>0.72803890346275502</v>
      </c>
      <c r="C2171" s="2">
        <v>942.17341731296801</v>
      </c>
      <c r="D2171" s="19">
        <v>0.54674074457761002</v>
      </c>
      <c r="E2171" s="135">
        <v>6.3230696581063797E-2</v>
      </c>
      <c r="F2171" s="135">
        <v>89</v>
      </c>
      <c r="G2171" s="135">
        <v>42.089639926139</v>
      </c>
      <c r="H2171" s="2">
        <v>4.9985891869896104</v>
      </c>
      <c r="I2171" s="2">
        <v>21.7029755734087</v>
      </c>
      <c r="J2171" s="2">
        <v>78.675332611199707</v>
      </c>
      <c r="K2171" s="19">
        <v>2.6369978155818701</v>
      </c>
      <c r="L2171" s="135">
        <v>0.25472763093565598</v>
      </c>
      <c r="M2171" s="135">
        <v>89.79</v>
      </c>
      <c r="N2171" s="135">
        <v>82.647145346093893</v>
      </c>
      <c r="O2171" s="19">
        <v>0.8</v>
      </c>
      <c r="P2171" s="2">
        <v>161.837433445648</v>
      </c>
      <c r="Q2171" s="2">
        <v>312.49242462600699</v>
      </c>
      <c r="R2171" s="266">
        <f t="shared" si="105"/>
        <v>3.1837385601594801</v>
      </c>
      <c r="S2171" s="266">
        <f t="shared" si="106"/>
        <v>0.20733454587901062</v>
      </c>
      <c r="T2171" s="266">
        <f t="shared" si="107"/>
        <v>1.9635982985629534</v>
      </c>
    </row>
    <row r="2172" spans="1:20">
      <c r="A2172" s="102">
        <v>1.7425509379245301</v>
      </c>
      <c r="B2172" s="102">
        <v>0.72835216808187597</v>
      </c>
      <c r="C2172" s="2">
        <v>998.993367592955</v>
      </c>
      <c r="D2172" s="19">
        <v>1.00000006949947</v>
      </c>
      <c r="E2172" s="135">
        <v>0.13002019107587801</v>
      </c>
      <c r="F2172" s="135">
        <v>89</v>
      </c>
      <c r="G2172" s="135">
        <v>41.436782191251197</v>
      </c>
      <c r="H2172" s="2">
        <v>5.9994060172578596</v>
      </c>
      <c r="I2172" s="2">
        <v>271.27310407169603</v>
      </c>
      <c r="J2172" s="2">
        <v>-32.638163975757799</v>
      </c>
      <c r="K2172" s="19">
        <v>1.18755020199794</v>
      </c>
      <c r="L2172" s="135">
        <v>5.2883040008562497E-3</v>
      </c>
      <c r="M2172" s="135">
        <v>89.79</v>
      </c>
      <c r="N2172" s="135">
        <v>82.070320597000503</v>
      </c>
      <c r="O2172" s="19">
        <v>0.8</v>
      </c>
      <c r="P2172" s="2">
        <v>131.06170027405901</v>
      </c>
      <c r="Q2172" s="2">
        <v>312.89931348057797</v>
      </c>
      <c r="R2172" s="266">
        <f t="shared" si="105"/>
        <v>2.1875502714974102</v>
      </c>
      <c r="S2172" s="266">
        <f t="shared" si="106"/>
        <v>0.84206972287745407</v>
      </c>
      <c r="T2172" s="266">
        <f t="shared" si="107"/>
        <v>1.9806151987913896</v>
      </c>
    </row>
    <row r="2173" spans="1:20">
      <c r="A2173" s="102">
        <v>1.58454123232513</v>
      </c>
      <c r="B2173" s="102">
        <v>0.72866238092127</v>
      </c>
      <c r="C2173" s="2">
        <v>998.96438791755497</v>
      </c>
      <c r="D2173" s="19">
        <v>1.02104568931996</v>
      </c>
      <c r="E2173" s="135">
        <v>0.138392033996216</v>
      </c>
      <c r="F2173" s="135">
        <v>89</v>
      </c>
      <c r="G2173" s="135">
        <v>41.4465546702381</v>
      </c>
      <c r="H2173" s="2">
        <v>4.03264098596342</v>
      </c>
      <c r="I2173" s="2">
        <v>255.183384316576</v>
      </c>
      <c r="J2173" s="2">
        <v>0.76996795159135001</v>
      </c>
      <c r="K2173" s="19">
        <v>1.00809256533155</v>
      </c>
      <c r="L2173" s="135">
        <v>7.3447534767945302E-5</v>
      </c>
      <c r="M2173" s="135">
        <v>89.79</v>
      </c>
      <c r="N2173" s="135">
        <v>81.985088364754702</v>
      </c>
      <c r="O2173" s="19">
        <v>0.8</v>
      </c>
      <c r="P2173" s="2">
        <v>212.785430550234</v>
      </c>
      <c r="Q2173" s="2">
        <v>231.84352244181201</v>
      </c>
      <c r="R2173" s="266">
        <f t="shared" si="105"/>
        <v>2.0291382546515102</v>
      </c>
      <c r="S2173" s="266">
        <f t="shared" si="106"/>
        <v>1.0128491414715968</v>
      </c>
      <c r="T2173" s="266">
        <f t="shared" si="107"/>
        <v>1.9780917621996328</v>
      </c>
    </row>
    <row r="2174" spans="1:20">
      <c r="A2174" s="102">
        <v>1.7050741538405401</v>
      </c>
      <c r="B2174" s="102">
        <v>0.72910117056658996</v>
      </c>
      <c r="C2174" s="2">
        <v>936.534245760457</v>
      </c>
      <c r="D2174" s="19">
        <v>1.2046306482584901</v>
      </c>
      <c r="E2174" s="135">
        <v>0.26077870350495302</v>
      </c>
      <c r="F2174" s="135">
        <v>89</v>
      </c>
      <c r="G2174" s="135">
        <v>41.765789911202297</v>
      </c>
      <c r="H2174" s="2">
        <v>5.9974567562980603</v>
      </c>
      <c r="I2174" s="2">
        <v>231.27250089021399</v>
      </c>
      <c r="J2174" s="2">
        <v>15.479934665231101</v>
      </c>
      <c r="K2174" s="19">
        <v>2.0000076899070698</v>
      </c>
      <c r="L2174" s="135">
        <v>8.1705180364806299E-2</v>
      </c>
      <c r="M2174" s="135">
        <v>89.79</v>
      </c>
      <c r="N2174" s="135">
        <v>81.355456967605093</v>
      </c>
      <c r="O2174" s="19">
        <v>0.8</v>
      </c>
      <c r="P2174" s="2">
        <v>32.964897587225401</v>
      </c>
      <c r="Q2174" s="2">
        <v>40.1702901231914</v>
      </c>
      <c r="R2174" s="266">
        <f t="shared" si="105"/>
        <v>3.2046383381655597</v>
      </c>
      <c r="S2174" s="266">
        <f t="shared" si="106"/>
        <v>0.60231300826371481</v>
      </c>
      <c r="T2174" s="266">
        <f t="shared" si="107"/>
        <v>1.9478970023211311</v>
      </c>
    </row>
    <row r="2175" spans="1:20">
      <c r="A2175" s="102">
        <v>4.6209998838603497</v>
      </c>
      <c r="B2175" s="102">
        <v>0.72981208732680303</v>
      </c>
      <c r="C2175" s="2">
        <v>861.03681558595395</v>
      </c>
      <c r="D2175" s="19">
        <v>3.2852042266025698</v>
      </c>
      <c r="E2175" s="135">
        <v>0.15287932887578001</v>
      </c>
      <c r="F2175" s="135">
        <v>89</v>
      </c>
      <c r="G2175" s="135">
        <v>41.5593282755353</v>
      </c>
      <c r="H2175" s="2">
        <v>3.88253588804512</v>
      </c>
      <c r="I2175" s="2">
        <v>54.694448288548898</v>
      </c>
      <c r="J2175" s="2">
        <v>107.94115371122101</v>
      </c>
      <c r="K2175" s="19">
        <v>3.1999998778858298</v>
      </c>
      <c r="L2175" s="135">
        <v>4.2727697187356903E-2</v>
      </c>
      <c r="M2175" s="135">
        <v>89.79</v>
      </c>
      <c r="N2175" s="135">
        <v>81.694363322295601</v>
      </c>
      <c r="O2175" s="19">
        <v>0.8</v>
      </c>
      <c r="P2175" s="2">
        <v>4.9268931402480796</v>
      </c>
      <c r="Q2175" s="2">
        <v>71.062853313616998</v>
      </c>
      <c r="R2175" s="266">
        <f t="shared" si="105"/>
        <v>6.4852041044883997</v>
      </c>
      <c r="S2175" s="266">
        <f t="shared" si="106"/>
        <v>1.0266263599900611</v>
      </c>
      <c r="T2175" s="266">
        <f t="shared" si="107"/>
        <v>1.9657286754171761</v>
      </c>
    </row>
    <row r="2176" spans="1:20">
      <c r="A2176" s="102">
        <v>1.7611113502644</v>
      </c>
      <c r="B2176" s="102">
        <v>0.72985325115458899</v>
      </c>
      <c r="C2176" s="2">
        <v>998.99970564744206</v>
      </c>
      <c r="D2176" s="19">
        <v>2.3412665322805801</v>
      </c>
      <c r="E2176" s="135">
        <v>0.29999999550407103</v>
      </c>
      <c r="F2176" s="135">
        <v>89</v>
      </c>
      <c r="G2176" s="135">
        <v>41.7999970854381</v>
      </c>
      <c r="H2176" s="2">
        <v>1.9155172286676201</v>
      </c>
      <c r="I2176" s="2">
        <v>243.624967667139</v>
      </c>
      <c r="J2176" s="2">
        <v>50.452069926689603</v>
      </c>
      <c r="K2176" s="19">
        <v>2.63034088870877</v>
      </c>
      <c r="L2176" s="135">
        <v>1.8457773234525101E-2</v>
      </c>
      <c r="M2176" s="135">
        <v>89.79</v>
      </c>
      <c r="N2176" s="135">
        <v>81.109477664331195</v>
      </c>
      <c r="O2176" s="19">
        <v>0.8</v>
      </c>
      <c r="P2176" s="2">
        <v>20.5166674976902</v>
      </c>
      <c r="Q2176" s="2">
        <v>67.508535496334801</v>
      </c>
      <c r="R2176" s="266">
        <f t="shared" si="105"/>
        <v>4.9716074209893506</v>
      </c>
      <c r="S2176" s="266">
        <f t="shared" si="106"/>
        <v>0.89010004077072458</v>
      </c>
      <c r="T2176" s="266">
        <f t="shared" si="107"/>
        <v>1.9404182612392422</v>
      </c>
    </row>
    <row r="2177" spans="1:20">
      <c r="A2177" s="102">
        <v>1.61919139930978</v>
      </c>
      <c r="B2177" s="102">
        <v>0.73000247302629495</v>
      </c>
      <c r="C2177" s="2">
        <v>909.94779904232996</v>
      </c>
      <c r="D2177" s="19">
        <v>0.650645355260557</v>
      </c>
      <c r="E2177" s="135">
        <v>6.2351709643827101E-2</v>
      </c>
      <c r="F2177" s="135">
        <v>89</v>
      </c>
      <c r="G2177" s="135">
        <v>42.2051592472123</v>
      </c>
      <c r="H2177" s="2">
        <v>0.87454085088871303</v>
      </c>
      <c r="I2177" s="2">
        <v>305.78965859896601</v>
      </c>
      <c r="J2177" s="2">
        <v>-77.794333930053597</v>
      </c>
      <c r="K2177" s="19">
        <v>3.2168236604927198</v>
      </c>
      <c r="L2177" s="135">
        <v>0.25944404804068399</v>
      </c>
      <c r="M2177" s="135">
        <v>89.79</v>
      </c>
      <c r="N2177" s="135">
        <v>81.848548032256801</v>
      </c>
      <c r="O2177" s="19">
        <v>0.8</v>
      </c>
      <c r="P2177" s="2">
        <v>72.302596502707502</v>
      </c>
      <c r="Q2177" s="2">
        <v>351.67113727522502</v>
      </c>
      <c r="R2177" s="266">
        <f t="shared" si="105"/>
        <v>3.8674690157532767</v>
      </c>
      <c r="S2177" s="266">
        <f t="shared" si="106"/>
        <v>0.20226329570110718</v>
      </c>
      <c r="T2177" s="266">
        <f t="shared" si="107"/>
        <v>1.9393019595741245</v>
      </c>
    </row>
    <row r="2178" spans="1:20">
      <c r="A2178" s="102">
        <v>2.6906091724522399</v>
      </c>
      <c r="B2178" s="102">
        <v>0.73012805311009199</v>
      </c>
      <c r="C2178" s="2">
        <v>925.66531040645702</v>
      </c>
      <c r="D2178" s="19">
        <v>1.38373466045364</v>
      </c>
      <c r="E2178" s="135">
        <v>0.26999971130342398</v>
      </c>
      <c r="F2178" s="135">
        <v>89</v>
      </c>
      <c r="G2178" s="135">
        <v>41.302435425686703</v>
      </c>
      <c r="H2178" s="2">
        <v>1.3027101197491699</v>
      </c>
      <c r="I2178" s="2">
        <v>260.869650828435</v>
      </c>
      <c r="J2178" s="2">
        <v>-14.724300165354601</v>
      </c>
      <c r="K2178" s="19">
        <v>2.6015520621944201</v>
      </c>
      <c r="L2178" s="135">
        <v>5.4140879040312495E-4</v>
      </c>
      <c r="M2178" s="135">
        <v>89.79</v>
      </c>
      <c r="N2178" s="135">
        <v>82.319424781189298</v>
      </c>
      <c r="O2178" s="19">
        <v>0.8</v>
      </c>
      <c r="P2178" s="2">
        <v>150.96132472941099</v>
      </c>
      <c r="Q2178" s="2">
        <v>299.08996255131302</v>
      </c>
      <c r="R2178" s="266">
        <f t="shared" si="105"/>
        <v>3.9852867226480599</v>
      </c>
      <c r="S2178" s="266">
        <f t="shared" si="106"/>
        <v>0.53188812961384824</v>
      </c>
      <c r="T2178" s="266">
        <f t="shared" si="107"/>
        <v>1.9930888804197104</v>
      </c>
    </row>
    <row r="2179" spans="1:20">
      <c r="A2179" s="102">
        <v>1.75989368231967</v>
      </c>
      <c r="B2179" s="102">
        <v>0.73063102241276801</v>
      </c>
      <c r="C2179" s="2">
        <v>998.91267534788005</v>
      </c>
      <c r="D2179" s="19">
        <v>1.0028204932567699</v>
      </c>
      <c r="E2179" s="135">
        <v>0.13000017125315599</v>
      </c>
      <c r="F2179" s="135">
        <v>89</v>
      </c>
      <c r="G2179" s="135">
        <v>41.418965107798201</v>
      </c>
      <c r="H2179" s="2">
        <v>5.9987296638181</v>
      </c>
      <c r="I2179" s="2">
        <v>267.46171606975599</v>
      </c>
      <c r="J2179" s="2">
        <v>-25.315369309028501</v>
      </c>
      <c r="K2179" s="19">
        <v>1.1036996035120299</v>
      </c>
      <c r="L2179" s="135">
        <v>2.4016152000853601E-4</v>
      </c>
      <c r="M2179" s="135">
        <v>89.79</v>
      </c>
      <c r="N2179" s="135">
        <v>82.089263741843695</v>
      </c>
      <c r="O2179" s="19">
        <v>0.8</v>
      </c>
      <c r="P2179" s="2">
        <v>268.625886426031</v>
      </c>
      <c r="Q2179" s="2">
        <v>175.371095752363</v>
      </c>
      <c r="R2179" s="266">
        <f t="shared" si="105"/>
        <v>2.1065200967687998</v>
      </c>
      <c r="S2179" s="266">
        <f t="shared" si="106"/>
        <v>0.90859912431402767</v>
      </c>
      <c r="T2179" s="266">
        <f t="shared" si="107"/>
        <v>1.9819245490126514</v>
      </c>
    </row>
    <row r="2180" spans="1:20">
      <c r="A2180" s="102">
        <v>3.2923953267745598</v>
      </c>
      <c r="B2180" s="102">
        <v>0.73076525371631196</v>
      </c>
      <c r="C2180" s="2">
        <v>881.30876149744097</v>
      </c>
      <c r="D2180" s="19">
        <v>0.890295645758159</v>
      </c>
      <c r="E2180" s="135">
        <v>9.49868597605176E-2</v>
      </c>
      <c r="F2180" s="135">
        <v>89</v>
      </c>
      <c r="G2180" s="135">
        <v>41.378010898106801</v>
      </c>
      <c r="H2180" s="2">
        <v>-0.35091830967874599</v>
      </c>
      <c r="I2180" s="2">
        <v>260.07541530079902</v>
      </c>
      <c r="J2180" s="2">
        <v>-57.003038707709301</v>
      </c>
      <c r="K2180" s="19">
        <v>4.3194636489529898</v>
      </c>
      <c r="L2180" s="135">
        <v>9.5884835044782402E-2</v>
      </c>
      <c r="M2180" s="135">
        <v>89.79</v>
      </c>
      <c r="N2180" s="135">
        <v>82.094194801361198</v>
      </c>
      <c r="O2180" s="19">
        <v>0.8</v>
      </c>
      <c r="P2180" s="2">
        <v>321.35093737723798</v>
      </c>
      <c r="Q2180" s="2">
        <v>109.298881860995</v>
      </c>
      <c r="R2180" s="266">
        <f t="shared" si="105"/>
        <v>5.2097592947111488</v>
      </c>
      <c r="S2180" s="266">
        <f t="shared" si="106"/>
        <v>0.20611254500867507</v>
      </c>
      <c r="T2180" s="266">
        <f t="shared" si="107"/>
        <v>1.9840053453395294</v>
      </c>
    </row>
    <row r="2181" spans="1:20">
      <c r="A2181" s="102">
        <v>2.08645649300888</v>
      </c>
      <c r="B2181" s="102">
        <v>0.73128188971210895</v>
      </c>
      <c r="C2181" s="2">
        <v>879.98184909133795</v>
      </c>
      <c r="D2181" s="19">
        <v>0.527810765951648</v>
      </c>
      <c r="E2181" s="135">
        <v>1.53843607001334E-3</v>
      </c>
      <c r="F2181" s="135">
        <v>89</v>
      </c>
      <c r="G2181" s="135">
        <v>41.025198729453201</v>
      </c>
      <c r="H2181" s="2">
        <v>-0.122480944468493</v>
      </c>
      <c r="I2181" s="2">
        <v>344.63043214036401</v>
      </c>
      <c r="J2181" s="2">
        <v>179.99946997527999</v>
      </c>
      <c r="K2181" s="19">
        <v>3.4712406592163401</v>
      </c>
      <c r="L2181" s="135">
        <v>6.9244468270744696E-3</v>
      </c>
      <c r="M2181" s="135">
        <v>89.79</v>
      </c>
      <c r="N2181" s="135">
        <v>82.607461080572307</v>
      </c>
      <c r="O2181" s="19">
        <v>0.8</v>
      </c>
      <c r="P2181" s="2">
        <v>307.81035255305301</v>
      </c>
      <c r="Q2181" s="2">
        <v>132.97584148759799</v>
      </c>
      <c r="R2181" s="266">
        <f t="shared" si="105"/>
        <v>3.9990514251679881</v>
      </c>
      <c r="S2181" s="266">
        <f t="shared" si="106"/>
        <v>0.15205248433302387</v>
      </c>
      <c r="T2181" s="266">
        <f t="shared" si="107"/>
        <v>2.0135785721682797</v>
      </c>
    </row>
    <row r="2182" spans="1:20">
      <c r="A2182" s="102">
        <v>1.61871364619582</v>
      </c>
      <c r="B2182" s="102">
        <v>0.73161834683817095</v>
      </c>
      <c r="C2182" s="2">
        <v>998.99930045921599</v>
      </c>
      <c r="D2182" s="19">
        <v>1.2086247940977599</v>
      </c>
      <c r="E2182" s="135">
        <v>0.29999914417288098</v>
      </c>
      <c r="F2182" s="135">
        <v>89</v>
      </c>
      <c r="G2182" s="135">
        <v>41.799146226319401</v>
      </c>
      <c r="H2182" s="2">
        <v>0.95505851165795497</v>
      </c>
      <c r="I2182" s="2">
        <v>202.86283104374601</v>
      </c>
      <c r="J2182" s="2">
        <v>73.1817552418117</v>
      </c>
      <c r="K2182" s="19">
        <v>2.0000065654966099</v>
      </c>
      <c r="L2182" s="135">
        <v>9.3152463107981406E-2</v>
      </c>
      <c r="M2182" s="135">
        <v>89.79</v>
      </c>
      <c r="N2182" s="135">
        <v>81.611648728380899</v>
      </c>
      <c r="O2182" s="19">
        <v>0.8</v>
      </c>
      <c r="P2182" s="2">
        <v>341.68415953422101</v>
      </c>
      <c r="Q2182" s="2">
        <v>89.140487059322894</v>
      </c>
      <c r="R2182" s="266">
        <f t="shared" si="105"/>
        <v>3.2086313595943698</v>
      </c>
      <c r="S2182" s="266">
        <f t="shared" si="106"/>
        <v>0.60431041324989521</v>
      </c>
      <c r="T2182" s="266">
        <f t="shared" si="107"/>
        <v>1.9524716673995848</v>
      </c>
    </row>
    <row r="2183" spans="1:20">
      <c r="A2183" s="102">
        <v>2.26060839649289</v>
      </c>
      <c r="B2183" s="102">
        <v>0.73186743232037998</v>
      </c>
      <c r="C2183" s="2">
        <v>998.77731165865703</v>
      </c>
      <c r="D2183" s="19">
        <v>2.9572077623039901</v>
      </c>
      <c r="E2183" s="135">
        <v>0.130900267276122</v>
      </c>
      <c r="F2183" s="135">
        <v>89</v>
      </c>
      <c r="G2183" s="135">
        <v>41.7975843051887</v>
      </c>
      <c r="H2183" s="2">
        <v>0.87752062275458398</v>
      </c>
      <c r="I2183" s="2">
        <v>146.276932890279</v>
      </c>
      <c r="J2183" s="2">
        <v>-93.829498744928102</v>
      </c>
      <c r="K2183" s="19">
        <v>3.1998262207390402</v>
      </c>
      <c r="L2183" s="135">
        <v>8.3606209873563306E-2</v>
      </c>
      <c r="M2183" s="135">
        <v>89.79</v>
      </c>
      <c r="N2183" s="135">
        <v>81.698846599893798</v>
      </c>
      <c r="O2183" s="19">
        <v>0.8</v>
      </c>
      <c r="P2183" s="2">
        <v>168.08136496198799</v>
      </c>
      <c r="Q2183" s="2">
        <v>280.56128021472603</v>
      </c>
      <c r="R2183" s="266">
        <f t="shared" si="105"/>
        <v>6.1570339830430303</v>
      </c>
      <c r="S2183" s="266">
        <f t="shared" si="106"/>
        <v>0.92417761412711519</v>
      </c>
      <c r="T2183" s="266">
        <f t="shared" si="107"/>
        <v>1.9546308227614917</v>
      </c>
    </row>
    <row r="2184" spans="1:20">
      <c r="A2184" s="102">
        <v>3.2303358535282301</v>
      </c>
      <c r="B2184" s="102">
        <v>0.73222612564945</v>
      </c>
      <c r="C2184" s="2">
        <v>955.50580164791995</v>
      </c>
      <c r="D2184" s="19">
        <v>0.52230238667871298</v>
      </c>
      <c r="E2184" s="135">
        <v>0.25073649153940097</v>
      </c>
      <c r="F2184" s="135">
        <v>89</v>
      </c>
      <c r="G2184" s="135">
        <v>41.4077649049025</v>
      </c>
      <c r="H2184" s="2">
        <v>-0.81419121760852997</v>
      </c>
      <c r="I2184" s="2">
        <v>248.137975033587</v>
      </c>
      <c r="J2184" s="2">
        <v>-59.743056010738599</v>
      </c>
      <c r="K2184" s="19">
        <v>5.0088735170444201</v>
      </c>
      <c r="L2184" s="135">
        <v>5.2796069940547703E-2</v>
      </c>
      <c r="M2184" s="135">
        <v>89.79</v>
      </c>
      <c r="N2184" s="135">
        <v>82.817183808550993</v>
      </c>
      <c r="O2184" s="19">
        <v>0.8</v>
      </c>
      <c r="P2184" s="2">
        <v>328.47452900740097</v>
      </c>
      <c r="Q2184" s="2">
        <v>112.16343153495799</v>
      </c>
      <c r="R2184" s="266">
        <f t="shared" si="105"/>
        <v>5.5311759037231329</v>
      </c>
      <c r="S2184" s="266">
        <f t="shared" si="106"/>
        <v>0.10427541939348217</v>
      </c>
      <c r="T2184" s="266">
        <f t="shared" si="107"/>
        <v>2.0000399441686794</v>
      </c>
    </row>
    <row r="2185" spans="1:20">
      <c r="A2185" s="102">
        <v>1.77336783101782</v>
      </c>
      <c r="B2185" s="102">
        <v>0.73271642282933802</v>
      </c>
      <c r="C2185" s="2">
        <v>998.670872738561</v>
      </c>
      <c r="D2185" s="19">
        <v>1.32468633497948</v>
      </c>
      <c r="E2185" s="135">
        <v>0.180568017657594</v>
      </c>
      <c r="F2185" s="135">
        <v>89</v>
      </c>
      <c r="G2185" s="135">
        <v>41.794476560453397</v>
      </c>
      <c r="H2185" s="2">
        <v>-2.2717423165291799</v>
      </c>
      <c r="I2185" s="2">
        <v>233.75070954811201</v>
      </c>
      <c r="J2185" s="2">
        <v>25.605739559073701</v>
      </c>
      <c r="K2185" s="19">
        <v>2.0002571866353702</v>
      </c>
      <c r="L2185" s="135">
        <v>8.0478093560640396E-2</v>
      </c>
      <c r="M2185" s="135">
        <v>89.79</v>
      </c>
      <c r="N2185" s="135">
        <v>81.321642804301902</v>
      </c>
      <c r="O2185" s="19">
        <v>0.8</v>
      </c>
      <c r="P2185" s="2">
        <v>353.68437148776599</v>
      </c>
      <c r="Q2185" s="2">
        <v>77.4012998347646</v>
      </c>
      <c r="R2185" s="266">
        <f t="shared" si="105"/>
        <v>3.3249435216148502</v>
      </c>
      <c r="S2185" s="266">
        <f t="shared" si="106"/>
        <v>0.66225800553564462</v>
      </c>
      <c r="T2185" s="266">
        <f t="shared" si="107"/>
        <v>1.9457509579447574</v>
      </c>
    </row>
    <row r="2186" spans="1:20">
      <c r="A2186" s="102">
        <v>1.75867418246343</v>
      </c>
      <c r="B2186" s="102">
        <v>0.73306340236654999</v>
      </c>
      <c r="C2186" s="2">
        <v>998.95241853453501</v>
      </c>
      <c r="D2186" s="19">
        <v>1.2337493790515599</v>
      </c>
      <c r="E2186" s="135">
        <v>0.299254821353652</v>
      </c>
      <c r="F2186" s="135">
        <v>89</v>
      </c>
      <c r="G2186" s="135">
        <v>41.799481776936702</v>
      </c>
      <c r="H2186" s="2">
        <v>5.9997389288665097</v>
      </c>
      <c r="I2186" s="2">
        <v>298.00102491487098</v>
      </c>
      <c r="J2186" s="2">
        <v>-111.324158446263</v>
      </c>
      <c r="K2186" s="19">
        <v>2.0000093516950801</v>
      </c>
      <c r="L2186" s="135">
        <v>9.9508584217207097E-2</v>
      </c>
      <c r="M2186" s="135">
        <v>89.79</v>
      </c>
      <c r="N2186" s="135">
        <v>81.647059897561107</v>
      </c>
      <c r="O2186" s="19">
        <v>0.8</v>
      </c>
      <c r="P2186" s="2">
        <v>90.625387272821996</v>
      </c>
      <c r="Q2186" s="2">
        <v>346.90906170226498</v>
      </c>
      <c r="R2186" s="266">
        <f t="shared" si="105"/>
        <v>3.23375873074664</v>
      </c>
      <c r="S2186" s="266">
        <f t="shared" si="106"/>
        <v>0.61687180512726747</v>
      </c>
      <c r="T2186" s="266">
        <f t="shared" si="107"/>
        <v>1.9533031613471037</v>
      </c>
    </row>
    <row r="2187" spans="1:20">
      <c r="A2187" s="102">
        <v>1.58205016702413</v>
      </c>
      <c r="B2187" s="102">
        <v>0.73321092063013205</v>
      </c>
      <c r="C2187" s="2">
        <v>998.33975843492306</v>
      </c>
      <c r="D2187" s="19">
        <v>1.20000660977073</v>
      </c>
      <c r="E2187" s="135">
        <v>0.14658955257553899</v>
      </c>
      <c r="F2187" s="135">
        <v>89</v>
      </c>
      <c r="G2187" s="135">
        <v>41.799994053073398</v>
      </c>
      <c r="H2187" s="2">
        <v>0.44860428924271001</v>
      </c>
      <c r="I2187" s="2">
        <v>255.87981948270999</v>
      </c>
      <c r="J2187" s="2">
        <v>-24.013981656336899</v>
      </c>
      <c r="K2187" s="19">
        <v>2.0000092246336498</v>
      </c>
      <c r="L2187" s="135">
        <v>8.7900948181292404E-2</v>
      </c>
      <c r="M2187" s="135">
        <v>89.79</v>
      </c>
      <c r="N2187" s="135">
        <v>81.395929985451801</v>
      </c>
      <c r="O2187" s="19">
        <v>0.8</v>
      </c>
      <c r="P2187" s="2">
        <v>8.8469333195947204</v>
      </c>
      <c r="Q2187" s="2">
        <v>60.3384666900036</v>
      </c>
      <c r="R2187" s="266">
        <f t="shared" si="105"/>
        <v>3.2000158344043799</v>
      </c>
      <c r="S2187" s="266">
        <f t="shared" si="106"/>
        <v>0.60000053749279103</v>
      </c>
      <c r="T2187" s="266">
        <f t="shared" si="107"/>
        <v>1.9472713293237194</v>
      </c>
    </row>
    <row r="2188" spans="1:20">
      <c r="A2188" s="102">
        <v>1.5681335860863299</v>
      </c>
      <c r="B2188" s="102">
        <v>0.73324416416204097</v>
      </c>
      <c r="C2188" s="2">
        <v>998.992192569503</v>
      </c>
      <c r="D2188" s="19">
        <v>1.2000000000131801</v>
      </c>
      <c r="E2188" s="135">
        <v>0.29887200152622501</v>
      </c>
      <c r="F2188" s="135">
        <v>89</v>
      </c>
      <c r="G2188" s="135">
        <v>41.798019777881002</v>
      </c>
      <c r="H2188" s="2">
        <v>-2.9999707264290798</v>
      </c>
      <c r="I2188" s="2">
        <v>217.780374241152</v>
      </c>
      <c r="J2188" s="2">
        <v>39.9026130626482</v>
      </c>
      <c r="K2188" s="19">
        <v>2.0048738765194298</v>
      </c>
      <c r="L2188" s="135">
        <v>8.5461305655441203E-2</v>
      </c>
      <c r="M2188" s="135">
        <v>89.79</v>
      </c>
      <c r="N2188" s="135">
        <v>81.415491525249493</v>
      </c>
      <c r="O2188" s="19">
        <v>0.8</v>
      </c>
      <c r="P2188" s="2">
        <v>359.84806333747099</v>
      </c>
      <c r="Q2188" s="2">
        <v>71.080769181462699</v>
      </c>
      <c r="R2188" s="266">
        <f t="shared" si="105"/>
        <v>3.2048738765326101</v>
      </c>
      <c r="S2188" s="266">
        <f t="shared" si="106"/>
        <v>0.59854139158940278</v>
      </c>
      <c r="T2188" s="266">
        <f t="shared" si="107"/>
        <v>1.9478313077485447</v>
      </c>
    </row>
    <row r="2189" spans="1:20">
      <c r="A2189" s="102">
        <v>1.76022831816226</v>
      </c>
      <c r="B2189" s="102">
        <v>0.73360464883529897</v>
      </c>
      <c r="C2189" s="2">
        <v>998.99877343927699</v>
      </c>
      <c r="D2189" s="19">
        <v>1.25379884686259</v>
      </c>
      <c r="E2189" s="135">
        <v>0.22032866257786499</v>
      </c>
      <c r="F2189" s="135">
        <v>89</v>
      </c>
      <c r="G2189" s="135">
        <v>41.728170348929503</v>
      </c>
      <c r="H2189" s="2">
        <v>5.9999892563521904</v>
      </c>
      <c r="I2189" s="2">
        <v>286.18046062877499</v>
      </c>
      <c r="J2189" s="2">
        <v>-89.577477353238905</v>
      </c>
      <c r="K2189" s="19">
        <v>2.0226671742164699</v>
      </c>
      <c r="L2189" s="135">
        <v>8.4644774412347107E-2</v>
      </c>
      <c r="M2189" s="135">
        <v>89.79</v>
      </c>
      <c r="N2189" s="135">
        <v>81.694795954363798</v>
      </c>
      <c r="O2189" s="19">
        <v>0.8</v>
      </c>
      <c r="P2189" s="2">
        <v>77.576672371059004</v>
      </c>
      <c r="Q2189" s="2">
        <v>358.71356299461598</v>
      </c>
      <c r="R2189" s="266">
        <f t="shared" si="105"/>
        <v>3.2764660210790599</v>
      </c>
      <c r="S2189" s="266">
        <f t="shared" si="106"/>
        <v>0.61987402714847539</v>
      </c>
      <c r="T2189" s="266">
        <f t="shared" si="107"/>
        <v>1.9577852388742369</v>
      </c>
    </row>
    <row r="2190" spans="1:20">
      <c r="A2190" s="102">
        <v>2.0550912041217</v>
      </c>
      <c r="B2190" s="102">
        <v>0.733634926597861</v>
      </c>
      <c r="C2190" s="2">
        <v>897.14653067578899</v>
      </c>
      <c r="D2190" s="19">
        <v>1.70142159134658</v>
      </c>
      <c r="E2190" s="135">
        <v>0.13011658335978299</v>
      </c>
      <c r="F2190" s="135">
        <v>89</v>
      </c>
      <c r="G2190" s="135">
        <v>41.541058572800402</v>
      </c>
      <c r="H2190" s="2">
        <v>0.35192308595919197</v>
      </c>
      <c r="I2190" s="2">
        <v>155.68002436259101</v>
      </c>
      <c r="J2190" s="2">
        <v>177.174044115996</v>
      </c>
      <c r="K2190" s="19">
        <v>2.4595937312379301</v>
      </c>
      <c r="L2190" s="135">
        <v>9.0699804587565103E-2</v>
      </c>
      <c r="M2190" s="135">
        <v>89.79</v>
      </c>
      <c r="N2190" s="135">
        <v>81.000112407766295</v>
      </c>
      <c r="O2190" s="19">
        <v>0.8</v>
      </c>
      <c r="P2190" s="2">
        <v>248.89241913678001</v>
      </c>
      <c r="Q2190" s="2">
        <v>203.75870987550601</v>
      </c>
      <c r="R2190" s="266">
        <f t="shared" si="105"/>
        <v>4.1610153225845101</v>
      </c>
      <c r="S2190" s="266">
        <f t="shared" si="106"/>
        <v>0.69174903551662703</v>
      </c>
      <c r="T2190" s="266">
        <f t="shared" si="107"/>
        <v>1.949880797231351</v>
      </c>
    </row>
    <row r="2191" spans="1:20">
      <c r="A2191" s="102">
        <v>2.02518733171746</v>
      </c>
      <c r="B2191" s="102">
        <v>0.73380154905402395</v>
      </c>
      <c r="C2191" s="2">
        <v>863.56199503827099</v>
      </c>
      <c r="D2191" s="19">
        <v>2.5424230269666701</v>
      </c>
      <c r="E2191" s="135">
        <v>0.24059957343798399</v>
      </c>
      <c r="F2191" s="135">
        <v>89</v>
      </c>
      <c r="G2191" s="135">
        <v>41.799999996999098</v>
      </c>
      <c r="H2191" s="2">
        <v>0.76613777030861197</v>
      </c>
      <c r="I2191" s="2">
        <v>5.2531652733617298</v>
      </c>
      <c r="J2191" s="2">
        <v>177.95880009297699</v>
      </c>
      <c r="K2191" s="19">
        <v>2.8594498825674002</v>
      </c>
      <c r="L2191" s="135">
        <v>9.34934223031849E-2</v>
      </c>
      <c r="M2191" s="135">
        <v>89.79</v>
      </c>
      <c r="N2191" s="135">
        <v>81.238210388756997</v>
      </c>
      <c r="O2191" s="19">
        <v>0.8</v>
      </c>
      <c r="P2191" s="2">
        <v>202.509860863504</v>
      </c>
      <c r="Q2191" s="2">
        <v>246.29865100740099</v>
      </c>
      <c r="R2191" s="266">
        <f t="shared" si="105"/>
        <v>5.4018729095340703</v>
      </c>
      <c r="S2191" s="266">
        <f t="shared" si="106"/>
        <v>0.88913012340818409</v>
      </c>
      <c r="T2191" s="266">
        <f t="shared" si="107"/>
        <v>1.9434978563298861</v>
      </c>
    </row>
    <row r="2192" spans="1:20">
      <c r="A2192" s="102">
        <v>2.6860074107535099</v>
      </c>
      <c r="B2192" s="102">
        <v>0.73399856881074099</v>
      </c>
      <c r="C2192" s="2">
        <v>888.36082031741603</v>
      </c>
      <c r="D2192" s="19">
        <v>1.0897162532689499</v>
      </c>
      <c r="E2192" s="135">
        <v>5.4713372540170002E-2</v>
      </c>
      <c r="F2192" s="135">
        <v>89</v>
      </c>
      <c r="G2192" s="135">
        <v>42.085098461415399</v>
      </c>
      <c r="H2192" s="2">
        <v>2.11303481366126</v>
      </c>
      <c r="I2192" s="2">
        <v>96.196302979066701</v>
      </c>
      <c r="J2192" s="2">
        <v>-24.467934429598198</v>
      </c>
      <c r="K2192" s="19">
        <v>2.4698118113403198</v>
      </c>
      <c r="L2192" s="135">
        <v>0.20289321954879699</v>
      </c>
      <c r="M2192" s="135">
        <v>89.79</v>
      </c>
      <c r="N2192" s="135">
        <v>81.965533027250899</v>
      </c>
      <c r="O2192" s="19">
        <v>0.8</v>
      </c>
      <c r="P2192" s="2">
        <v>228.83619912043201</v>
      </c>
      <c r="Q2192" s="2">
        <v>226.223250003647</v>
      </c>
      <c r="R2192" s="266">
        <f t="shared" si="105"/>
        <v>3.5595280646092697</v>
      </c>
      <c r="S2192" s="266">
        <f t="shared" si="106"/>
        <v>0.44121428534167617</v>
      </c>
      <c r="T2192" s="266">
        <f t="shared" si="107"/>
        <v>1.9476141442890722</v>
      </c>
    </row>
    <row r="2193" spans="1:20">
      <c r="A2193" s="102">
        <v>1.7864989261142901</v>
      </c>
      <c r="B2193" s="102">
        <v>0.734089177731862</v>
      </c>
      <c r="C2193" s="2">
        <v>860.00051971155904</v>
      </c>
      <c r="D2193" s="19">
        <v>1.9127353458384</v>
      </c>
      <c r="E2193" s="135">
        <v>0.21905100356666701</v>
      </c>
      <c r="F2193" s="135">
        <v>89</v>
      </c>
      <c r="G2193" s="135">
        <v>41.790490121015097</v>
      </c>
      <c r="H2193" s="2">
        <v>0.39046317399228497</v>
      </c>
      <c r="I2193" s="2">
        <v>6.2444753355928003E-7</v>
      </c>
      <c r="J2193" s="2">
        <v>-179.99991229350599</v>
      </c>
      <c r="K2193" s="19">
        <v>3.1999975162846499</v>
      </c>
      <c r="L2193" s="135">
        <v>9.1361250116079498E-2</v>
      </c>
      <c r="M2193" s="135">
        <v>89.79</v>
      </c>
      <c r="N2193" s="135">
        <v>81.699388471117501</v>
      </c>
      <c r="O2193" s="19">
        <v>0.8</v>
      </c>
      <c r="P2193" s="2">
        <v>122.35695993342</v>
      </c>
      <c r="Q2193" s="2">
        <v>322.56962455452702</v>
      </c>
      <c r="R2193" s="266">
        <f t="shared" si="105"/>
        <v>5.1127328621230497</v>
      </c>
      <c r="S2193" s="266">
        <f t="shared" si="106"/>
        <v>0.59773025950944403</v>
      </c>
      <c r="T2193" s="266">
        <f t="shared" si="107"/>
        <v>1.9549755993417628</v>
      </c>
    </row>
    <row r="2194" spans="1:20">
      <c r="A2194" s="102">
        <v>1.7547897584736301</v>
      </c>
      <c r="B2194" s="102">
        <v>0.73409083581474699</v>
      </c>
      <c r="C2194" s="2">
        <v>998.97149769904195</v>
      </c>
      <c r="D2194" s="19">
        <v>1.00308263794497</v>
      </c>
      <c r="E2194" s="135">
        <v>0.13023838260812401</v>
      </c>
      <c r="F2194" s="135">
        <v>89</v>
      </c>
      <c r="G2194" s="135">
        <v>41.435045779077797</v>
      </c>
      <c r="H2194" s="2">
        <v>5.9974515817034302</v>
      </c>
      <c r="I2194" s="2">
        <v>268.14233325216202</v>
      </c>
      <c r="J2194" s="2">
        <v>-27.1371874128405</v>
      </c>
      <c r="K2194" s="19">
        <v>1.1496974060382701</v>
      </c>
      <c r="L2194" s="135">
        <v>4.0772293746771299E-8</v>
      </c>
      <c r="M2194" s="135">
        <v>89.79</v>
      </c>
      <c r="N2194" s="135">
        <v>82.055738362165201</v>
      </c>
      <c r="O2194" s="19">
        <v>0.8</v>
      </c>
      <c r="P2194" s="2">
        <v>269.95664496899701</v>
      </c>
      <c r="Q2194" s="2">
        <v>173.56885207803799</v>
      </c>
      <c r="R2194" s="266">
        <f t="shared" si="105"/>
        <v>2.1527800439832401</v>
      </c>
      <c r="S2194" s="266">
        <f t="shared" si="106"/>
        <v>0.87247534236115365</v>
      </c>
      <c r="T2194" s="266">
        <f t="shared" si="107"/>
        <v>1.9803462701517855</v>
      </c>
    </row>
    <row r="2195" spans="1:20">
      <c r="A2195" s="102">
        <v>1.8858316736295799</v>
      </c>
      <c r="B2195" s="102">
        <v>0.73474097859990894</v>
      </c>
      <c r="C2195" s="2">
        <v>964.97720901811999</v>
      </c>
      <c r="D2195" s="19">
        <v>1.00772412956597</v>
      </c>
      <c r="E2195" s="135">
        <v>0.26977021597373002</v>
      </c>
      <c r="F2195" s="135">
        <v>89</v>
      </c>
      <c r="G2195" s="135">
        <v>41.301954739209201</v>
      </c>
      <c r="H2195" s="2">
        <v>2.3084363549651701</v>
      </c>
      <c r="I2195" s="2">
        <v>284.04954659454199</v>
      </c>
      <c r="J2195" s="2">
        <v>-67.172821559390002</v>
      </c>
      <c r="K2195" s="19">
        <v>1.04288277480812</v>
      </c>
      <c r="L2195" s="135">
        <v>5.6622852820315601E-2</v>
      </c>
      <c r="M2195" s="135">
        <v>89.79</v>
      </c>
      <c r="N2195" s="135">
        <v>82.512483237393297</v>
      </c>
      <c r="O2195" s="19">
        <v>0.8</v>
      </c>
      <c r="P2195" s="2">
        <v>96.259393869552198</v>
      </c>
      <c r="Q2195" s="2">
        <v>349.96985634442899</v>
      </c>
      <c r="R2195" s="266">
        <f t="shared" si="105"/>
        <v>2.05060690437409</v>
      </c>
      <c r="S2195" s="266">
        <f t="shared" si="106"/>
        <v>0.96628705920603708</v>
      </c>
      <c r="T2195" s="266">
        <f t="shared" si="107"/>
        <v>1.9977863943340601</v>
      </c>
    </row>
    <row r="2196" spans="1:20">
      <c r="A2196" s="102">
        <v>1.72957037109881</v>
      </c>
      <c r="B2196" s="102">
        <v>0.73485295315656596</v>
      </c>
      <c r="C2196" s="2">
        <v>977.07330481116401</v>
      </c>
      <c r="D2196" s="19">
        <v>1.00004562475811</v>
      </c>
      <c r="E2196" s="135">
        <v>0.13000000122246899</v>
      </c>
      <c r="F2196" s="135">
        <v>89</v>
      </c>
      <c r="G2196" s="135">
        <v>41.405335975628901</v>
      </c>
      <c r="H2196" s="2">
        <v>5.99985711959153</v>
      </c>
      <c r="I2196" s="2">
        <v>266.07570537458599</v>
      </c>
      <c r="J2196" s="2">
        <v>-21.500391387420301</v>
      </c>
      <c r="K2196" s="19">
        <v>1.0197331095059801</v>
      </c>
      <c r="L2196" s="135">
        <v>1.8628497239803201E-5</v>
      </c>
      <c r="M2196" s="135">
        <v>89.79</v>
      </c>
      <c r="N2196" s="135">
        <v>82.102507749039802</v>
      </c>
      <c r="O2196" s="19">
        <v>0.8</v>
      </c>
      <c r="P2196" s="2">
        <v>195.57312589543099</v>
      </c>
      <c r="Q2196" s="2">
        <v>248.98930403594699</v>
      </c>
      <c r="R2196" s="266">
        <f t="shared" si="105"/>
        <v>2.01977873426409</v>
      </c>
      <c r="S2196" s="266">
        <f t="shared" si="106"/>
        <v>0.98069349267534534</v>
      </c>
      <c r="T2196" s="266">
        <f t="shared" si="107"/>
        <v>1.9828967888912958</v>
      </c>
    </row>
    <row r="2197" spans="1:20">
      <c r="A2197" s="102">
        <v>2.2858807658776601</v>
      </c>
      <c r="B2197" s="102">
        <v>0.73494943623047504</v>
      </c>
      <c r="C2197" s="2">
        <v>860.00078184187805</v>
      </c>
      <c r="D2197" s="19">
        <v>2.4524449489814999</v>
      </c>
      <c r="E2197" s="135">
        <v>0.13196396419665599</v>
      </c>
      <c r="F2197" s="135">
        <v>89</v>
      </c>
      <c r="G2197" s="135">
        <v>41.690515439296597</v>
      </c>
      <c r="H2197" s="2">
        <v>0.482625182074433</v>
      </c>
      <c r="I2197" s="2">
        <v>152.570212853941</v>
      </c>
      <c r="J2197" s="2">
        <v>-123.412885745347</v>
      </c>
      <c r="K2197" s="19">
        <v>3.1999911671616701</v>
      </c>
      <c r="L2197" s="135">
        <v>6.8291678686894799E-2</v>
      </c>
      <c r="M2197" s="135">
        <v>89.79</v>
      </c>
      <c r="N2197" s="135">
        <v>81.696315406830806</v>
      </c>
      <c r="O2197" s="19">
        <v>0.8</v>
      </c>
      <c r="P2197" s="2">
        <v>169.42909120558701</v>
      </c>
      <c r="Q2197" s="2">
        <v>276.18369882384599</v>
      </c>
      <c r="R2197" s="266">
        <f t="shared" si="105"/>
        <v>5.6524361161431695</v>
      </c>
      <c r="S2197" s="266">
        <f t="shared" si="106"/>
        <v>0.76639116199710355</v>
      </c>
      <c r="T2197" s="266">
        <f t="shared" si="107"/>
        <v>1.9595899581952778</v>
      </c>
    </row>
    <row r="2198" spans="1:20">
      <c r="A2198" s="102">
        <v>1.50225099781528</v>
      </c>
      <c r="B2198" s="102">
        <v>0.73497689545483202</v>
      </c>
      <c r="C2198" s="2">
        <v>976.720742065026</v>
      </c>
      <c r="D2198" s="19">
        <v>1.3856966592689499</v>
      </c>
      <c r="E2198" s="135">
        <v>2.0675583422439098E-2</v>
      </c>
      <c r="F2198" s="135">
        <v>89</v>
      </c>
      <c r="G2198" s="135">
        <v>40.835576321695001</v>
      </c>
      <c r="H2198" s="2">
        <v>4.6736736472766296</v>
      </c>
      <c r="I2198" s="2">
        <v>116.575683896177</v>
      </c>
      <c r="J2198" s="2">
        <v>-7.4558720211896201</v>
      </c>
      <c r="K2198" s="19">
        <v>3.3506003428160298</v>
      </c>
      <c r="L2198" s="135">
        <v>4.7249624588940799E-4</v>
      </c>
      <c r="M2198" s="135">
        <v>89.79</v>
      </c>
      <c r="N2198" s="135">
        <v>83.055059022113795</v>
      </c>
      <c r="O2198" s="19">
        <v>0.8</v>
      </c>
      <c r="P2198" s="2">
        <v>328.750512426863</v>
      </c>
      <c r="Q2198" s="2">
        <v>113.832177237705</v>
      </c>
      <c r="R2198" s="266">
        <f t="shared" si="105"/>
        <v>4.7362970020849797</v>
      </c>
      <c r="S2198" s="266">
        <f t="shared" si="106"/>
        <v>0.41356667984589707</v>
      </c>
      <c r="T2198" s="266">
        <f t="shared" si="107"/>
        <v>2.033889723211487</v>
      </c>
    </row>
    <row r="2199" spans="1:20">
      <c r="A2199" s="102">
        <v>2.2976767774671298</v>
      </c>
      <c r="B2199" s="102">
        <v>0.73519968353759702</v>
      </c>
      <c r="C2199" s="2">
        <v>912.10605090566503</v>
      </c>
      <c r="D2199" s="19">
        <v>1.29097495921488</v>
      </c>
      <c r="E2199" s="135">
        <v>0.29999999869918098</v>
      </c>
      <c r="F2199" s="135">
        <v>89</v>
      </c>
      <c r="G2199" s="135">
        <v>41.795116143723398</v>
      </c>
      <c r="H2199" s="2">
        <v>0.18265641740250599</v>
      </c>
      <c r="I2199" s="2">
        <v>265.92491967592701</v>
      </c>
      <c r="J2199" s="2">
        <v>15.050877603609999</v>
      </c>
      <c r="K2199" s="19">
        <v>2.8320000221219201</v>
      </c>
      <c r="L2199" s="135">
        <v>9.4750110318632105E-2</v>
      </c>
      <c r="M2199" s="135">
        <v>89.79</v>
      </c>
      <c r="N2199" s="135">
        <v>81.696764466046602</v>
      </c>
      <c r="O2199" s="19">
        <v>0.8</v>
      </c>
      <c r="P2199" s="2">
        <v>93.654992469332697</v>
      </c>
      <c r="Q2199" s="2">
        <v>356.97455878757597</v>
      </c>
      <c r="R2199" s="266">
        <f t="shared" si="105"/>
        <v>4.1229749813368004</v>
      </c>
      <c r="S2199" s="266">
        <f t="shared" si="106"/>
        <v>0.45585273627490897</v>
      </c>
      <c r="T2199" s="266">
        <f t="shared" si="107"/>
        <v>1.9546964335524513</v>
      </c>
    </row>
    <row r="2200" spans="1:20">
      <c r="A2200" s="102">
        <v>2.4294534558430301</v>
      </c>
      <c r="B2200" s="102">
        <v>0.73525139623705005</v>
      </c>
      <c r="C2200" s="2">
        <v>870.66227307641304</v>
      </c>
      <c r="D2200" s="19">
        <v>1.2965274306322401</v>
      </c>
      <c r="E2200" s="135">
        <v>0.13055064419548201</v>
      </c>
      <c r="F2200" s="135">
        <v>89</v>
      </c>
      <c r="G2200" s="135">
        <v>41.5108359433098</v>
      </c>
      <c r="H2200" s="2">
        <v>-0.26401210588588298</v>
      </c>
      <c r="I2200" s="2">
        <v>179.511321702765</v>
      </c>
      <c r="J2200" s="2">
        <v>-119.75007980891399</v>
      </c>
      <c r="K2200" s="19">
        <v>2.0680112227013701</v>
      </c>
      <c r="L2200" s="135">
        <v>9.8610004356053202E-2</v>
      </c>
      <c r="M2200" s="135">
        <v>89.79</v>
      </c>
      <c r="N2200" s="135">
        <v>82.426855558533006</v>
      </c>
      <c r="O2200" s="19">
        <v>0.8</v>
      </c>
      <c r="P2200" s="2">
        <v>187.928514831049</v>
      </c>
      <c r="Q2200" s="2">
        <v>256.82373598576299</v>
      </c>
      <c r="R2200" s="266">
        <f t="shared" si="105"/>
        <v>3.3645386533336099</v>
      </c>
      <c r="S2200" s="266">
        <f t="shared" si="106"/>
        <v>0.62694409798155348</v>
      </c>
      <c r="T2200" s="266">
        <f t="shared" si="107"/>
        <v>1.9856708178823737</v>
      </c>
    </row>
    <row r="2201" spans="1:20">
      <c r="A2201" s="102">
        <v>2.2821367112919599</v>
      </c>
      <c r="B2201" s="102">
        <v>0.73551238432307398</v>
      </c>
      <c r="C2201" s="2">
        <v>912.26807150141804</v>
      </c>
      <c r="D2201" s="19">
        <v>2.7155265434920501</v>
      </c>
      <c r="E2201" s="135">
        <v>0.132957577358983</v>
      </c>
      <c r="F2201" s="135">
        <v>89</v>
      </c>
      <c r="G2201" s="135">
        <v>41.789388524977802</v>
      </c>
      <c r="H2201" s="2">
        <v>0.702769216659062</v>
      </c>
      <c r="I2201" s="2">
        <v>146.68233977113999</v>
      </c>
      <c r="J2201" s="2">
        <v>-101.272263234566</v>
      </c>
      <c r="K2201" s="19">
        <v>3.1998576682460098</v>
      </c>
      <c r="L2201" s="135">
        <v>7.5361737986821803E-2</v>
      </c>
      <c r="M2201" s="135">
        <v>89.79</v>
      </c>
      <c r="N2201" s="135">
        <v>81.699998992009796</v>
      </c>
      <c r="O2201" s="19">
        <v>0.8</v>
      </c>
      <c r="P2201" s="2">
        <v>166.46387491805001</v>
      </c>
      <c r="Q2201" s="2">
        <v>281.60905013364697</v>
      </c>
      <c r="R2201" s="266">
        <f t="shared" si="105"/>
        <v>5.9153842117380595</v>
      </c>
      <c r="S2201" s="266">
        <f t="shared" si="106"/>
        <v>0.84863979121313726</v>
      </c>
      <c r="T2201" s="266">
        <f t="shared" si="107"/>
        <v>1.9550417432688001</v>
      </c>
    </row>
    <row r="2202" spans="1:20">
      <c r="A2202" s="102">
        <v>1.5853350451216099</v>
      </c>
      <c r="B2202" s="102">
        <v>0.73558783438056696</v>
      </c>
      <c r="C2202" s="2">
        <v>998.99956967280002</v>
      </c>
      <c r="D2202" s="19">
        <v>1.2000011377520801</v>
      </c>
      <c r="E2202" s="135">
        <v>0.25497878663238899</v>
      </c>
      <c r="F2202" s="135">
        <v>89</v>
      </c>
      <c r="G2202" s="135">
        <v>41.794518137246499</v>
      </c>
      <c r="H2202" s="2">
        <v>5.9985708239647897</v>
      </c>
      <c r="I2202" s="2">
        <v>222.85718276030499</v>
      </c>
      <c r="J2202" s="2">
        <v>34.480371822696704</v>
      </c>
      <c r="K2202" s="19">
        <v>2.0103685740319399</v>
      </c>
      <c r="L2202" s="135">
        <v>7.9621889542490096E-2</v>
      </c>
      <c r="M2202" s="135">
        <v>89.79</v>
      </c>
      <c r="N2202" s="135">
        <v>81.427576083284407</v>
      </c>
      <c r="O2202" s="19">
        <v>0.8</v>
      </c>
      <c r="P2202" s="2">
        <v>359.98941798634502</v>
      </c>
      <c r="Q2202" s="2">
        <v>71.779398215580699</v>
      </c>
      <c r="R2202" s="266">
        <f t="shared" si="105"/>
        <v>3.2103697117840202</v>
      </c>
      <c r="S2202" s="266">
        <f t="shared" si="106"/>
        <v>0.5969060366604273</v>
      </c>
      <c r="T2202" s="266">
        <f t="shared" si="107"/>
        <v>1.9482836437039255</v>
      </c>
    </row>
    <row r="2203" spans="1:20">
      <c r="A2203" s="102">
        <v>2.44936397578567</v>
      </c>
      <c r="B2203" s="102">
        <v>0.73563392739742905</v>
      </c>
      <c r="C2203" s="2">
        <v>909.31296292311504</v>
      </c>
      <c r="D2203" s="19">
        <v>2.19200341143193</v>
      </c>
      <c r="E2203" s="135">
        <v>0.29999204384244099</v>
      </c>
      <c r="F2203" s="135">
        <v>89</v>
      </c>
      <c r="G2203" s="135">
        <v>41.597449251104997</v>
      </c>
      <c r="H2203" s="2">
        <v>-0.406844888264003</v>
      </c>
      <c r="I2203" s="2">
        <v>274.531052813918</v>
      </c>
      <c r="J2203" s="2">
        <v>-33.568725117405499</v>
      </c>
      <c r="K2203" s="19">
        <v>3.0566335880435802</v>
      </c>
      <c r="L2203" s="135">
        <v>7.6654883356452305E-2</v>
      </c>
      <c r="M2203" s="135">
        <v>89.79</v>
      </c>
      <c r="N2203" s="135">
        <v>81.493657830157602</v>
      </c>
      <c r="O2203" s="19">
        <v>0.8</v>
      </c>
      <c r="P2203" s="2">
        <v>68.613845385423701</v>
      </c>
      <c r="Q2203" s="2">
        <v>16.783700267405699</v>
      </c>
      <c r="R2203" s="266">
        <f t="shared" si="105"/>
        <v>5.2486369994755098</v>
      </c>
      <c r="S2203" s="266">
        <f t="shared" si="106"/>
        <v>0.71712992358856376</v>
      </c>
      <c r="T2203" s="266">
        <f t="shared" si="107"/>
        <v>1.9591022838495993</v>
      </c>
    </row>
    <row r="2204" spans="1:20">
      <c r="A2204" s="102">
        <v>1.6270494661293899</v>
      </c>
      <c r="B2204" s="102">
        <v>0.73623088925309899</v>
      </c>
      <c r="C2204" s="2">
        <v>998.99998936816996</v>
      </c>
      <c r="D2204" s="19">
        <v>1.21207173069136</v>
      </c>
      <c r="E2204" s="135">
        <v>0.13599559374973999</v>
      </c>
      <c r="F2204" s="135">
        <v>89</v>
      </c>
      <c r="G2204" s="135">
        <v>41.797491893408797</v>
      </c>
      <c r="H2204" s="2">
        <v>5.9983648420095896</v>
      </c>
      <c r="I2204" s="2">
        <v>253.09490117527901</v>
      </c>
      <c r="J2204" s="2">
        <v>-13.628349533224499</v>
      </c>
      <c r="K2204" s="19">
        <v>2.0000220662488299</v>
      </c>
      <c r="L2204" s="135">
        <v>8.8275804094481394E-2</v>
      </c>
      <c r="M2204" s="135">
        <v>89.79</v>
      </c>
      <c r="N2204" s="135">
        <v>81.397254424050999</v>
      </c>
      <c r="O2204" s="19">
        <v>0.8</v>
      </c>
      <c r="P2204" s="2">
        <v>359.98902229001402</v>
      </c>
      <c r="Q2204" s="2">
        <v>69.380084269147602</v>
      </c>
      <c r="R2204" s="266">
        <f t="shared" si="105"/>
        <v>3.2120937969401897</v>
      </c>
      <c r="S2204" s="266">
        <f t="shared" si="106"/>
        <v>0.60602917895034958</v>
      </c>
      <c r="T2204" s="266">
        <f t="shared" si="107"/>
        <v>1.9474195875587175</v>
      </c>
    </row>
    <row r="2205" spans="1:20">
      <c r="A2205" s="102">
        <v>1.7364230747334599</v>
      </c>
      <c r="B2205" s="102">
        <v>0.73650112687883995</v>
      </c>
      <c r="C2205" s="2">
        <v>862.29275375842997</v>
      </c>
      <c r="D2205" s="19">
        <v>2.2916031648375701</v>
      </c>
      <c r="E2205" s="135">
        <v>0.15307799107484299</v>
      </c>
      <c r="F2205" s="135">
        <v>89</v>
      </c>
      <c r="G2205" s="135">
        <v>41.710460927650999</v>
      </c>
      <c r="H2205" s="2">
        <v>4.6227885869617102</v>
      </c>
      <c r="I2205" s="2">
        <v>347.97297558370798</v>
      </c>
      <c r="J2205" s="2">
        <v>179.98036319775801</v>
      </c>
      <c r="K2205" s="19">
        <v>3.19999993516603</v>
      </c>
      <c r="L2205" s="135">
        <v>6.20095690434097E-2</v>
      </c>
      <c r="M2205" s="135">
        <v>89.79</v>
      </c>
      <c r="N2205" s="135">
        <v>81.683794645705603</v>
      </c>
      <c r="O2205" s="19">
        <v>0.8</v>
      </c>
      <c r="P2205" s="2">
        <v>344.70271171412099</v>
      </c>
      <c r="Q2205" s="2">
        <v>89.683783461376095</v>
      </c>
      <c r="R2205" s="266">
        <f t="shared" si="105"/>
        <v>5.4916031000035996</v>
      </c>
      <c r="S2205" s="266">
        <f t="shared" si="106"/>
        <v>0.71612600352089439</v>
      </c>
      <c r="T2205" s="266">
        <f t="shared" si="107"/>
        <v>1.9583527208531804</v>
      </c>
    </row>
    <row r="2206" spans="1:20">
      <c r="A2206" s="102">
        <v>1.7693068007938499</v>
      </c>
      <c r="B2206" s="102">
        <v>0.73669526013819597</v>
      </c>
      <c r="C2206" s="2">
        <v>997.41931966422305</v>
      </c>
      <c r="D2206" s="19">
        <v>1.0008242195216499</v>
      </c>
      <c r="E2206" s="135">
        <v>0.130004226325557</v>
      </c>
      <c r="F2206" s="135">
        <v>89</v>
      </c>
      <c r="G2206" s="135">
        <v>41.432611081698397</v>
      </c>
      <c r="H2206" s="2">
        <v>5.99923004052369</v>
      </c>
      <c r="I2206" s="2">
        <v>268.68270125949903</v>
      </c>
      <c r="J2206" s="2">
        <v>-28.271867489963199</v>
      </c>
      <c r="K2206" s="19">
        <v>1.1485378695056601</v>
      </c>
      <c r="L2206" s="135">
        <v>4.09674160206652E-7</v>
      </c>
      <c r="M2206" s="135">
        <v>89.79</v>
      </c>
      <c r="N2206" s="135">
        <v>82.062474790054907</v>
      </c>
      <c r="O2206" s="19">
        <v>0.8</v>
      </c>
      <c r="P2206" s="2">
        <v>231.42139487871501</v>
      </c>
      <c r="Q2206" s="2">
        <v>212.060804395547</v>
      </c>
      <c r="R2206" s="266">
        <f t="shared" si="105"/>
        <v>2.14936208902731</v>
      </c>
      <c r="S2206" s="266">
        <f t="shared" si="106"/>
        <v>0.87138983057860575</v>
      </c>
      <c r="T2206" s="266">
        <f t="shared" si="107"/>
        <v>1.9806252284762116</v>
      </c>
    </row>
    <row r="2207" spans="1:20">
      <c r="A2207" s="102">
        <v>1.6269350843504</v>
      </c>
      <c r="B2207" s="102">
        <v>0.73730946526698304</v>
      </c>
      <c r="C2207" s="2">
        <v>868.91466188913103</v>
      </c>
      <c r="D2207" s="19">
        <v>3.07522509824169</v>
      </c>
      <c r="E2207" s="135">
        <v>0.233262655069228</v>
      </c>
      <c r="F2207" s="135">
        <v>89</v>
      </c>
      <c r="G2207" s="135">
        <v>41.6574305500205</v>
      </c>
      <c r="H2207" s="2">
        <v>-0.62095916795067996</v>
      </c>
      <c r="I2207" s="2">
        <v>329.19803017253003</v>
      </c>
      <c r="J2207" s="2">
        <v>-104.326455456033</v>
      </c>
      <c r="K2207" s="19">
        <v>3.1935642570760199</v>
      </c>
      <c r="L2207" s="135">
        <v>5.2883800938566899E-2</v>
      </c>
      <c r="M2207" s="135">
        <v>89.79</v>
      </c>
      <c r="N2207" s="135">
        <v>81.107282301043099</v>
      </c>
      <c r="O2207" s="19">
        <v>0.8</v>
      </c>
      <c r="P2207" s="2">
        <v>231.90676591141499</v>
      </c>
      <c r="Q2207" s="2">
        <v>214.568309885812</v>
      </c>
      <c r="R2207" s="266">
        <f t="shared" si="105"/>
        <v>6.2687893553177094</v>
      </c>
      <c r="S2207" s="266">
        <f t="shared" si="106"/>
        <v>0.9629444879425475</v>
      </c>
      <c r="T2207" s="266">
        <f t="shared" si="107"/>
        <v>1.9470063618938971</v>
      </c>
    </row>
    <row r="2208" spans="1:20">
      <c r="A2208" s="102">
        <v>2.05568725196644</v>
      </c>
      <c r="B2208" s="102">
        <v>0.737446490346508</v>
      </c>
      <c r="C2208" s="2">
        <v>980.25849756329501</v>
      </c>
      <c r="D2208" s="19">
        <v>3.97085644270825</v>
      </c>
      <c r="E2208" s="135">
        <v>0.105192396900064</v>
      </c>
      <c r="F2208" s="135">
        <v>89</v>
      </c>
      <c r="G2208" s="135">
        <v>40.709235750062398</v>
      </c>
      <c r="H2208" s="2">
        <v>-0.20384656101923601</v>
      </c>
      <c r="I2208" s="2">
        <v>326.89082453002101</v>
      </c>
      <c r="J2208" s="2">
        <v>-55.109445357026203</v>
      </c>
      <c r="K2208" s="19">
        <v>5.2580994393875198</v>
      </c>
      <c r="L2208" s="135">
        <v>9.7054313453257698E-2</v>
      </c>
      <c r="M2208" s="135">
        <v>89.79</v>
      </c>
      <c r="N2208" s="135">
        <v>81.542365438488602</v>
      </c>
      <c r="O2208" s="19">
        <v>0.8</v>
      </c>
      <c r="P2208" s="2">
        <v>193.57446175154899</v>
      </c>
      <c r="Q2208" s="2">
        <v>253.16395645181501</v>
      </c>
      <c r="R2208" s="266">
        <f t="shared" si="105"/>
        <v>9.2289558820957698</v>
      </c>
      <c r="S2208" s="266">
        <f t="shared" si="106"/>
        <v>0.75518854074216368</v>
      </c>
      <c r="T2208" s="266">
        <f t="shared" si="107"/>
        <v>2.0030433864964809</v>
      </c>
    </row>
    <row r="2209" spans="1:20">
      <c r="A2209" s="102">
        <v>2.5192127050831901</v>
      </c>
      <c r="B2209" s="102">
        <v>0.73826791140634296</v>
      </c>
      <c r="C2209" s="2">
        <v>972.36944385557399</v>
      </c>
      <c r="D2209" s="19">
        <v>0.50056082081286701</v>
      </c>
      <c r="E2209" s="135">
        <v>6.9869764409976207E-2</v>
      </c>
      <c r="F2209" s="135">
        <v>89</v>
      </c>
      <c r="G2209" s="135">
        <v>41.115870711849503</v>
      </c>
      <c r="H2209" s="2">
        <v>0.25342084479847199</v>
      </c>
      <c r="I2209" s="2">
        <v>1.00054709820759E-2</v>
      </c>
      <c r="J2209" s="2">
        <v>-154.67398702099601</v>
      </c>
      <c r="K2209" s="19">
        <v>1.1283048880895601</v>
      </c>
      <c r="L2209" s="135">
        <v>0.125554466631214</v>
      </c>
      <c r="M2209" s="135">
        <v>89.79</v>
      </c>
      <c r="N2209" s="135">
        <v>82.906149941666897</v>
      </c>
      <c r="O2209" s="19">
        <v>0.8</v>
      </c>
      <c r="P2209" s="2">
        <v>160.036829106384</v>
      </c>
      <c r="Q2209" s="2">
        <v>297.71352786657701</v>
      </c>
      <c r="R2209" s="266">
        <f t="shared" si="105"/>
        <v>1.6288657089024272</v>
      </c>
      <c r="S2209" s="266">
        <f t="shared" si="106"/>
        <v>0.4436396811684597</v>
      </c>
      <c r="T2209" s="266">
        <f t="shared" si="107"/>
        <v>2.0164026325185795</v>
      </c>
    </row>
    <row r="2210" spans="1:20">
      <c r="A2210" s="102">
        <v>1.40859116986393</v>
      </c>
      <c r="B2210" s="102">
        <v>0.73835123842582095</v>
      </c>
      <c r="C2210" s="2">
        <v>984.57597724509105</v>
      </c>
      <c r="D2210" s="19">
        <v>2.2626927460628701</v>
      </c>
      <c r="E2210" s="135">
        <v>0.29999999801948002</v>
      </c>
      <c r="F2210" s="135">
        <v>89</v>
      </c>
      <c r="G2210" s="135">
        <v>41.766531010920197</v>
      </c>
      <c r="H2210" s="2">
        <v>0.63911870329541598</v>
      </c>
      <c r="I2210" s="2">
        <v>240.93958758540899</v>
      </c>
      <c r="J2210" s="2">
        <v>58.994210390507902</v>
      </c>
      <c r="K2210" s="19">
        <v>2.2440809737921499</v>
      </c>
      <c r="L2210" s="135">
        <v>9.9418758658931197E-8</v>
      </c>
      <c r="M2210" s="135">
        <v>89.79</v>
      </c>
      <c r="N2210" s="135">
        <v>81.140558351489105</v>
      </c>
      <c r="O2210" s="19">
        <v>0.8</v>
      </c>
      <c r="P2210" s="2">
        <v>180.375549679708</v>
      </c>
      <c r="Q2210" s="2">
        <v>269.58824274101897</v>
      </c>
      <c r="R2210" s="266">
        <f t="shared" si="105"/>
        <v>4.50677371985502</v>
      </c>
      <c r="S2210" s="266">
        <f t="shared" si="106"/>
        <v>1.0082937168881518</v>
      </c>
      <c r="T2210" s="266">
        <f t="shared" si="107"/>
        <v>1.9427172041239014</v>
      </c>
    </row>
    <row r="2211" spans="1:20">
      <c r="A2211" s="102">
        <v>2.44677395327016</v>
      </c>
      <c r="B2211" s="102">
        <v>0.738416736972901</v>
      </c>
      <c r="C2211" s="2">
        <v>906.42831995937797</v>
      </c>
      <c r="D2211" s="19">
        <v>0.51162406801554705</v>
      </c>
      <c r="E2211" s="135">
        <v>7.4596583212023296E-2</v>
      </c>
      <c r="F2211" s="135">
        <v>89</v>
      </c>
      <c r="G2211" s="135">
        <v>41.4309867453577</v>
      </c>
      <c r="H2211" s="2">
        <v>-2.2081441555721901</v>
      </c>
      <c r="I2211" s="2">
        <v>173.30185607634999</v>
      </c>
      <c r="J2211" s="2">
        <v>144.67743835857399</v>
      </c>
      <c r="K2211" s="19">
        <v>2.86008488731773</v>
      </c>
      <c r="L2211" s="135">
        <v>0.26011402898368102</v>
      </c>
      <c r="M2211" s="135">
        <v>89.79</v>
      </c>
      <c r="N2211" s="135">
        <v>82.723537961037593</v>
      </c>
      <c r="O2211" s="19">
        <v>0.8</v>
      </c>
      <c r="P2211" s="2">
        <v>294.68243626191401</v>
      </c>
      <c r="Q2211" s="2">
        <v>129.232658862688</v>
      </c>
      <c r="R2211" s="266">
        <f t="shared" si="105"/>
        <v>3.3717089553332773</v>
      </c>
      <c r="S2211" s="266">
        <f t="shared" si="106"/>
        <v>0.17888422482990105</v>
      </c>
      <c r="T2211" s="266">
        <f t="shared" si="107"/>
        <v>1.9966586475352697</v>
      </c>
    </row>
    <row r="2212" spans="1:20">
      <c r="A2212" s="102">
        <v>1.6043555494397801</v>
      </c>
      <c r="B2212" s="102">
        <v>0.73878337048432396</v>
      </c>
      <c r="C2212" s="2">
        <v>998.99809673834898</v>
      </c>
      <c r="D2212" s="19">
        <v>1.2000010841862201</v>
      </c>
      <c r="E2212" s="135">
        <v>0.22911664573777399</v>
      </c>
      <c r="F2212" s="135">
        <v>89</v>
      </c>
      <c r="G2212" s="135">
        <v>41.799927385984098</v>
      </c>
      <c r="H2212" s="2">
        <v>5.9986927121734404</v>
      </c>
      <c r="I2212" s="2">
        <v>227.207714732597</v>
      </c>
      <c r="J2212" s="2">
        <v>25.821628273183698</v>
      </c>
      <c r="K2212" s="19">
        <v>2.00000740216593</v>
      </c>
      <c r="L2212" s="135">
        <v>8.1757149476793203E-2</v>
      </c>
      <c r="M2212" s="135">
        <v>89.79</v>
      </c>
      <c r="N2212" s="135">
        <v>81.387162567130204</v>
      </c>
      <c r="O2212" s="19">
        <v>0.8</v>
      </c>
      <c r="P2212" s="2">
        <v>359.989998410552</v>
      </c>
      <c r="Q2212" s="2">
        <v>71.213648656244203</v>
      </c>
      <c r="R2212" s="266">
        <f t="shared" si="105"/>
        <v>3.2000084863521501</v>
      </c>
      <c r="S2212" s="266">
        <f t="shared" si="106"/>
        <v>0.59999832144954346</v>
      </c>
      <c r="T2212" s="266">
        <f t="shared" si="107"/>
        <v>1.947064687830536</v>
      </c>
    </row>
    <row r="2213" spans="1:20">
      <c r="A2213" s="102">
        <v>2.45912332367151</v>
      </c>
      <c r="B2213" s="102">
        <v>0.73936681882204303</v>
      </c>
      <c r="C2213" s="2">
        <v>896.19875581393501</v>
      </c>
      <c r="D2213" s="19">
        <v>2.5779963384407099</v>
      </c>
      <c r="E2213" s="135">
        <v>0.207072376624684</v>
      </c>
      <c r="F2213" s="135">
        <v>89</v>
      </c>
      <c r="G2213" s="135">
        <v>41.719143805722297</v>
      </c>
      <c r="H2213" s="2">
        <v>0.70138103840614197</v>
      </c>
      <c r="I2213" s="2">
        <v>67.599890806505599</v>
      </c>
      <c r="J2213" s="2">
        <v>63.790553682492302</v>
      </c>
      <c r="K2213" s="19">
        <v>4.72253809407513</v>
      </c>
      <c r="L2213" s="135">
        <v>1.4718809311697799E-6</v>
      </c>
      <c r="M2213" s="135">
        <v>89.79</v>
      </c>
      <c r="N2213" s="135">
        <v>82.360401302191804</v>
      </c>
      <c r="O2213" s="19">
        <v>0.8</v>
      </c>
      <c r="P2213" s="2">
        <v>132.71626295660499</v>
      </c>
      <c r="Q2213" s="2">
        <v>300.39711586178998</v>
      </c>
      <c r="R2213" s="266">
        <f t="shared" si="105"/>
        <v>7.3005344325158399</v>
      </c>
      <c r="S2213" s="266">
        <f t="shared" si="106"/>
        <v>0.54589212137326104</v>
      </c>
      <c r="T2213" s="266">
        <f t="shared" si="107"/>
        <v>1.9741632686837416</v>
      </c>
    </row>
    <row r="2214" spans="1:20">
      <c r="A2214" s="102">
        <v>2.07031375635415</v>
      </c>
      <c r="B2214" s="102">
        <v>0.73943794841932897</v>
      </c>
      <c r="C2214" s="2">
        <v>895.545935243033</v>
      </c>
      <c r="D2214" s="19">
        <v>1.35933395493173</v>
      </c>
      <c r="E2214" s="135">
        <v>0.20611508749441801</v>
      </c>
      <c r="F2214" s="135">
        <v>89</v>
      </c>
      <c r="G2214" s="135">
        <v>41.612407949690699</v>
      </c>
      <c r="H2214" s="2">
        <v>1.88984664295951</v>
      </c>
      <c r="I2214" s="2">
        <v>309.51676871534897</v>
      </c>
      <c r="J2214" s="2">
        <v>-129.130619065752</v>
      </c>
      <c r="K2214" s="19">
        <v>1.1684974493586699</v>
      </c>
      <c r="L2214" s="135">
        <v>9.61732579503497E-2</v>
      </c>
      <c r="M2214" s="135">
        <v>89.79</v>
      </c>
      <c r="N2214" s="135">
        <v>81.276384323523601</v>
      </c>
      <c r="O2214" s="19">
        <v>0.8</v>
      </c>
      <c r="P2214" s="2">
        <v>84.882621564503594</v>
      </c>
      <c r="Q2214" s="2">
        <v>353.22100689987002</v>
      </c>
      <c r="R2214" s="266">
        <f t="shared" si="105"/>
        <v>2.5278314042904002</v>
      </c>
      <c r="S2214" s="266">
        <f t="shared" si="106"/>
        <v>1.1633178623349163</v>
      </c>
      <c r="T2214" s="266">
        <f t="shared" si="107"/>
        <v>1.9531766684058889</v>
      </c>
    </row>
    <row r="2215" spans="1:20">
      <c r="A2215" s="102">
        <v>2.4570993338711502</v>
      </c>
      <c r="B2215" s="102">
        <v>0.73997450307668999</v>
      </c>
      <c r="C2215" s="2">
        <v>943.33849744844099</v>
      </c>
      <c r="D2215" s="19">
        <v>1.6519887129276101</v>
      </c>
      <c r="E2215" s="135">
        <v>6.2858424586108505E-2</v>
      </c>
      <c r="F2215" s="135">
        <v>89</v>
      </c>
      <c r="G2215" s="135">
        <v>41.642640797797199</v>
      </c>
      <c r="H2215" s="2">
        <v>0.83593341476631799</v>
      </c>
      <c r="I2215" s="2">
        <v>168.729978366376</v>
      </c>
      <c r="J2215" s="2">
        <v>97.740286636525298</v>
      </c>
      <c r="K2215" s="19">
        <v>2.0788999726760999</v>
      </c>
      <c r="L2215" s="135">
        <v>0.20837198153793901</v>
      </c>
      <c r="M2215" s="135">
        <v>89.79</v>
      </c>
      <c r="N2215" s="135">
        <v>81.555697935339396</v>
      </c>
      <c r="O2215" s="19">
        <v>0.8</v>
      </c>
      <c r="P2215" s="2">
        <v>2.3670064231262802</v>
      </c>
      <c r="Q2215" s="2">
        <v>57.241996651006303</v>
      </c>
      <c r="R2215" s="266">
        <f t="shared" si="105"/>
        <v>3.73088868560371</v>
      </c>
      <c r="S2215" s="266">
        <f t="shared" si="106"/>
        <v>0.79464559846092986</v>
      </c>
      <c r="T2215" s="266">
        <f t="shared" si="107"/>
        <v>1.9584660428080609</v>
      </c>
    </row>
    <row r="2216" spans="1:20">
      <c r="A2216" s="102">
        <v>1.5726547087542699</v>
      </c>
      <c r="B2216" s="102">
        <v>0.74015570579863599</v>
      </c>
      <c r="C2216" s="2">
        <v>998.99978170682505</v>
      </c>
      <c r="D2216" s="19">
        <v>1.20105106569686</v>
      </c>
      <c r="E2216" s="135">
        <v>0.263063912633339</v>
      </c>
      <c r="F2216" s="135">
        <v>89</v>
      </c>
      <c r="G2216" s="135">
        <v>41.793289137787902</v>
      </c>
      <c r="H2216" s="2">
        <v>5.9988444850360301</v>
      </c>
      <c r="I2216" s="2">
        <v>222.188138846383</v>
      </c>
      <c r="J2216" s="2">
        <v>33.691746601351802</v>
      </c>
      <c r="K2216" s="19">
        <v>2.0024977699376998</v>
      </c>
      <c r="L2216" s="135">
        <v>8.2359006448881E-2</v>
      </c>
      <c r="M2216" s="135">
        <v>89.79</v>
      </c>
      <c r="N2216" s="135">
        <v>81.409695009769905</v>
      </c>
      <c r="O2216" s="19">
        <v>0.8</v>
      </c>
      <c r="P2216" s="2">
        <v>359.98999986674301</v>
      </c>
      <c r="Q2216" s="2">
        <v>71.241289449708503</v>
      </c>
      <c r="R2216" s="266">
        <f t="shared" si="105"/>
        <v>3.2035488356345598</v>
      </c>
      <c r="S2216" s="266">
        <f t="shared" si="106"/>
        <v>0.59977648101661873</v>
      </c>
      <c r="T2216" s="266">
        <f t="shared" si="107"/>
        <v>1.9479130905770792</v>
      </c>
    </row>
    <row r="2217" spans="1:20">
      <c r="A2217" s="102">
        <v>2.1997791095636701</v>
      </c>
      <c r="B2217" s="102">
        <v>0.74025180568809001</v>
      </c>
      <c r="C2217" s="2">
        <v>860.21716190816301</v>
      </c>
      <c r="D2217" s="19">
        <v>2.1110452673202902</v>
      </c>
      <c r="E2217" s="135">
        <v>0.26999954471467202</v>
      </c>
      <c r="F2217" s="135">
        <v>89</v>
      </c>
      <c r="G2217" s="135">
        <v>41.8715321325395</v>
      </c>
      <c r="H2217" s="2">
        <v>0.185158824697153</v>
      </c>
      <c r="I2217" s="2">
        <v>325.02001921013499</v>
      </c>
      <c r="J2217" s="2">
        <v>-22.987168522853899</v>
      </c>
      <c r="K2217" s="19">
        <v>3.4009305361014999</v>
      </c>
      <c r="L2217" s="135">
        <v>9.9160095399095705E-2</v>
      </c>
      <c r="M2217" s="135">
        <v>89.79</v>
      </c>
      <c r="N2217" s="135">
        <v>81.167494291217295</v>
      </c>
      <c r="O2217" s="19">
        <v>0.8</v>
      </c>
      <c r="P2217" s="2">
        <v>166.033562262543</v>
      </c>
      <c r="Q2217" s="2">
        <v>290.60894541986602</v>
      </c>
      <c r="R2217" s="266">
        <f t="shared" si="105"/>
        <v>5.5119758034217901</v>
      </c>
      <c r="S2217" s="266">
        <f t="shared" si="106"/>
        <v>0.62072578222670483</v>
      </c>
      <c r="T2217" s="266">
        <f t="shared" si="107"/>
        <v>1.9384887573325706</v>
      </c>
    </row>
    <row r="2218" spans="1:20">
      <c r="A2218" s="102">
        <v>1.88717388221994</v>
      </c>
      <c r="B2218" s="102">
        <v>0.74036036141435801</v>
      </c>
      <c r="C2218" s="2">
        <v>932.35338704706703</v>
      </c>
      <c r="D2218" s="19">
        <v>1.1553971732563599</v>
      </c>
      <c r="E2218" s="135">
        <v>0.131876847452747</v>
      </c>
      <c r="F2218" s="135">
        <v>89</v>
      </c>
      <c r="G2218" s="135">
        <v>41.315218188032802</v>
      </c>
      <c r="H2218" s="2">
        <v>-1.50759913185823</v>
      </c>
      <c r="I2218" s="2">
        <v>291.76183946805099</v>
      </c>
      <c r="J2218" s="2">
        <v>-79.953118810283698</v>
      </c>
      <c r="K2218" s="19">
        <v>1.17783491825014</v>
      </c>
      <c r="L2218" s="135">
        <v>3.2100555153189603E-2</v>
      </c>
      <c r="M2218" s="135">
        <v>89.79</v>
      </c>
      <c r="N2218" s="135">
        <v>82.3397508806774</v>
      </c>
      <c r="O2218" s="19">
        <v>0.8</v>
      </c>
      <c r="P2218" s="2">
        <v>91.434220918854805</v>
      </c>
      <c r="Q2218" s="2">
        <v>352.06630513665101</v>
      </c>
      <c r="R2218" s="266">
        <f t="shared" si="105"/>
        <v>2.3332320915064999</v>
      </c>
      <c r="S2218" s="266">
        <f t="shared" si="106"/>
        <v>0.98095000865901072</v>
      </c>
      <c r="T2218" s="266">
        <f t="shared" si="107"/>
        <v>1.9929642028255727</v>
      </c>
    </row>
    <row r="2219" spans="1:20">
      <c r="A2219" s="102">
        <v>1.9917875872924899</v>
      </c>
      <c r="B2219" s="102">
        <v>0.74041697933502904</v>
      </c>
      <c r="C2219" s="2">
        <v>998.87152550799499</v>
      </c>
      <c r="D2219" s="19">
        <v>1.2030491735061799</v>
      </c>
      <c r="E2219" s="135">
        <v>0.180817169923291</v>
      </c>
      <c r="F2219" s="135">
        <v>89</v>
      </c>
      <c r="G2219" s="135">
        <v>41.754355769437403</v>
      </c>
      <c r="H2219" s="2">
        <v>5.9993797136898497</v>
      </c>
      <c r="I2219" s="2">
        <v>340.54132354627001</v>
      </c>
      <c r="J2219" s="2">
        <v>179.725002339773</v>
      </c>
      <c r="K2219" s="19">
        <v>2.0052192380801999</v>
      </c>
      <c r="L2219" s="135">
        <v>8.8121434748583694E-2</v>
      </c>
      <c r="M2219" s="135">
        <v>89.79</v>
      </c>
      <c r="N2219" s="135">
        <v>81.699992363942499</v>
      </c>
      <c r="O2219" s="19">
        <v>0.8</v>
      </c>
      <c r="P2219" s="2">
        <v>102.915563735635</v>
      </c>
      <c r="Q2219" s="2">
        <v>333.74312924595</v>
      </c>
      <c r="R2219" s="266">
        <f t="shared" si="105"/>
        <v>3.2082684115863795</v>
      </c>
      <c r="S2219" s="266">
        <f t="shared" si="106"/>
        <v>0.59995892252558936</v>
      </c>
      <c r="T2219" s="266">
        <f t="shared" si="107"/>
        <v>1.95668190440011</v>
      </c>
    </row>
    <row r="2220" spans="1:20">
      <c r="A2220" s="102">
        <v>1.67196137784048</v>
      </c>
      <c r="B2220" s="102">
        <v>0.74045358581797105</v>
      </c>
      <c r="C2220" s="2">
        <v>963.92012909278003</v>
      </c>
      <c r="D2220" s="19">
        <v>1.0968063694058201</v>
      </c>
      <c r="E2220" s="135">
        <v>9.8621363521020303E-3</v>
      </c>
      <c r="F2220" s="135">
        <v>89</v>
      </c>
      <c r="G2220" s="135">
        <v>40.719380647859097</v>
      </c>
      <c r="H2220" s="2">
        <v>5.0411838234490398</v>
      </c>
      <c r="I2220" s="2">
        <v>125.524582822082</v>
      </c>
      <c r="J2220" s="2">
        <v>-61.403094083714997</v>
      </c>
      <c r="K2220" s="19">
        <v>2.4699214616660798</v>
      </c>
      <c r="L2220" s="135">
        <v>8.0959285151740001E-2</v>
      </c>
      <c r="M2220" s="135">
        <v>89.79</v>
      </c>
      <c r="N2220" s="135">
        <v>82.903959937429406</v>
      </c>
      <c r="O2220" s="19">
        <v>0.8</v>
      </c>
      <c r="P2220" s="2">
        <v>179.07533288360401</v>
      </c>
      <c r="Q2220" s="2">
        <v>278.70878026935202</v>
      </c>
      <c r="R2220" s="266">
        <f t="shared" si="105"/>
        <v>3.5667278310718999</v>
      </c>
      <c r="S2220" s="266">
        <f t="shared" si="106"/>
        <v>0.44406528160048131</v>
      </c>
      <c r="T2220" s="266">
        <f t="shared" si="107"/>
        <v>2.0359828322140321</v>
      </c>
    </row>
    <row r="2221" spans="1:20">
      <c r="A2221" s="102">
        <v>1.8476140587590599</v>
      </c>
      <c r="B2221" s="102">
        <v>0.74057332793360198</v>
      </c>
      <c r="C2221" s="2">
        <v>998.98762901132898</v>
      </c>
      <c r="D2221" s="19">
        <v>1.0000732139664701</v>
      </c>
      <c r="E2221" s="135">
        <v>0.130001595002741</v>
      </c>
      <c r="F2221" s="135">
        <v>89</v>
      </c>
      <c r="G2221" s="135">
        <v>41.410858006249903</v>
      </c>
      <c r="H2221" s="2">
        <v>5.9988831132842799</v>
      </c>
      <c r="I2221" s="2">
        <v>268.18592778607803</v>
      </c>
      <c r="J2221" s="2">
        <v>-33.704091844290602</v>
      </c>
      <c r="K2221" s="19">
        <v>1.2020467302350499</v>
      </c>
      <c r="L2221" s="135">
        <v>1.47603205936806E-2</v>
      </c>
      <c r="M2221" s="135">
        <v>89.79</v>
      </c>
      <c r="N2221" s="135">
        <v>82.129896053856001</v>
      </c>
      <c r="O2221" s="19">
        <v>0.8</v>
      </c>
      <c r="P2221" s="2">
        <v>358.57976683365098</v>
      </c>
      <c r="Q2221" s="2">
        <v>83.195902776039304</v>
      </c>
      <c r="R2221" s="266">
        <f t="shared" si="105"/>
        <v>2.2021199442015202</v>
      </c>
      <c r="S2221" s="266">
        <f t="shared" si="106"/>
        <v>0.83197532076886427</v>
      </c>
      <c r="T2221" s="266">
        <f t="shared" si="107"/>
        <v>1.9832937545380154</v>
      </c>
    </row>
    <row r="2222" spans="1:20">
      <c r="A2222" s="102">
        <v>2.01033915393054</v>
      </c>
      <c r="B2222" s="102">
        <v>0.74062829163363697</v>
      </c>
      <c r="C2222" s="2">
        <v>972.62862286925395</v>
      </c>
      <c r="D2222" s="19">
        <v>0.89295729876815699</v>
      </c>
      <c r="E2222" s="135">
        <v>3.0405728574626999E-2</v>
      </c>
      <c r="F2222" s="135">
        <v>89</v>
      </c>
      <c r="G2222" s="135">
        <v>41.000005508585602</v>
      </c>
      <c r="H2222" s="2">
        <v>4.97913187345089</v>
      </c>
      <c r="I2222" s="2">
        <v>106.113164475997</v>
      </c>
      <c r="J2222" s="2">
        <v>-74.191920019959696</v>
      </c>
      <c r="K2222" s="19">
        <v>1.41097734351301</v>
      </c>
      <c r="L2222" s="135">
        <v>1.99670404502806E-3</v>
      </c>
      <c r="M2222" s="135">
        <v>89.79</v>
      </c>
      <c r="N2222" s="135">
        <v>82.876388530411006</v>
      </c>
      <c r="O2222" s="19">
        <v>0.8</v>
      </c>
      <c r="P2222" s="2">
        <v>313.32446302001</v>
      </c>
      <c r="Q2222" s="2">
        <v>128.725576698466</v>
      </c>
      <c r="R2222" s="266">
        <f t="shared" si="105"/>
        <v>2.3039346422811668</v>
      </c>
      <c r="S2222" s="266">
        <f t="shared" si="106"/>
        <v>0.63286437792466466</v>
      </c>
      <c r="T2222" s="266">
        <f t="shared" si="107"/>
        <v>2.0213750584266696</v>
      </c>
    </row>
    <row r="2223" spans="1:20">
      <c r="A2223" s="102">
        <v>1.4747783569619</v>
      </c>
      <c r="B2223" s="102">
        <v>0.74064351538853601</v>
      </c>
      <c r="C2223" s="2">
        <v>998.96433373651905</v>
      </c>
      <c r="D2223" s="19">
        <v>1.9033702737869</v>
      </c>
      <c r="E2223" s="135">
        <v>0.29999999956359502</v>
      </c>
      <c r="F2223" s="135">
        <v>89</v>
      </c>
      <c r="G2223" s="135">
        <v>41.780469118768401</v>
      </c>
      <c r="H2223" s="2">
        <v>1.09997981244385</v>
      </c>
      <c r="I2223" s="2">
        <v>238.995822517422</v>
      </c>
      <c r="J2223" s="2">
        <v>34.248007913774302</v>
      </c>
      <c r="K2223" s="19">
        <v>2.6887662631040201</v>
      </c>
      <c r="L2223" s="135">
        <v>1.9968125839127399E-2</v>
      </c>
      <c r="M2223" s="135">
        <v>89.79</v>
      </c>
      <c r="N2223" s="135">
        <v>81.165614232999005</v>
      </c>
      <c r="O2223" s="19">
        <v>0.8</v>
      </c>
      <c r="P2223" s="2">
        <v>325.607362764063</v>
      </c>
      <c r="Q2223" s="2">
        <v>122.482259883477</v>
      </c>
      <c r="R2223" s="266">
        <f t="shared" si="105"/>
        <v>4.5921365368909202</v>
      </c>
      <c r="S2223" s="266">
        <f t="shared" si="106"/>
        <v>0.7078972612478307</v>
      </c>
      <c r="T2223" s="266">
        <f t="shared" si="107"/>
        <v>1.9426688102106116</v>
      </c>
    </row>
    <row r="2224" spans="1:20">
      <c r="A2224" s="102">
        <v>1.6261840946972299</v>
      </c>
      <c r="B2224" s="102">
        <v>0.74072188503273195</v>
      </c>
      <c r="C2224" s="2">
        <v>998.99859753865098</v>
      </c>
      <c r="D2224" s="19">
        <v>1.2077657072383501</v>
      </c>
      <c r="E2224" s="135">
        <v>0.20283115612598601</v>
      </c>
      <c r="F2224" s="135">
        <v>89</v>
      </c>
      <c r="G2224" s="135">
        <v>41.805823743116697</v>
      </c>
      <c r="H2224" s="2">
        <v>5.9960321382534403</v>
      </c>
      <c r="I2224" s="2">
        <v>224.51631436352</v>
      </c>
      <c r="J2224" s="2">
        <v>35.443885402461298</v>
      </c>
      <c r="K2224" s="19">
        <v>2.0000020438251598</v>
      </c>
      <c r="L2224" s="135">
        <v>8.5730870520117394E-2</v>
      </c>
      <c r="M2224" s="135">
        <v>89.79</v>
      </c>
      <c r="N2224" s="135">
        <v>81.431260468461701</v>
      </c>
      <c r="O2224" s="19">
        <v>0.8</v>
      </c>
      <c r="P2224" s="2">
        <v>351.132355498778</v>
      </c>
      <c r="Q2224" s="2">
        <v>79.728684669798895</v>
      </c>
      <c r="R2224" s="266">
        <f t="shared" si="105"/>
        <v>3.2077677510635096</v>
      </c>
      <c r="S2224" s="266">
        <f t="shared" si="106"/>
        <v>0.60388223650432082</v>
      </c>
      <c r="T2224" s="266">
        <f t="shared" si="107"/>
        <v>1.9478448976111686</v>
      </c>
    </row>
    <row r="2225" spans="1:20">
      <c r="A2225" s="102">
        <v>1.8927890481427301</v>
      </c>
      <c r="B2225" s="102">
        <v>0.74153111529920002</v>
      </c>
      <c r="C2225" s="2">
        <v>984.73667087940396</v>
      </c>
      <c r="D2225" s="19">
        <v>1.0614528715268401</v>
      </c>
      <c r="E2225" s="135">
        <v>0.153113433367873</v>
      </c>
      <c r="F2225" s="135">
        <v>89</v>
      </c>
      <c r="G2225" s="135">
        <v>42.038971292890899</v>
      </c>
      <c r="H2225" s="2">
        <v>-0.34801891863125001</v>
      </c>
      <c r="I2225" s="2">
        <v>275.89611663881999</v>
      </c>
      <c r="J2225" s="2">
        <v>-58.512401218894198</v>
      </c>
      <c r="K2225" s="19">
        <v>2.3613837575017498</v>
      </c>
      <c r="L2225" s="135">
        <v>0.12160758954586701</v>
      </c>
      <c r="M2225" s="135">
        <v>89.79</v>
      </c>
      <c r="N2225" s="135">
        <v>81.434151427272994</v>
      </c>
      <c r="O2225" s="19">
        <v>0.8</v>
      </c>
      <c r="P2225" s="2">
        <v>64.3318691825271</v>
      </c>
      <c r="Q2225" s="2">
        <v>7.3480927766543198</v>
      </c>
      <c r="R2225" s="266">
        <f t="shared" si="105"/>
        <v>3.4228366290285899</v>
      </c>
      <c r="S2225" s="266">
        <f t="shared" si="106"/>
        <v>0.4495046043044757</v>
      </c>
      <c r="T2225" s="266">
        <f t="shared" si="107"/>
        <v>1.9371109454584612</v>
      </c>
    </row>
    <row r="2226" spans="1:20">
      <c r="A2226" s="102">
        <v>1.6923938174732001</v>
      </c>
      <c r="B2226" s="102">
        <v>0.74171815256533302</v>
      </c>
      <c r="C2226" s="2">
        <v>994.49995409752603</v>
      </c>
      <c r="D2226" s="19">
        <v>1.2042796229677899</v>
      </c>
      <c r="E2226" s="135">
        <v>0.20844613326217701</v>
      </c>
      <c r="F2226" s="135">
        <v>89</v>
      </c>
      <c r="G2226" s="135">
        <v>41.799615235948401</v>
      </c>
      <c r="H2226" s="2">
        <v>5.99729574232577</v>
      </c>
      <c r="I2226" s="2">
        <v>227.90752696567901</v>
      </c>
      <c r="J2226" s="2">
        <v>37.051719453894499</v>
      </c>
      <c r="K2226" s="19">
        <v>2.0055774766563901</v>
      </c>
      <c r="L2226" s="135">
        <v>6.44517514726934E-2</v>
      </c>
      <c r="M2226" s="135">
        <v>89.79</v>
      </c>
      <c r="N2226" s="135">
        <v>81.481061122161904</v>
      </c>
      <c r="O2226" s="19">
        <v>0.8</v>
      </c>
      <c r="P2226" s="2">
        <v>0.25521427189399998</v>
      </c>
      <c r="Q2226" s="2">
        <v>73.531375844111807</v>
      </c>
      <c r="R2226" s="266">
        <f t="shared" si="105"/>
        <v>3.20985709962418</v>
      </c>
      <c r="S2226" s="266">
        <f t="shared" si="106"/>
        <v>0.60046527096799651</v>
      </c>
      <c r="T2226" s="266">
        <f t="shared" si="107"/>
        <v>1.9493256256599885</v>
      </c>
    </row>
    <row r="2227" spans="1:20">
      <c r="A2227" s="102">
        <v>1.5717646931297999</v>
      </c>
      <c r="B2227" s="102">
        <v>0.74301568985752298</v>
      </c>
      <c r="C2227" s="2">
        <v>998.95198682575904</v>
      </c>
      <c r="D2227" s="19">
        <v>1.2000989923729599</v>
      </c>
      <c r="E2227" s="135">
        <v>0.175230546421974</v>
      </c>
      <c r="F2227" s="135">
        <v>89</v>
      </c>
      <c r="G2227" s="135">
        <v>41.615245569597903</v>
      </c>
      <c r="H2227" s="2">
        <v>5.9980574504782904</v>
      </c>
      <c r="I2227" s="2">
        <v>336.80205063520202</v>
      </c>
      <c r="J2227" s="2">
        <v>177.39100397240099</v>
      </c>
      <c r="K2227" s="19">
        <v>2.0164840652837399</v>
      </c>
      <c r="L2227" s="135">
        <v>7.8697809848009004E-2</v>
      </c>
      <c r="M2227" s="135">
        <v>89.79</v>
      </c>
      <c r="N2227" s="135">
        <v>82.034825759142606</v>
      </c>
      <c r="O2227" s="19">
        <v>0.8</v>
      </c>
      <c r="P2227" s="2">
        <v>119.492980088789</v>
      </c>
      <c r="Q2227" s="2">
        <v>321.565111585566</v>
      </c>
      <c r="R2227" s="266">
        <f t="shared" si="105"/>
        <v>3.2165830576566998</v>
      </c>
      <c r="S2227" s="266">
        <f t="shared" si="106"/>
        <v>0.59514429746019026</v>
      </c>
      <c r="T2227" s="266">
        <f t="shared" si="107"/>
        <v>1.9712685732431026</v>
      </c>
    </row>
    <row r="2228" spans="1:20">
      <c r="A2228" s="102">
        <v>2.17826469941064</v>
      </c>
      <c r="B2228" s="102">
        <v>0.74324974718996695</v>
      </c>
      <c r="C2228" s="2">
        <v>886.26872035068698</v>
      </c>
      <c r="D2228" s="19">
        <v>3.3786887177832301</v>
      </c>
      <c r="E2228" s="135">
        <v>1.53530972775151E-6</v>
      </c>
      <c r="F2228" s="135">
        <v>89</v>
      </c>
      <c r="G2228" s="135">
        <v>40.1222319545817</v>
      </c>
      <c r="H2228" s="2">
        <v>1.4571395050339699</v>
      </c>
      <c r="I2228" s="2">
        <v>345.80924397830398</v>
      </c>
      <c r="J2228" s="2">
        <v>-8.9565986342420505</v>
      </c>
      <c r="K2228" s="19">
        <v>1.20349247813277</v>
      </c>
      <c r="L2228" s="135">
        <v>8.7412215037734105E-3</v>
      </c>
      <c r="M2228" s="135">
        <v>89.79</v>
      </c>
      <c r="N2228" s="135">
        <v>82.341219206394996</v>
      </c>
      <c r="O2228" s="19">
        <v>0.8</v>
      </c>
      <c r="P2228" s="2">
        <v>277.30704067385398</v>
      </c>
      <c r="Q2228" s="2">
        <v>172.35047886573801</v>
      </c>
      <c r="R2228" s="266">
        <f t="shared" si="105"/>
        <v>4.5821811959160001</v>
      </c>
      <c r="S2228" s="266">
        <f t="shared" si="106"/>
        <v>2.8074032693792135</v>
      </c>
      <c r="T2228" s="266">
        <f t="shared" si="107"/>
        <v>2.0522591888608073</v>
      </c>
    </row>
    <row r="2229" spans="1:20">
      <c r="A2229" s="102">
        <v>1.8667856091633399</v>
      </c>
      <c r="B2229" s="102">
        <v>0.74414833878879105</v>
      </c>
      <c r="C2229" s="2">
        <v>992.92957534692198</v>
      </c>
      <c r="D2229" s="19">
        <v>2.5065287250548298</v>
      </c>
      <c r="E2229" s="135">
        <v>0.29999998434853897</v>
      </c>
      <c r="F2229" s="135">
        <v>89</v>
      </c>
      <c r="G2229" s="135">
        <v>41.668691739058502</v>
      </c>
      <c r="H2229" s="2">
        <v>1.06580925278509</v>
      </c>
      <c r="I2229" s="2">
        <v>359.98998010171198</v>
      </c>
      <c r="J2229" s="2">
        <v>151.28307738562501</v>
      </c>
      <c r="K2229" s="19">
        <v>2.96076771843931</v>
      </c>
      <c r="L2229" s="135">
        <v>6.5334892557536101E-3</v>
      </c>
      <c r="M2229" s="135">
        <v>89.79</v>
      </c>
      <c r="N2229" s="135">
        <v>81.699999896434903</v>
      </c>
      <c r="O2229" s="19">
        <v>0.8</v>
      </c>
      <c r="P2229" s="2">
        <v>354.86983297834598</v>
      </c>
      <c r="Q2229" s="2">
        <v>80.065570764634899</v>
      </c>
      <c r="R2229" s="266">
        <f t="shared" si="105"/>
        <v>5.4672964434941402</v>
      </c>
      <c r="S2229" s="266">
        <f t="shared" si="106"/>
        <v>0.84658067211570376</v>
      </c>
      <c r="T2229" s="266">
        <f t="shared" si="107"/>
        <v>1.9607047038592937</v>
      </c>
    </row>
    <row r="2230" spans="1:20">
      <c r="A2230" s="102">
        <v>2.1131670381873802</v>
      </c>
      <c r="B2230" s="102">
        <v>0.744626471854965</v>
      </c>
      <c r="C2230" s="2">
        <v>940.611039036742</v>
      </c>
      <c r="D2230" s="19">
        <v>0.66625180454856603</v>
      </c>
      <c r="E2230" s="135">
        <v>2.1574111155742998E-2</v>
      </c>
      <c r="F2230" s="135">
        <v>89</v>
      </c>
      <c r="G2230" s="135">
        <v>41.6457986909151</v>
      </c>
      <c r="H2230" s="2">
        <v>-1.20513270159548</v>
      </c>
      <c r="I2230" s="2">
        <v>325.68285123978302</v>
      </c>
      <c r="J2230" s="2">
        <v>118.37432626793399</v>
      </c>
      <c r="K2230" s="19">
        <v>1.5247805860624499</v>
      </c>
      <c r="L2230" s="135">
        <v>1.8262954185098702E-2</v>
      </c>
      <c r="M2230" s="135">
        <v>89.79</v>
      </c>
      <c r="N2230" s="135">
        <v>82.485102950554307</v>
      </c>
      <c r="O2230" s="19">
        <v>0.8</v>
      </c>
      <c r="P2230" s="2">
        <v>214.88213470673301</v>
      </c>
      <c r="Q2230" s="2">
        <v>232.067397370858</v>
      </c>
      <c r="R2230" s="266">
        <f t="shared" si="105"/>
        <v>2.1910323906110158</v>
      </c>
      <c r="S2230" s="266">
        <f t="shared" si="106"/>
        <v>0.43694929659950338</v>
      </c>
      <c r="T2230" s="266">
        <f t="shared" si="107"/>
        <v>1.9806344347658813</v>
      </c>
    </row>
    <row r="2231" spans="1:20">
      <c r="A2231" s="102">
        <v>2.0268871695734498</v>
      </c>
      <c r="B2231" s="102">
        <v>0.74476494755157596</v>
      </c>
      <c r="C2231" s="2">
        <v>998.72693773563401</v>
      </c>
      <c r="D2231" s="19">
        <v>1.0274047133419799</v>
      </c>
      <c r="E2231" s="135">
        <v>0.13271099931663599</v>
      </c>
      <c r="F2231" s="135">
        <v>89</v>
      </c>
      <c r="G2231" s="135">
        <v>41.309144669476098</v>
      </c>
      <c r="H2231" s="2">
        <v>-1.0902914452500401</v>
      </c>
      <c r="I2231" s="2">
        <v>298.18007491253599</v>
      </c>
      <c r="J2231" s="2">
        <v>-78.675832240994694</v>
      </c>
      <c r="K2231" s="19">
        <v>1.2246356367693501</v>
      </c>
      <c r="L2231" s="135">
        <v>4.50634237564514E-2</v>
      </c>
      <c r="M2231" s="135">
        <v>89.79</v>
      </c>
      <c r="N2231" s="135">
        <v>82.450353753001906</v>
      </c>
      <c r="O2231" s="19">
        <v>0.8</v>
      </c>
      <c r="P2231" s="2">
        <v>127.88212104580499</v>
      </c>
      <c r="Q2231" s="2">
        <v>319.67973842467501</v>
      </c>
      <c r="R2231" s="266">
        <f t="shared" si="105"/>
        <v>2.2520403501113302</v>
      </c>
      <c r="S2231" s="266">
        <f t="shared" si="106"/>
        <v>0.83894726112358187</v>
      </c>
      <c r="T2231" s="266">
        <f t="shared" si="107"/>
        <v>1.995934663201236</v>
      </c>
    </row>
    <row r="2232" spans="1:20">
      <c r="A2232" s="102">
        <v>2.19359566876664</v>
      </c>
      <c r="B2232" s="102">
        <v>0.74500871252487599</v>
      </c>
      <c r="C2232" s="2">
        <v>881.816529100975</v>
      </c>
      <c r="D2232" s="19">
        <v>3.9653736408073899</v>
      </c>
      <c r="E2232" s="135">
        <v>0.18060023343974699</v>
      </c>
      <c r="F2232" s="135">
        <v>89</v>
      </c>
      <c r="G2232" s="135">
        <v>41.550222661337898</v>
      </c>
      <c r="H2232" s="2">
        <v>0.52788097388199895</v>
      </c>
      <c r="I2232" s="2">
        <v>118.250010418842</v>
      </c>
      <c r="J2232" s="2">
        <v>-28.638608118794</v>
      </c>
      <c r="K2232" s="19">
        <v>4.4303114674298802</v>
      </c>
      <c r="L2232" s="135">
        <v>2.4185075463557599E-2</v>
      </c>
      <c r="M2232" s="135">
        <v>89.79</v>
      </c>
      <c r="N2232" s="135">
        <v>84.824030168234401</v>
      </c>
      <c r="O2232" s="19">
        <v>0.8</v>
      </c>
      <c r="P2232" s="2">
        <v>124.130517031873</v>
      </c>
      <c r="Q2232" s="2">
        <v>312.32585899596</v>
      </c>
      <c r="R2232" s="266">
        <f t="shared" si="105"/>
        <v>8.3956851082372701</v>
      </c>
      <c r="S2232" s="266">
        <f t="shared" si="106"/>
        <v>0.89505527319229072</v>
      </c>
      <c r="T2232" s="266">
        <f t="shared" si="107"/>
        <v>2.0414819641186277</v>
      </c>
    </row>
    <row r="2233" spans="1:20">
      <c r="A2233" s="102">
        <v>3.14004678558558</v>
      </c>
      <c r="B2233" s="102">
        <v>0.74567740227041002</v>
      </c>
      <c r="C2233" s="2">
        <v>981.26267616046403</v>
      </c>
      <c r="D2233" s="19">
        <v>3.0778938478395599</v>
      </c>
      <c r="E2233" s="135">
        <v>0.28520575205795301</v>
      </c>
      <c r="F2233" s="135">
        <v>89</v>
      </c>
      <c r="G2233" s="135">
        <v>41.1753236941775</v>
      </c>
      <c r="H2233" s="2">
        <v>5.9994163787309498</v>
      </c>
      <c r="I2233" s="2">
        <v>359.64108902590903</v>
      </c>
      <c r="J2233" s="2">
        <v>169.58090612116101</v>
      </c>
      <c r="K2233" s="19">
        <v>4.5076227713036001</v>
      </c>
      <c r="L2233" s="135">
        <v>0.18270868581695099</v>
      </c>
      <c r="M2233" s="135">
        <v>89.79</v>
      </c>
      <c r="N2233" s="135">
        <v>82.884442259731401</v>
      </c>
      <c r="O2233" s="19">
        <v>0.8</v>
      </c>
      <c r="P2233" s="2">
        <v>126.71542247294001</v>
      </c>
      <c r="Q2233" s="2">
        <v>315.05046282907199</v>
      </c>
      <c r="R2233" s="266">
        <f t="shared" ref="R2233:R2296" si="108">D2233+K2233</f>
        <v>7.58551661914316</v>
      </c>
      <c r="S2233" s="266">
        <f t="shared" ref="S2233:S2296" si="109">D2233/K2233</f>
        <v>0.6828197486786225</v>
      </c>
      <c r="T2233" s="266">
        <f t="shared" ref="T2233:T2296" si="110">N2233/G2233</f>
        <v>2.0129639508201822</v>
      </c>
    </row>
    <row r="2234" spans="1:20">
      <c r="A2234" s="102">
        <v>2.3723291996866398</v>
      </c>
      <c r="B2234" s="102">
        <v>0.74573012652313797</v>
      </c>
      <c r="C2234" s="2">
        <v>921.44224541603103</v>
      </c>
      <c r="D2234" s="19">
        <v>0.50000021665854999</v>
      </c>
      <c r="E2234" s="135">
        <v>0.101341779801519</v>
      </c>
      <c r="F2234" s="135">
        <v>89</v>
      </c>
      <c r="G2234" s="135">
        <v>39.890263350325803</v>
      </c>
      <c r="H2234" s="2">
        <v>5.7990767439068698</v>
      </c>
      <c r="I2234" s="2">
        <v>155.53996039750299</v>
      </c>
      <c r="J2234" s="2">
        <v>-173.21385325845901</v>
      </c>
      <c r="K2234" s="19">
        <v>3.2819468803712302</v>
      </c>
      <c r="L2234" s="135">
        <v>0.13379220897369301</v>
      </c>
      <c r="M2234" s="135">
        <v>89.79</v>
      </c>
      <c r="N2234" s="135">
        <v>83.271813437022601</v>
      </c>
      <c r="O2234" s="19">
        <v>0.8</v>
      </c>
      <c r="P2234" s="2">
        <v>274.68764829836402</v>
      </c>
      <c r="Q2234" s="2">
        <v>172.79215123702201</v>
      </c>
      <c r="R2234" s="266">
        <f t="shared" si="108"/>
        <v>3.7819470970297804</v>
      </c>
      <c r="S2234" s="266">
        <f t="shared" si="109"/>
        <v>0.15234866220686472</v>
      </c>
      <c r="T2234" s="266">
        <f t="shared" si="110"/>
        <v>2.0875222784494976</v>
      </c>
    </row>
    <row r="2235" spans="1:20">
      <c r="A2235" s="102">
        <v>3.4946272638626299</v>
      </c>
      <c r="B2235" s="102">
        <v>0.74605003051350205</v>
      </c>
      <c r="C2235" s="2">
        <v>951.758878747979</v>
      </c>
      <c r="D2235" s="19">
        <v>1.0624794523408001</v>
      </c>
      <c r="E2235" s="135">
        <v>0.285863311979979</v>
      </c>
      <c r="F2235" s="135">
        <v>89</v>
      </c>
      <c r="G2235" s="135">
        <v>41.304193941051203</v>
      </c>
      <c r="H2235" s="2">
        <v>-1.6797196137345001</v>
      </c>
      <c r="I2235" s="2">
        <v>235.58522690617801</v>
      </c>
      <c r="J2235" s="2">
        <v>-59.164391188933102</v>
      </c>
      <c r="K2235" s="19">
        <v>4.9547137557674903</v>
      </c>
      <c r="L2235" s="135">
        <v>0.14605836084343901</v>
      </c>
      <c r="M2235" s="135">
        <v>89.79</v>
      </c>
      <c r="N2235" s="135">
        <v>82.855121606134702</v>
      </c>
      <c r="O2235" s="19">
        <v>0.8</v>
      </c>
      <c r="P2235" s="2">
        <v>34.547591166172801</v>
      </c>
      <c r="Q2235" s="2">
        <v>34.420308505534102</v>
      </c>
      <c r="R2235" s="266">
        <f t="shared" si="108"/>
        <v>6.0171932081082904</v>
      </c>
      <c r="S2235" s="266">
        <f t="shared" si="109"/>
        <v>0.21443810979070796</v>
      </c>
      <c r="T2235" s="266">
        <f t="shared" si="110"/>
        <v>2.0059735755740551</v>
      </c>
    </row>
    <row r="2236" spans="1:20">
      <c r="A2236" s="102">
        <v>2.0212939232587801</v>
      </c>
      <c r="B2236" s="102">
        <v>0.74610436532427205</v>
      </c>
      <c r="C2236" s="2">
        <v>879.98164309629203</v>
      </c>
      <c r="D2236" s="19">
        <v>0.97932930210668701</v>
      </c>
      <c r="E2236" s="135">
        <v>0.299999251162057</v>
      </c>
      <c r="F2236" s="135">
        <v>89</v>
      </c>
      <c r="G2236" s="135">
        <v>41.845275947391002</v>
      </c>
      <c r="H2236" s="2">
        <v>0.71004488921306697</v>
      </c>
      <c r="I2236" s="2">
        <v>180.52308857862801</v>
      </c>
      <c r="J2236" s="2">
        <v>71.745817688261795</v>
      </c>
      <c r="K2236" s="19">
        <v>5.49999854088116</v>
      </c>
      <c r="L2236" s="135">
        <v>0.20808168827382401</v>
      </c>
      <c r="M2236" s="135">
        <v>89.79</v>
      </c>
      <c r="N2236" s="135">
        <v>82.164656969714898</v>
      </c>
      <c r="O2236" s="19">
        <v>0.8</v>
      </c>
      <c r="P2236" s="2">
        <v>347.79985675149197</v>
      </c>
      <c r="Q2236" s="2">
        <v>68.398471470270593</v>
      </c>
      <c r="R2236" s="266">
        <f t="shared" si="108"/>
        <v>6.4793278429878471</v>
      </c>
      <c r="S2236" s="266">
        <f t="shared" si="109"/>
        <v>0.1780599203485948</v>
      </c>
      <c r="T2236" s="266">
        <f t="shared" si="110"/>
        <v>1.9635348342071994</v>
      </c>
    </row>
    <row r="2237" spans="1:20">
      <c r="A2237" s="102">
        <v>1.7034493749961199</v>
      </c>
      <c r="B2237" s="102">
        <v>0.74639393567271894</v>
      </c>
      <c r="C2237" s="2">
        <v>970.32228344503505</v>
      </c>
      <c r="D2237" s="19">
        <v>1.2090181101411199</v>
      </c>
      <c r="E2237" s="135">
        <v>0.29383502529404298</v>
      </c>
      <c r="F2237" s="135">
        <v>89</v>
      </c>
      <c r="G2237" s="135">
        <v>41.740448606906497</v>
      </c>
      <c r="H2237" s="2">
        <v>5.9993566464837604</v>
      </c>
      <c r="I2237" s="2">
        <v>273.81439446198402</v>
      </c>
      <c r="J2237" s="2">
        <v>-72.374718339135697</v>
      </c>
      <c r="K2237" s="19">
        <v>2.00000124837509</v>
      </c>
      <c r="L2237" s="135">
        <v>9.9566676262847403E-2</v>
      </c>
      <c r="M2237" s="135">
        <v>89.79</v>
      </c>
      <c r="N2237" s="135">
        <v>81.699974116904798</v>
      </c>
      <c r="O2237" s="19">
        <v>0.8</v>
      </c>
      <c r="P2237" s="2">
        <v>75.311870329943503</v>
      </c>
      <c r="Q2237" s="2">
        <v>359.98964050941902</v>
      </c>
      <c r="R2237" s="266">
        <f t="shared" si="108"/>
        <v>3.2090193585162101</v>
      </c>
      <c r="S2237" s="266">
        <f t="shared" si="109"/>
        <v>0.60450867774377248</v>
      </c>
      <c r="T2237" s="266">
        <f t="shared" si="110"/>
        <v>1.9573333982660281</v>
      </c>
    </row>
    <row r="2238" spans="1:20">
      <c r="A2238" s="102">
        <v>1.82663322379812</v>
      </c>
      <c r="B2238" s="102">
        <v>0.74659248800290801</v>
      </c>
      <c r="C2238" s="2">
        <v>998.992599595314</v>
      </c>
      <c r="D2238" s="19">
        <v>1.0000008081313601</v>
      </c>
      <c r="E2238" s="135">
        <v>0.130001473087754</v>
      </c>
      <c r="F2238" s="135">
        <v>89</v>
      </c>
      <c r="G2238" s="135">
        <v>41.430573153653</v>
      </c>
      <c r="H2238" s="2">
        <v>5.9998564106246697</v>
      </c>
      <c r="I2238" s="2">
        <v>270.54117608828199</v>
      </c>
      <c r="J2238" s="2">
        <v>-32.040527479001199</v>
      </c>
      <c r="K2238" s="19">
        <v>1.1732002036316</v>
      </c>
      <c r="L2238" s="135">
        <v>1.7937295357373E-7</v>
      </c>
      <c r="M2238" s="135">
        <v>89.79</v>
      </c>
      <c r="N2238" s="135">
        <v>82.076003473866194</v>
      </c>
      <c r="O2238" s="19">
        <v>0.8</v>
      </c>
      <c r="P2238" s="2">
        <v>203.551200505135</v>
      </c>
      <c r="Q2238" s="2">
        <v>239.63945843517999</v>
      </c>
      <c r="R2238" s="266">
        <f t="shared" si="108"/>
        <v>2.1732010117629601</v>
      </c>
      <c r="S2238" s="266">
        <f t="shared" si="109"/>
        <v>0.85237012833435644</v>
      </c>
      <c r="T2238" s="266">
        <f t="shared" si="110"/>
        <v>1.98104919208991</v>
      </c>
    </row>
    <row r="2239" spans="1:20">
      <c r="A2239" s="102">
        <v>1.47894737683236</v>
      </c>
      <c r="B2239" s="102">
        <v>0.74668702428393496</v>
      </c>
      <c r="C2239" s="2">
        <v>998.99326083784104</v>
      </c>
      <c r="D2239" s="19">
        <v>1.2000056764296001</v>
      </c>
      <c r="E2239" s="135">
        <v>0.29978962459570802</v>
      </c>
      <c r="F2239" s="135">
        <v>89</v>
      </c>
      <c r="G2239" s="135">
        <v>41.742218103829799</v>
      </c>
      <c r="H2239" s="2">
        <v>5.9994530837601401</v>
      </c>
      <c r="I2239" s="2">
        <v>222.707746175957</v>
      </c>
      <c r="J2239" s="2">
        <v>32.278334055924098</v>
      </c>
      <c r="K2239" s="19">
        <v>2.0009009262627599</v>
      </c>
      <c r="L2239" s="135">
        <v>7.5767603488541904E-2</v>
      </c>
      <c r="M2239" s="135">
        <v>89.79</v>
      </c>
      <c r="N2239" s="135">
        <v>81.477405985295803</v>
      </c>
      <c r="O2239" s="19">
        <v>0.8</v>
      </c>
      <c r="P2239" s="2">
        <v>9.7056269566288993</v>
      </c>
      <c r="Q2239" s="2">
        <v>62.673452290342802</v>
      </c>
      <c r="R2239" s="266">
        <f t="shared" si="108"/>
        <v>3.2009066026923598</v>
      </c>
      <c r="S2239" s="266">
        <f t="shared" si="109"/>
        <v>0.599732680753437</v>
      </c>
      <c r="T2239" s="266">
        <f t="shared" si="110"/>
        <v>1.9519184577740574</v>
      </c>
    </row>
    <row r="2240" spans="1:20">
      <c r="A2240" s="102">
        <v>2.3779809800907898</v>
      </c>
      <c r="B2240" s="102">
        <v>0.74678744320921997</v>
      </c>
      <c r="C2240" s="2">
        <v>970.31651634260299</v>
      </c>
      <c r="D2240" s="19">
        <v>2.8187731255787698</v>
      </c>
      <c r="E2240" s="135">
        <v>0.130994845106088</v>
      </c>
      <c r="F2240" s="135">
        <v>89</v>
      </c>
      <c r="G2240" s="135">
        <v>41.799997048226601</v>
      </c>
      <c r="H2240" s="2">
        <v>0.71740053044623298</v>
      </c>
      <c r="I2240" s="2">
        <v>126.287399778584</v>
      </c>
      <c r="J2240" s="2">
        <v>-75.461906720989703</v>
      </c>
      <c r="K2240" s="19">
        <v>3.1998822999262302</v>
      </c>
      <c r="L2240" s="135">
        <v>7.3193859302438505E-2</v>
      </c>
      <c r="M2240" s="135">
        <v>89.79</v>
      </c>
      <c r="N2240" s="135">
        <v>81.699994980556596</v>
      </c>
      <c r="O2240" s="19">
        <v>0.8</v>
      </c>
      <c r="P2240" s="2">
        <v>158.457698957513</v>
      </c>
      <c r="Q2240" s="2">
        <v>293.84852529934898</v>
      </c>
      <c r="R2240" s="266">
        <f t="shared" si="108"/>
        <v>6.018655425505</v>
      </c>
      <c r="S2240" s="266">
        <f t="shared" si="109"/>
        <v>0.88089900233010243</v>
      </c>
      <c r="T2240" s="266">
        <f t="shared" si="110"/>
        <v>1.9545454724864098</v>
      </c>
    </row>
    <row r="2241" spans="1:20">
      <c r="A2241" s="102">
        <v>2.0345165641046998</v>
      </c>
      <c r="B2241" s="102">
        <v>0.74694769054322496</v>
      </c>
      <c r="C2241" s="2">
        <v>895.98349384723599</v>
      </c>
      <c r="D2241" s="19">
        <v>0.54932878310788402</v>
      </c>
      <c r="E2241" s="135">
        <v>6.9888650345966599E-2</v>
      </c>
      <c r="F2241" s="135">
        <v>89</v>
      </c>
      <c r="G2241" s="135">
        <v>41.599467397853203</v>
      </c>
      <c r="H2241" s="2">
        <v>-1.7714030929579001</v>
      </c>
      <c r="I2241" s="2">
        <v>95.770827090340006</v>
      </c>
      <c r="J2241" s="2">
        <v>-159.12226931365001</v>
      </c>
      <c r="K2241" s="19">
        <v>2.99303741500071</v>
      </c>
      <c r="L2241" s="135">
        <v>0.241739337862998</v>
      </c>
      <c r="M2241" s="135">
        <v>89.79</v>
      </c>
      <c r="N2241" s="135">
        <v>82.565517131761894</v>
      </c>
      <c r="O2241" s="19">
        <v>0.8</v>
      </c>
      <c r="P2241" s="2">
        <v>320.23052490251399</v>
      </c>
      <c r="Q2241" s="2">
        <v>97.041030609316707</v>
      </c>
      <c r="R2241" s="266">
        <f t="shared" si="108"/>
        <v>3.5423661981085939</v>
      </c>
      <c r="S2241" s="266">
        <f t="shared" si="109"/>
        <v>0.18353555500332885</v>
      </c>
      <c r="T2241" s="266">
        <f t="shared" si="110"/>
        <v>1.984773418902541</v>
      </c>
    </row>
    <row r="2242" spans="1:20">
      <c r="A2242" s="102">
        <v>2.4550519934855402</v>
      </c>
      <c r="B2242" s="102">
        <v>0.74703368856845498</v>
      </c>
      <c r="C2242" s="2">
        <v>865.76881179474799</v>
      </c>
      <c r="D2242" s="19">
        <v>2.3228456376788902</v>
      </c>
      <c r="E2242" s="135">
        <v>0.14957908120930499</v>
      </c>
      <c r="F2242" s="135">
        <v>89</v>
      </c>
      <c r="G2242" s="135">
        <v>41.799997856186998</v>
      </c>
      <c r="H2242" s="2">
        <v>0.62933419064874896</v>
      </c>
      <c r="I2242" s="2">
        <v>122.465733917965</v>
      </c>
      <c r="J2242" s="2">
        <v>-84.115147434837098</v>
      </c>
      <c r="K2242" s="19">
        <v>3.19982489666923</v>
      </c>
      <c r="L2242" s="135">
        <v>5.6752746061047098E-2</v>
      </c>
      <c r="M2242" s="135">
        <v>89.79</v>
      </c>
      <c r="N2242" s="135">
        <v>81.699239383193401</v>
      </c>
      <c r="O2242" s="19">
        <v>0.8</v>
      </c>
      <c r="P2242" s="2">
        <v>153.058505739135</v>
      </c>
      <c r="Q2242" s="2">
        <v>293.54885090208899</v>
      </c>
      <c r="R2242" s="266">
        <f t="shared" si="108"/>
        <v>5.5226705343481202</v>
      </c>
      <c r="S2242" s="266">
        <f t="shared" si="109"/>
        <v>0.72592898445686593</v>
      </c>
      <c r="T2242" s="266">
        <f t="shared" si="110"/>
        <v>1.9545273582137455</v>
      </c>
    </row>
    <row r="2243" spans="1:20">
      <c r="A2243" s="102">
        <v>1.7020012028515299</v>
      </c>
      <c r="B2243" s="102">
        <v>0.74714827860760302</v>
      </c>
      <c r="C2243" s="2">
        <v>968.33095009589601</v>
      </c>
      <c r="D2243" s="19">
        <v>1.2015452223326899</v>
      </c>
      <c r="E2243" s="135">
        <v>0.29922871063080098</v>
      </c>
      <c r="F2243" s="135">
        <v>89</v>
      </c>
      <c r="G2243" s="135">
        <v>41.7999921103169</v>
      </c>
      <c r="H2243" s="2">
        <v>-2.9998388482329399</v>
      </c>
      <c r="I2243" s="2">
        <v>201.04490352610901</v>
      </c>
      <c r="J2243" s="2">
        <v>84.024436314653798</v>
      </c>
      <c r="K2243" s="19">
        <v>2.0021121713814498</v>
      </c>
      <c r="L2243" s="135">
        <v>8.5791235161080601E-2</v>
      </c>
      <c r="M2243" s="135">
        <v>89.79</v>
      </c>
      <c r="N2243" s="135">
        <v>81.699998198857898</v>
      </c>
      <c r="O2243" s="19">
        <v>0.8</v>
      </c>
      <c r="P2243" s="2">
        <v>339.70230044382799</v>
      </c>
      <c r="Q2243" s="2">
        <v>92.081930309138599</v>
      </c>
      <c r="R2243" s="266">
        <f t="shared" si="108"/>
        <v>3.2036573937141397</v>
      </c>
      <c r="S2243" s="266">
        <f t="shared" si="109"/>
        <v>0.60013881315332507</v>
      </c>
      <c r="T2243" s="266">
        <f t="shared" si="110"/>
        <v>1.9545457803733184</v>
      </c>
    </row>
    <row r="2244" spans="1:20">
      <c r="A2244" s="102">
        <v>1.5479828007519201</v>
      </c>
      <c r="B2244" s="102">
        <v>0.74723969829980896</v>
      </c>
      <c r="C2244" s="2">
        <v>998.61320950772597</v>
      </c>
      <c r="D2244" s="19">
        <v>1.2008857958980199</v>
      </c>
      <c r="E2244" s="135">
        <v>0.29045007050277999</v>
      </c>
      <c r="F2244" s="135">
        <v>89</v>
      </c>
      <c r="G2244" s="135">
        <v>41.7989372359825</v>
      </c>
      <c r="H2244" s="2">
        <v>-2.99963976859196</v>
      </c>
      <c r="I2244" s="2">
        <v>219.39296374266399</v>
      </c>
      <c r="J2244" s="2">
        <v>36.211109856490701</v>
      </c>
      <c r="K2244" s="19">
        <v>2.0000373199527299</v>
      </c>
      <c r="L2244" s="135">
        <v>8.7135952424908902E-2</v>
      </c>
      <c r="M2244" s="135">
        <v>89.79</v>
      </c>
      <c r="N2244" s="135">
        <v>81.388419188206399</v>
      </c>
      <c r="O2244" s="19">
        <v>0.8</v>
      </c>
      <c r="P2244" s="2">
        <v>359.98977915092303</v>
      </c>
      <c r="Q2244" s="2">
        <v>70.345323224111894</v>
      </c>
      <c r="R2244" s="266">
        <f t="shared" si="108"/>
        <v>3.2009231158507498</v>
      </c>
      <c r="S2244" s="266">
        <f t="shared" si="109"/>
        <v>0.60043169390779283</v>
      </c>
      <c r="T2244" s="266">
        <f t="shared" si="110"/>
        <v>1.9471408741498673</v>
      </c>
    </row>
    <row r="2245" spans="1:20">
      <c r="A2245" s="102">
        <v>1.7658099951222499</v>
      </c>
      <c r="B2245" s="102">
        <v>0.74724593150484198</v>
      </c>
      <c r="C2245" s="2">
        <v>998.99567205877304</v>
      </c>
      <c r="D2245" s="19">
        <v>1.09323581191593</v>
      </c>
      <c r="E2245" s="135">
        <v>0.13005921485944499</v>
      </c>
      <c r="F2245" s="135">
        <v>89</v>
      </c>
      <c r="G2245" s="135">
        <v>41.415124289186302</v>
      </c>
      <c r="H2245" s="2">
        <v>5.9998584210238999</v>
      </c>
      <c r="I2245" s="2">
        <v>264.89893418664298</v>
      </c>
      <c r="J2245" s="2">
        <v>-18.978216770011301</v>
      </c>
      <c r="K2245" s="19">
        <v>1.0246166917066599</v>
      </c>
      <c r="L2245" s="135">
        <v>1.7119346618077401E-8</v>
      </c>
      <c r="M2245" s="135">
        <v>89.79</v>
      </c>
      <c r="N2245" s="135">
        <v>82.004770479672501</v>
      </c>
      <c r="O2245" s="19">
        <v>0.8</v>
      </c>
      <c r="P2245" s="2">
        <v>200.17881867299801</v>
      </c>
      <c r="Q2245" s="2">
        <v>243.46086160367901</v>
      </c>
      <c r="R2245" s="266">
        <f t="shared" si="108"/>
        <v>2.1178525036225899</v>
      </c>
      <c r="S2245" s="266">
        <f t="shared" si="109"/>
        <v>1.0669705273832444</v>
      </c>
      <c r="T2245" s="266">
        <f t="shared" si="110"/>
        <v>1.9800681969964378</v>
      </c>
    </row>
    <row r="2246" spans="1:20">
      <c r="A2246" s="102">
        <v>1.7379759177565499</v>
      </c>
      <c r="B2246" s="102">
        <v>0.74738202227608197</v>
      </c>
      <c r="C2246" s="2">
        <v>998.80445871536097</v>
      </c>
      <c r="D2246" s="19">
        <v>1.2468220563683901</v>
      </c>
      <c r="E2246" s="135">
        <v>0.29999542040364602</v>
      </c>
      <c r="F2246" s="135">
        <v>89</v>
      </c>
      <c r="G2246" s="135">
        <v>41.790726879698198</v>
      </c>
      <c r="H2246" s="2">
        <v>-2.9998354064056798</v>
      </c>
      <c r="I2246" s="2">
        <v>206.86379233570301</v>
      </c>
      <c r="J2246" s="2">
        <v>68.266949017128894</v>
      </c>
      <c r="K2246" s="19">
        <v>2.0001756189721598</v>
      </c>
      <c r="L2246" s="135">
        <v>8.3638940608957393E-2</v>
      </c>
      <c r="M2246" s="135">
        <v>89.79</v>
      </c>
      <c r="N2246" s="135">
        <v>81.572524326338694</v>
      </c>
      <c r="O2246" s="19">
        <v>0.8</v>
      </c>
      <c r="P2246" s="2">
        <v>347.91951482754098</v>
      </c>
      <c r="Q2246" s="2">
        <v>83.540095228082293</v>
      </c>
      <c r="R2246" s="266">
        <f t="shared" si="108"/>
        <v>3.2469976753405501</v>
      </c>
      <c r="S2246" s="266">
        <f t="shared" si="109"/>
        <v>0.62335629158858596</v>
      </c>
      <c r="T2246" s="266">
        <f t="shared" si="110"/>
        <v>1.9519288228979421</v>
      </c>
    </row>
    <row r="2247" spans="1:20">
      <c r="A2247" s="102">
        <v>1.90985846472904</v>
      </c>
      <c r="B2247" s="102">
        <v>0.74752576821757499</v>
      </c>
      <c r="C2247" s="2">
        <v>984.74104927132896</v>
      </c>
      <c r="D2247" s="19">
        <v>0.74745335794295398</v>
      </c>
      <c r="E2247" s="135">
        <v>0.299999970641803</v>
      </c>
      <c r="F2247" s="135">
        <v>89</v>
      </c>
      <c r="G2247" s="135">
        <v>42.011721850636498</v>
      </c>
      <c r="H2247" s="2">
        <v>5.9999308339760198</v>
      </c>
      <c r="I2247" s="2">
        <v>209.707753171441</v>
      </c>
      <c r="J2247" s="2">
        <v>97.731146010949402</v>
      </c>
      <c r="K2247" s="19">
        <v>3.5263667660556401</v>
      </c>
      <c r="L2247" s="135">
        <v>0.13780237045886201</v>
      </c>
      <c r="M2247" s="135">
        <v>89.79</v>
      </c>
      <c r="N2247" s="135">
        <v>82.403254094300607</v>
      </c>
      <c r="O2247" s="19">
        <v>0.8</v>
      </c>
      <c r="P2247" s="2">
        <v>58.7481742706874</v>
      </c>
      <c r="Q2247" s="2">
        <v>23.735624538595602</v>
      </c>
      <c r="R2247" s="266">
        <f t="shared" si="108"/>
        <v>4.2738201239985942</v>
      </c>
      <c r="S2247" s="266">
        <f t="shared" si="109"/>
        <v>0.21196132096577286</v>
      </c>
      <c r="T2247" s="266">
        <f t="shared" si="110"/>
        <v>1.9614348201977387</v>
      </c>
    </row>
    <row r="2248" spans="1:20">
      <c r="A2248" s="102">
        <v>1.70604640431702</v>
      </c>
      <c r="B2248" s="102">
        <v>0.74777567813939905</v>
      </c>
      <c r="C2248" s="2">
        <v>892.68269266798302</v>
      </c>
      <c r="D2248" s="19">
        <v>0.69049624727165004</v>
      </c>
      <c r="E2248" s="135">
        <v>5.4348025985071199E-2</v>
      </c>
      <c r="F2248" s="135">
        <v>89</v>
      </c>
      <c r="G2248" s="135">
        <v>41.744998125160897</v>
      </c>
      <c r="H2248" s="2">
        <v>1.60664199346232</v>
      </c>
      <c r="I2248" s="2">
        <v>200.847886167025</v>
      </c>
      <c r="J2248" s="2">
        <v>-41.425074857786498</v>
      </c>
      <c r="K2248" s="19">
        <v>3.4941097783593</v>
      </c>
      <c r="L2248" s="135">
        <v>0.222896777870703</v>
      </c>
      <c r="M2248" s="135">
        <v>89.79</v>
      </c>
      <c r="N2248" s="135">
        <v>82.636015244320404</v>
      </c>
      <c r="O2248" s="19">
        <v>0.8</v>
      </c>
      <c r="P2248" s="2">
        <v>137.32347114834101</v>
      </c>
      <c r="Q2248" s="2">
        <v>321.39264118206501</v>
      </c>
      <c r="R2248" s="266">
        <f t="shared" si="108"/>
        <v>4.1846060256309503</v>
      </c>
      <c r="S2248" s="266">
        <f t="shared" si="109"/>
        <v>0.19761721613563057</v>
      </c>
      <c r="T2248" s="266">
        <f t="shared" si="110"/>
        <v>1.9795429142566743</v>
      </c>
    </row>
    <row r="2249" spans="1:20">
      <c r="A2249" s="102">
        <v>1.8015727819874801</v>
      </c>
      <c r="B2249" s="102">
        <v>0.74826817069312201</v>
      </c>
      <c r="C2249" s="2">
        <v>998.96250750839204</v>
      </c>
      <c r="D2249" s="19">
        <v>1.0002937688057301</v>
      </c>
      <c r="E2249" s="135">
        <v>0.130017469383922</v>
      </c>
      <c r="F2249" s="135">
        <v>89</v>
      </c>
      <c r="G2249" s="135">
        <v>41.444820419824801</v>
      </c>
      <c r="H2249" s="2">
        <v>5.9995899230547503</v>
      </c>
      <c r="I2249" s="2">
        <v>270.566662765182</v>
      </c>
      <c r="J2249" s="2">
        <v>-32.369065357615</v>
      </c>
      <c r="K2249" s="19">
        <v>1.20250937861865</v>
      </c>
      <c r="L2249" s="135">
        <v>8.8728724247921699E-7</v>
      </c>
      <c r="M2249" s="135">
        <v>89.79</v>
      </c>
      <c r="N2249" s="135">
        <v>82.046224994228496</v>
      </c>
      <c r="O2249" s="19">
        <v>0.8</v>
      </c>
      <c r="P2249" s="2">
        <v>210.29491928274101</v>
      </c>
      <c r="Q2249" s="2">
        <v>232.62673942961499</v>
      </c>
      <c r="R2249" s="266">
        <f t="shared" si="108"/>
        <v>2.2028031474243801</v>
      </c>
      <c r="S2249" s="266">
        <f t="shared" si="109"/>
        <v>0.83183864225224613</v>
      </c>
      <c r="T2249" s="266">
        <f t="shared" si="110"/>
        <v>1.9796496682365243</v>
      </c>
    </row>
    <row r="2250" spans="1:20">
      <c r="A2250" s="102">
        <v>1.7968214345164499</v>
      </c>
      <c r="B2250" s="102">
        <v>0.74927657067446995</v>
      </c>
      <c r="C2250" s="2">
        <v>866.23136768240795</v>
      </c>
      <c r="D2250" s="19">
        <v>1.5989371172502</v>
      </c>
      <c r="E2250" s="135">
        <v>0.19628551516817999</v>
      </c>
      <c r="F2250" s="135">
        <v>89</v>
      </c>
      <c r="G2250" s="135">
        <v>41.658328128291103</v>
      </c>
      <c r="H2250" s="2">
        <v>-0.41156803345349802</v>
      </c>
      <c r="I2250" s="2">
        <v>92.1935890361475</v>
      </c>
      <c r="J2250" s="2">
        <v>-51.156000776623998</v>
      </c>
      <c r="K2250" s="19">
        <v>2.0892280161466399</v>
      </c>
      <c r="L2250" s="135">
        <v>8.3583208616906393E-2</v>
      </c>
      <c r="M2250" s="135">
        <v>89.79</v>
      </c>
      <c r="N2250" s="135">
        <v>81.458343504613595</v>
      </c>
      <c r="O2250" s="19">
        <v>0.8</v>
      </c>
      <c r="P2250" s="2">
        <v>218.589449537945</v>
      </c>
      <c r="Q2250" s="2">
        <v>240.13396432331501</v>
      </c>
      <c r="R2250" s="266">
        <f t="shared" si="108"/>
        <v>3.6881651333968399</v>
      </c>
      <c r="S2250" s="266">
        <f t="shared" si="109"/>
        <v>0.76532437096036576</v>
      </c>
      <c r="T2250" s="266">
        <f t="shared" si="110"/>
        <v>1.9553915666935613</v>
      </c>
    </row>
    <row r="2251" spans="1:20">
      <c r="A2251" s="102">
        <v>2.0493987980298698</v>
      </c>
      <c r="B2251" s="102">
        <v>0.74998259689549296</v>
      </c>
      <c r="C2251" s="2">
        <v>958.70704845916498</v>
      </c>
      <c r="D2251" s="19">
        <v>1.79486548193759</v>
      </c>
      <c r="E2251" s="135">
        <v>0.11935973191745</v>
      </c>
      <c r="F2251" s="135">
        <v>89</v>
      </c>
      <c r="G2251" s="135">
        <v>41.982781674272204</v>
      </c>
      <c r="H2251" s="2">
        <v>5.5536205729424903</v>
      </c>
      <c r="I2251" s="2">
        <v>139.11472609803801</v>
      </c>
      <c r="J2251" s="2">
        <v>-128.092725031865</v>
      </c>
      <c r="K2251" s="19">
        <v>4.6274102879135501</v>
      </c>
      <c r="L2251" s="135">
        <v>9.5468246549248903E-2</v>
      </c>
      <c r="M2251" s="135">
        <v>89.79</v>
      </c>
      <c r="N2251" s="135">
        <v>81.897657138348293</v>
      </c>
      <c r="O2251" s="19">
        <v>0.8</v>
      </c>
      <c r="P2251" s="2">
        <v>19.672511312145001</v>
      </c>
      <c r="Q2251" s="2">
        <v>45.264216152790198</v>
      </c>
      <c r="R2251" s="266">
        <f t="shared" si="108"/>
        <v>6.4222757698511401</v>
      </c>
      <c r="S2251" s="266">
        <f t="shared" si="109"/>
        <v>0.38787688366982381</v>
      </c>
      <c r="T2251" s="266">
        <f t="shared" si="110"/>
        <v>1.9507439448333801</v>
      </c>
    </row>
    <row r="2252" spans="1:20">
      <c r="A2252" s="102">
        <v>1.5496429009363</v>
      </c>
      <c r="B2252" s="102">
        <v>0.750504838247947</v>
      </c>
      <c r="C2252" s="2">
        <v>998.99476326035301</v>
      </c>
      <c r="D2252" s="19">
        <v>1.2014704818367901</v>
      </c>
      <c r="E2252" s="135">
        <v>0.155889702948039</v>
      </c>
      <c r="F2252" s="135">
        <v>89</v>
      </c>
      <c r="G2252" s="135">
        <v>41.799998936851097</v>
      </c>
      <c r="H2252" s="2">
        <v>5.9951138178619496</v>
      </c>
      <c r="I2252" s="2">
        <v>243.24093911517599</v>
      </c>
      <c r="J2252" s="2">
        <v>-0.93152864662967105</v>
      </c>
      <c r="K2252" s="19">
        <v>2.0008834024557101</v>
      </c>
      <c r="L2252" s="135">
        <v>9.2017099512485198E-2</v>
      </c>
      <c r="M2252" s="135">
        <v>89.79</v>
      </c>
      <c r="N2252" s="135">
        <v>81.382492268871204</v>
      </c>
      <c r="O2252" s="19">
        <v>0.8</v>
      </c>
      <c r="P2252" s="2">
        <v>5.9209515268608703E-4</v>
      </c>
      <c r="Q2252" s="2">
        <v>68.833146019748398</v>
      </c>
      <c r="R2252" s="266">
        <f t="shared" si="108"/>
        <v>3.2023538842925001</v>
      </c>
      <c r="S2252" s="266">
        <f t="shared" si="109"/>
        <v>0.60047001257654986</v>
      </c>
      <c r="T2252" s="266">
        <f t="shared" si="110"/>
        <v>1.9469496253293914</v>
      </c>
    </row>
    <row r="2253" spans="1:20">
      <c r="A2253" s="102">
        <v>1.5965318880043899</v>
      </c>
      <c r="B2253" s="102">
        <v>0.75070637716528199</v>
      </c>
      <c r="C2253" s="2">
        <v>998.99814486342905</v>
      </c>
      <c r="D2253" s="19">
        <v>1.2000029818962199</v>
      </c>
      <c r="E2253" s="135">
        <v>0.24304516453102801</v>
      </c>
      <c r="F2253" s="135">
        <v>89</v>
      </c>
      <c r="G2253" s="135">
        <v>41.7999977938548</v>
      </c>
      <c r="H2253" s="2">
        <v>5.9979008747461302</v>
      </c>
      <c r="I2253" s="2">
        <v>225.198988764847</v>
      </c>
      <c r="J2253" s="2">
        <v>26.728605117897501</v>
      </c>
      <c r="K2253" s="19">
        <v>2.0000033634725298</v>
      </c>
      <c r="L2253" s="135">
        <v>8.5354596103268995E-2</v>
      </c>
      <c r="M2253" s="135">
        <v>89.79</v>
      </c>
      <c r="N2253" s="135">
        <v>81.3702769012218</v>
      </c>
      <c r="O2253" s="19">
        <v>0.8</v>
      </c>
      <c r="P2253" s="2">
        <v>359.87986632422599</v>
      </c>
      <c r="Q2253" s="2">
        <v>70.504561688132</v>
      </c>
      <c r="R2253" s="266">
        <f t="shared" si="108"/>
        <v>3.2000063453687497</v>
      </c>
      <c r="S2253" s="266">
        <f t="shared" si="109"/>
        <v>0.60000048190554056</v>
      </c>
      <c r="T2253" s="266">
        <f t="shared" si="110"/>
        <v>1.9466574448763343</v>
      </c>
    </row>
    <row r="2254" spans="1:20">
      <c r="A2254" s="102">
        <v>1.9833187586627901</v>
      </c>
      <c r="B2254" s="102">
        <v>0.75101562337401995</v>
      </c>
      <c r="C2254" s="2">
        <v>906.99443692464297</v>
      </c>
      <c r="D2254" s="19">
        <v>1.3840958122214699</v>
      </c>
      <c r="E2254" s="135">
        <v>0.13000016251600999</v>
      </c>
      <c r="F2254" s="135">
        <v>89</v>
      </c>
      <c r="G2254" s="135">
        <v>41.560643920264098</v>
      </c>
      <c r="H2254" s="2">
        <v>5.4668023124352798</v>
      </c>
      <c r="I2254" s="2">
        <v>142.905719113559</v>
      </c>
      <c r="J2254" s="2">
        <v>-156.29747500838499</v>
      </c>
      <c r="K2254" s="19">
        <v>3.1049365941806002</v>
      </c>
      <c r="L2254" s="135">
        <v>9.9999908117849298E-2</v>
      </c>
      <c r="M2254" s="135">
        <v>89.79</v>
      </c>
      <c r="N2254" s="135">
        <v>81.695043939153706</v>
      </c>
      <c r="O2254" s="19">
        <v>0.8</v>
      </c>
      <c r="P2254" s="2">
        <v>153.54005497131899</v>
      </c>
      <c r="Q2254" s="2">
        <v>306.36989861430197</v>
      </c>
      <c r="R2254" s="266">
        <f t="shared" si="108"/>
        <v>4.4890324064020701</v>
      </c>
      <c r="S2254" s="266">
        <f t="shared" si="109"/>
        <v>0.44577264953352003</v>
      </c>
      <c r="T2254" s="266">
        <f t="shared" si="110"/>
        <v>1.9656828247389333</v>
      </c>
    </row>
    <row r="2255" spans="1:20">
      <c r="A2255" s="102">
        <v>1.8532478013075799</v>
      </c>
      <c r="B2255" s="102">
        <v>0.75102322975940505</v>
      </c>
      <c r="C2255" s="2">
        <v>998.40648851173796</v>
      </c>
      <c r="D2255" s="19">
        <v>1.00117840846748</v>
      </c>
      <c r="E2255" s="135">
        <v>0.130001398308868</v>
      </c>
      <c r="F2255" s="135">
        <v>89</v>
      </c>
      <c r="G2255" s="135">
        <v>41.425680395211003</v>
      </c>
      <c r="H2255" s="2">
        <v>5.9998021171180396</v>
      </c>
      <c r="I2255" s="2">
        <v>271.06014782099601</v>
      </c>
      <c r="J2255" s="2">
        <v>-33.025137133798303</v>
      </c>
      <c r="K2255" s="19">
        <v>1.16789607349966</v>
      </c>
      <c r="L2255" s="135">
        <v>5.1396060302133501E-8</v>
      </c>
      <c r="M2255" s="135">
        <v>89.79</v>
      </c>
      <c r="N2255" s="135">
        <v>82.085557299613498</v>
      </c>
      <c r="O2255" s="19">
        <v>0.8</v>
      </c>
      <c r="P2255" s="2">
        <v>166.53640229154601</v>
      </c>
      <c r="Q2255" s="2">
        <v>276.60957760111</v>
      </c>
      <c r="R2255" s="266">
        <f t="shared" si="108"/>
        <v>2.1690744819671401</v>
      </c>
      <c r="S2255" s="266">
        <f t="shared" si="109"/>
        <v>0.85724957141725633</v>
      </c>
      <c r="T2255" s="266">
        <f t="shared" si="110"/>
        <v>1.9815137981198485</v>
      </c>
    </row>
    <row r="2256" spans="1:20">
      <c r="A2256" s="102">
        <v>1.75754481740295</v>
      </c>
      <c r="B2256" s="102">
        <v>0.751046084689305</v>
      </c>
      <c r="C2256" s="2">
        <v>998.999827675495</v>
      </c>
      <c r="D2256" s="19">
        <v>1.0114157305048199</v>
      </c>
      <c r="E2256" s="135">
        <v>0.130000016899145</v>
      </c>
      <c r="F2256" s="135">
        <v>89</v>
      </c>
      <c r="G2256" s="135">
        <v>41.466914622090002</v>
      </c>
      <c r="H2256" s="2">
        <v>5.9997084511626397</v>
      </c>
      <c r="I2256" s="2">
        <v>270.803358500336</v>
      </c>
      <c r="J2256" s="2">
        <v>-32.976117519087097</v>
      </c>
      <c r="K2256" s="19">
        <v>1.24357374271443</v>
      </c>
      <c r="L2256" s="135">
        <v>3.9562501235101898E-5</v>
      </c>
      <c r="M2256" s="135">
        <v>89.79</v>
      </c>
      <c r="N2256" s="135">
        <v>81.993399987998103</v>
      </c>
      <c r="O2256" s="19">
        <v>0.8</v>
      </c>
      <c r="P2256" s="2">
        <v>194.32405890854599</v>
      </c>
      <c r="Q2256" s="2">
        <v>248.167458181028</v>
      </c>
      <c r="R2256" s="266">
        <f t="shared" si="108"/>
        <v>2.2549894732192497</v>
      </c>
      <c r="S2256" s="266">
        <f t="shared" si="109"/>
        <v>0.81331383557290016</v>
      </c>
      <c r="T2256" s="266">
        <f t="shared" si="110"/>
        <v>1.9773209734856685</v>
      </c>
    </row>
    <row r="2257" spans="1:20">
      <c r="A2257" s="102">
        <v>1.64942549122497</v>
      </c>
      <c r="B2257" s="102">
        <v>0.751155165106277</v>
      </c>
      <c r="C2257" s="2">
        <v>980.85255736888496</v>
      </c>
      <c r="D2257" s="19">
        <v>1.2000112454626199</v>
      </c>
      <c r="E2257" s="135">
        <v>0.14532454516224499</v>
      </c>
      <c r="F2257" s="135">
        <v>89</v>
      </c>
      <c r="G2257" s="135">
        <v>41.799371297770897</v>
      </c>
      <c r="H2257" s="2">
        <v>5.9999101747867298</v>
      </c>
      <c r="I2257" s="2">
        <v>251.40840815307601</v>
      </c>
      <c r="J2257" s="2">
        <v>-8.8889094848754198</v>
      </c>
      <c r="K2257" s="19">
        <v>2.0000381083057901</v>
      </c>
      <c r="L2257" s="135">
        <v>8.1790518105515297E-2</v>
      </c>
      <c r="M2257" s="135">
        <v>89.79</v>
      </c>
      <c r="N2257" s="135">
        <v>81.396681127944206</v>
      </c>
      <c r="O2257" s="19">
        <v>0.8</v>
      </c>
      <c r="P2257" s="2">
        <v>359.89465958740999</v>
      </c>
      <c r="Q2257" s="2">
        <v>70.198891917545495</v>
      </c>
      <c r="R2257" s="266">
        <f t="shared" si="108"/>
        <v>3.20004935376841</v>
      </c>
      <c r="S2257" s="266">
        <f t="shared" si="109"/>
        <v>0.59999419035027091</v>
      </c>
      <c r="T2257" s="266">
        <f t="shared" si="110"/>
        <v>1.9473183112752936</v>
      </c>
    </row>
    <row r="2258" spans="1:20">
      <c r="A2258" s="102">
        <v>1.5754409544169901</v>
      </c>
      <c r="B2258" s="102">
        <v>0.75131358874633003</v>
      </c>
      <c r="C2258" s="2">
        <v>997.23230445924401</v>
      </c>
      <c r="D2258" s="19">
        <v>2.60026292535396</v>
      </c>
      <c r="E2258" s="135">
        <v>0.130001244597333</v>
      </c>
      <c r="F2258" s="135">
        <v>89</v>
      </c>
      <c r="G2258" s="135">
        <v>41.675462140364402</v>
      </c>
      <c r="H2258" s="2">
        <v>-0.36209443645130401</v>
      </c>
      <c r="I2258" s="2">
        <v>338.63378362453398</v>
      </c>
      <c r="J2258" s="2">
        <v>-109.868105584381</v>
      </c>
      <c r="K2258" s="19">
        <v>2.4217311786956799</v>
      </c>
      <c r="L2258" s="135">
        <v>6.0340254516880798E-2</v>
      </c>
      <c r="M2258" s="135">
        <v>89.79</v>
      </c>
      <c r="N2258" s="135">
        <v>81.060253075316396</v>
      </c>
      <c r="O2258" s="19">
        <v>0.8</v>
      </c>
      <c r="P2258" s="2">
        <v>219.90513752536799</v>
      </c>
      <c r="Q2258" s="2">
        <v>235.53563402583899</v>
      </c>
      <c r="R2258" s="266">
        <f t="shared" si="108"/>
        <v>5.0219941040496394</v>
      </c>
      <c r="S2258" s="266">
        <f t="shared" si="109"/>
        <v>1.073720711955501</v>
      </c>
      <c r="T2258" s="266">
        <f t="shared" si="110"/>
        <v>1.9450354936029899</v>
      </c>
    </row>
    <row r="2259" spans="1:20">
      <c r="A2259" s="102">
        <v>1.8256433121860001</v>
      </c>
      <c r="B2259" s="102">
        <v>0.75141280262237897</v>
      </c>
      <c r="C2259" s="2">
        <v>998.99961588935298</v>
      </c>
      <c r="D2259" s="19">
        <v>1.2741637808032</v>
      </c>
      <c r="E2259" s="135">
        <v>0.210858717235926</v>
      </c>
      <c r="F2259" s="135">
        <v>89</v>
      </c>
      <c r="G2259" s="135">
        <v>41.740342255024501</v>
      </c>
      <c r="H2259" s="2">
        <v>5.9993181215515703</v>
      </c>
      <c r="I2259" s="2">
        <v>306.63921126099098</v>
      </c>
      <c r="J2259" s="2">
        <v>-124.18953274959</v>
      </c>
      <c r="K2259" s="19">
        <v>2.0000000246798901</v>
      </c>
      <c r="L2259" s="135">
        <v>8.50157319428516E-2</v>
      </c>
      <c r="M2259" s="135">
        <v>89.79</v>
      </c>
      <c r="N2259" s="135">
        <v>81.6711816564234</v>
      </c>
      <c r="O2259" s="19">
        <v>0.8</v>
      </c>
      <c r="P2259" s="2">
        <v>91.039064369169196</v>
      </c>
      <c r="Q2259" s="2">
        <v>345.82476850241699</v>
      </c>
      <c r="R2259" s="266">
        <f t="shared" si="108"/>
        <v>3.2741638054830902</v>
      </c>
      <c r="S2259" s="266">
        <f t="shared" si="109"/>
        <v>0.63708188254004461</v>
      </c>
      <c r="T2259" s="266">
        <f t="shared" si="110"/>
        <v>1.9566485860951994</v>
      </c>
    </row>
    <row r="2260" spans="1:20">
      <c r="A2260" s="102">
        <v>1.6024128794670101</v>
      </c>
      <c r="B2260" s="102">
        <v>0.75159148666459796</v>
      </c>
      <c r="C2260" s="2">
        <v>998.99814216487596</v>
      </c>
      <c r="D2260" s="19">
        <v>1.2023677207052099</v>
      </c>
      <c r="E2260" s="135">
        <v>0.184018944452226</v>
      </c>
      <c r="F2260" s="135">
        <v>89</v>
      </c>
      <c r="G2260" s="135">
        <v>41.797750939963898</v>
      </c>
      <c r="H2260" s="2">
        <v>5.9982031361528199</v>
      </c>
      <c r="I2260" s="2">
        <v>236.211258203705</v>
      </c>
      <c r="J2260" s="2">
        <v>11.5621141611492</v>
      </c>
      <c r="K2260" s="19">
        <v>2.0000149398495801</v>
      </c>
      <c r="L2260" s="135">
        <v>8.3563977667138203E-2</v>
      </c>
      <c r="M2260" s="135">
        <v>89.79</v>
      </c>
      <c r="N2260" s="135">
        <v>81.382603231449394</v>
      </c>
      <c r="O2260" s="19">
        <v>0.8</v>
      </c>
      <c r="P2260" s="2">
        <v>359.62274755468798</v>
      </c>
      <c r="Q2260" s="2">
        <v>70.7524864029388</v>
      </c>
      <c r="R2260" s="266">
        <f t="shared" si="108"/>
        <v>3.20238266055479</v>
      </c>
      <c r="S2260" s="266">
        <f t="shared" si="109"/>
        <v>0.60117936958792884</v>
      </c>
      <c r="T2260" s="266">
        <f t="shared" si="110"/>
        <v>1.9470569923329872</v>
      </c>
    </row>
    <row r="2261" spans="1:20">
      <c r="A2261" s="102">
        <v>1.8457773523405101</v>
      </c>
      <c r="B2261" s="102">
        <v>0.751802375485353</v>
      </c>
      <c r="C2261" s="2">
        <v>998.98590299593195</v>
      </c>
      <c r="D2261" s="19">
        <v>1.0060687621994699</v>
      </c>
      <c r="E2261" s="135">
        <v>0.130001658033606</v>
      </c>
      <c r="F2261" s="135">
        <v>89</v>
      </c>
      <c r="G2261" s="135">
        <v>41.428245444429301</v>
      </c>
      <c r="H2261" s="2">
        <v>5.9999905536548601</v>
      </c>
      <c r="I2261" s="2">
        <v>271.18140284866899</v>
      </c>
      <c r="J2261" s="2">
        <v>-33.158274129305802</v>
      </c>
      <c r="K2261" s="19">
        <v>1.17270834636407</v>
      </c>
      <c r="L2261" s="135">
        <v>9.1037932004045498E-8</v>
      </c>
      <c r="M2261" s="135">
        <v>89.79</v>
      </c>
      <c r="N2261" s="135">
        <v>82.076746380058395</v>
      </c>
      <c r="O2261" s="19">
        <v>0.8</v>
      </c>
      <c r="P2261" s="2">
        <v>218.15476167860501</v>
      </c>
      <c r="Q2261" s="2">
        <v>224.92589836617901</v>
      </c>
      <c r="R2261" s="266">
        <f t="shared" si="108"/>
        <v>2.1787771085635397</v>
      </c>
      <c r="S2261" s="266">
        <f t="shared" si="109"/>
        <v>0.8579019372708836</v>
      </c>
      <c r="T2261" s="266">
        <f t="shared" si="110"/>
        <v>1.9811784327230046</v>
      </c>
    </row>
    <row r="2262" spans="1:20">
      <c r="A2262" s="102">
        <v>1.5914642014540701</v>
      </c>
      <c r="B2262" s="102">
        <v>0.75182315266198096</v>
      </c>
      <c r="C2262" s="2">
        <v>997.81137898709403</v>
      </c>
      <c r="D2262" s="19">
        <v>1.0007836453446</v>
      </c>
      <c r="E2262" s="135">
        <v>0.14243323853192799</v>
      </c>
      <c r="F2262" s="135">
        <v>89</v>
      </c>
      <c r="G2262" s="135">
        <v>41.531179146916301</v>
      </c>
      <c r="H2262" s="2">
        <v>2.4903131400303802</v>
      </c>
      <c r="I2262" s="2">
        <v>254.46344368828201</v>
      </c>
      <c r="J2262" s="2">
        <v>0.29436010038219401</v>
      </c>
      <c r="K2262" s="19">
        <v>1.17641280399187</v>
      </c>
      <c r="L2262" s="135">
        <v>1.42498599962626E-6</v>
      </c>
      <c r="M2262" s="135">
        <v>89.79</v>
      </c>
      <c r="N2262" s="135">
        <v>81.816036125065907</v>
      </c>
      <c r="O2262" s="19">
        <v>0.8</v>
      </c>
      <c r="P2262" s="2">
        <v>225.381449969362</v>
      </c>
      <c r="Q2262" s="2">
        <v>216.98828599361499</v>
      </c>
      <c r="R2262" s="266">
        <f t="shared" si="108"/>
        <v>2.1771964493364697</v>
      </c>
      <c r="S2262" s="266">
        <f t="shared" si="109"/>
        <v>0.85070788242756679</v>
      </c>
      <c r="T2262" s="266">
        <f t="shared" si="110"/>
        <v>1.9699906866511583</v>
      </c>
    </row>
    <row r="2263" spans="1:20">
      <c r="A2263" s="102">
        <v>1.78203920321539</v>
      </c>
      <c r="B2263" s="102">
        <v>0.75192911651752403</v>
      </c>
      <c r="C2263" s="2">
        <v>998.99685563520495</v>
      </c>
      <c r="D2263" s="19">
        <v>1.2976893217065799</v>
      </c>
      <c r="E2263" s="135">
        <v>0.19635583592880501</v>
      </c>
      <c r="F2263" s="135">
        <v>89</v>
      </c>
      <c r="G2263" s="135">
        <v>41.720458130733299</v>
      </c>
      <c r="H2263" s="2">
        <v>5.9999955769616502</v>
      </c>
      <c r="I2263" s="2">
        <v>294.48684665904898</v>
      </c>
      <c r="J2263" s="2">
        <v>-100.568232119673</v>
      </c>
      <c r="K2263" s="19">
        <v>2.0909379284569698</v>
      </c>
      <c r="L2263" s="135">
        <v>7.9885239637780103E-2</v>
      </c>
      <c r="M2263" s="135">
        <v>89.79</v>
      </c>
      <c r="N2263" s="135">
        <v>81.699226217365293</v>
      </c>
      <c r="O2263" s="19">
        <v>0.8</v>
      </c>
      <c r="P2263" s="2">
        <v>82.106230706704096</v>
      </c>
      <c r="Q2263" s="2">
        <v>354.27054711342498</v>
      </c>
      <c r="R2263" s="266">
        <f t="shared" si="108"/>
        <v>3.3886272501635499</v>
      </c>
      <c r="S2263" s="266">
        <f t="shared" si="109"/>
        <v>0.6206254638387203</v>
      </c>
      <c r="T2263" s="266">
        <f t="shared" si="110"/>
        <v>1.9582533336847927</v>
      </c>
    </row>
    <row r="2264" spans="1:20">
      <c r="A2264" s="102">
        <v>2.0977592994458898</v>
      </c>
      <c r="B2264" s="102">
        <v>0.75222886249642096</v>
      </c>
      <c r="C2264" s="2">
        <v>920.50590619617606</v>
      </c>
      <c r="D2264" s="19">
        <v>0.53406948787442599</v>
      </c>
      <c r="E2264" s="135">
        <v>4.4944685325318803E-3</v>
      </c>
      <c r="F2264" s="135">
        <v>89</v>
      </c>
      <c r="G2264" s="135">
        <v>41.9929820329411</v>
      </c>
      <c r="H2264" s="2">
        <v>5.7279329617772303</v>
      </c>
      <c r="I2264" s="2">
        <v>72.352196806395796</v>
      </c>
      <c r="J2264" s="2">
        <v>-140.01529314784599</v>
      </c>
      <c r="K2264" s="19">
        <v>5.2990028732929604</v>
      </c>
      <c r="L2264" s="135">
        <v>0.23399111074491399</v>
      </c>
      <c r="M2264" s="135">
        <v>89.79</v>
      </c>
      <c r="N2264" s="135">
        <v>82.5365036297991</v>
      </c>
      <c r="O2264" s="19">
        <v>0.8</v>
      </c>
      <c r="P2264" s="2">
        <v>315.67816510397898</v>
      </c>
      <c r="Q2264" s="2">
        <v>108.38025295157399</v>
      </c>
      <c r="R2264" s="266">
        <f t="shared" si="108"/>
        <v>5.8330723611673863</v>
      </c>
      <c r="S2264" s="266">
        <f t="shared" si="109"/>
        <v>0.10078678963662065</v>
      </c>
      <c r="T2264" s="266">
        <f t="shared" si="110"/>
        <v>1.9654832696819178</v>
      </c>
    </row>
    <row r="2265" spans="1:20">
      <c r="A2265" s="102">
        <v>2.9134510708972798</v>
      </c>
      <c r="B2265" s="102">
        <v>0.75326524757067903</v>
      </c>
      <c r="C2265" s="2">
        <v>939.29158225026697</v>
      </c>
      <c r="D2265" s="19">
        <v>2.5925284056015299</v>
      </c>
      <c r="E2265" s="135">
        <v>0.284823822204334</v>
      </c>
      <c r="F2265" s="135">
        <v>89</v>
      </c>
      <c r="G2265" s="135">
        <v>41.175975171246002</v>
      </c>
      <c r="H2265" s="2">
        <v>2.31467338194871</v>
      </c>
      <c r="I2265" s="2">
        <v>359.12076990595699</v>
      </c>
      <c r="J2265" s="2">
        <v>163.10491626294299</v>
      </c>
      <c r="K2265" s="19">
        <v>4.5852108198226498</v>
      </c>
      <c r="L2265" s="135">
        <v>1.9794742302078099E-2</v>
      </c>
      <c r="M2265" s="135">
        <v>89.79</v>
      </c>
      <c r="N2265" s="135">
        <v>82.953854867562399</v>
      </c>
      <c r="O2265" s="19">
        <v>0.8</v>
      </c>
      <c r="P2265" s="2">
        <v>226.22653763966599</v>
      </c>
      <c r="Q2265" s="2">
        <v>217.15204811208201</v>
      </c>
      <c r="R2265" s="266">
        <f t="shared" si="108"/>
        <v>7.1777392254241796</v>
      </c>
      <c r="S2265" s="266">
        <f t="shared" si="109"/>
        <v>0.56541095000334263</v>
      </c>
      <c r="T2265" s="266">
        <f t="shared" si="110"/>
        <v>2.0146178571986977</v>
      </c>
    </row>
    <row r="2266" spans="1:20">
      <c r="A2266" s="102">
        <v>1.57617841800674</v>
      </c>
      <c r="B2266" s="102">
        <v>0.753465830156689</v>
      </c>
      <c r="C2266" s="2">
        <v>910.24834114733198</v>
      </c>
      <c r="D2266" s="19">
        <v>2.5270365428030401</v>
      </c>
      <c r="E2266" s="135">
        <v>0.26185865702516498</v>
      </c>
      <c r="F2266" s="135">
        <v>89</v>
      </c>
      <c r="G2266" s="135">
        <v>41.562061449119199</v>
      </c>
      <c r="H2266" s="2">
        <v>0.80482089109425303</v>
      </c>
      <c r="I2266" s="2">
        <v>2.4900538450033101</v>
      </c>
      <c r="J2266" s="2">
        <v>-153.48819061784701</v>
      </c>
      <c r="K2266" s="19">
        <v>3.1999814270837001</v>
      </c>
      <c r="L2266" s="135">
        <v>7.2180112915465305E-2</v>
      </c>
      <c r="M2266" s="135">
        <v>89.79</v>
      </c>
      <c r="N2266" s="135">
        <v>81.699977968986602</v>
      </c>
      <c r="O2266" s="19">
        <v>0.8</v>
      </c>
      <c r="P2266" s="2">
        <v>239.24093495193901</v>
      </c>
      <c r="Q2266" s="2">
        <v>205.775239901536</v>
      </c>
      <c r="R2266" s="266">
        <f t="shared" si="108"/>
        <v>5.7270179698867398</v>
      </c>
      <c r="S2266" s="266">
        <f t="shared" si="109"/>
        <v>0.78970350309378279</v>
      </c>
      <c r="T2266" s="266">
        <f t="shared" si="110"/>
        <v>1.9657344972891864</v>
      </c>
    </row>
    <row r="2267" spans="1:20">
      <c r="A2267" s="102">
        <v>2.1684497729875098</v>
      </c>
      <c r="B2267" s="102">
        <v>0.75358654035474404</v>
      </c>
      <c r="C2267" s="2">
        <v>871.15454316161299</v>
      </c>
      <c r="D2267" s="19">
        <v>2.27222010469796</v>
      </c>
      <c r="E2267" s="135">
        <v>0.15532785500160901</v>
      </c>
      <c r="F2267" s="135">
        <v>89</v>
      </c>
      <c r="G2267" s="135">
        <v>41.595738432198303</v>
      </c>
      <c r="H2267" s="2">
        <v>2.7939880028853499</v>
      </c>
      <c r="I2267" s="2">
        <v>9.07189467063316</v>
      </c>
      <c r="J2267" s="2">
        <v>150.18878609317301</v>
      </c>
      <c r="K2267" s="19">
        <v>2.3970271984235101</v>
      </c>
      <c r="L2267" s="135">
        <v>9.9999235657558902E-2</v>
      </c>
      <c r="M2267" s="135">
        <v>89.79</v>
      </c>
      <c r="N2267" s="135">
        <v>81.695753146701605</v>
      </c>
      <c r="O2267" s="19">
        <v>0.8</v>
      </c>
      <c r="P2267" s="2">
        <v>120.14293809625001</v>
      </c>
      <c r="Q2267" s="2">
        <v>324.223414477929</v>
      </c>
      <c r="R2267" s="266">
        <f t="shared" si="108"/>
        <v>4.6692473031214696</v>
      </c>
      <c r="S2267" s="266">
        <f t="shared" si="109"/>
        <v>0.94793255003212562</v>
      </c>
      <c r="T2267" s="266">
        <f t="shared" si="110"/>
        <v>1.9640414192878664</v>
      </c>
    </row>
    <row r="2268" spans="1:20">
      <c r="A2268" s="102">
        <v>1.4996103201992801</v>
      </c>
      <c r="B2268" s="102">
        <v>0.75368570051539396</v>
      </c>
      <c r="C2268" s="2">
        <v>998.99982266902202</v>
      </c>
      <c r="D2268" s="19">
        <v>2.16093667123164</v>
      </c>
      <c r="E2268" s="135">
        <v>0.26999993654910398</v>
      </c>
      <c r="F2268" s="135">
        <v>89</v>
      </c>
      <c r="G2268" s="135">
        <v>41.7595245705553</v>
      </c>
      <c r="H2268" s="2">
        <v>0.98101953444753898</v>
      </c>
      <c r="I2268" s="2">
        <v>250.60161954684301</v>
      </c>
      <c r="J2268" s="2">
        <v>58.9293610383383</v>
      </c>
      <c r="K2268" s="19">
        <v>2.2938603443091798</v>
      </c>
      <c r="L2268" s="135">
        <v>2.32371604792521E-2</v>
      </c>
      <c r="M2268" s="135">
        <v>89.79</v>
      </c>
      <c r="N2268" s="135">
        <v>81.459456616256304</v>
      </c>
      <c r="O2268" s="19">
        <v>0.8</v>
      </c>
      <c r="P2268" s="2">
        <v>144.86195035435401</v>
      </c>
      <c r="Q2268" s="2">
        <v>307.29095091367401</v>
      </c>
      <c r="R2268" s="266">
        <f t="shared" si="108"/>
        <v>4.4547970155408194</v>
      </c>
      <c r="S2268" s="266">
        <f t="shared" si="109"/>
        <v>0.94205241247257743</v>
      </c>
      <c r="T2268" s="266">
        <f t="shared" si="110"/>
        <v>1.9506796941288331</v>
      </c>
    </row>
    <row r="2269" spans="1:20">
      <c r="A2269" s="102">
        <v>1.9690300114452799</v>
      </c>
      <c r="B2269" s="102">
        <v>0.75377621115459204</v>
      </c>
      <c r="C2269" s="2">
        <v>998.98076640240402</v>
      </c>
      <c r="D2269" s="19">
        <v>1.2755660965731299</v>
      </c>
      <c r="E2269" s="135">
        <v>0.22591906155715799</v>
      </c>
      <c r="F2269" s="135">
        <v>89</v>
      </c>
      <c r="G2269" s="135">
        <v>41.7427789034478</v>
      </c>
      <c r="H2269" s="2">
        <v>6.0307374998559399E-2</v>
      </c>
      <c r="I2269" s="2">
        <v>267.81961834163099</v>
      </c>
      <c r="J2269" s="2">
        <v>-58.665976725197297</v>
      </c>
      <c r="K2269" s="19">
        <v>2.0267180932042099</v>
      </c>
      <c r="L2269" s="135">
        <v>9.0329798540288206E-2</v>
      </c>
      <c r="M2269" s="135">
        <v>89.79</v>
      </c>
      <c r="N2269" s="135">
        <v>81.562796436196507</v>
      </c>
      <c r="O2269" s="19">
        <v>0.8</v>
      </c>
      <c r="P2269" s="2">
        <v>67.707024283753199</v>
      </c>
      <c r="Q2269" s="2">
        <v>7.0348113526903697</v>
      </c>
      <c r="R2269" s="266">
        <f t="shared" si="108"/>
        <v>3.3022841897773398</v>
      </c>
      <c r="S2269" s="266">
        <f t="shared" si="109"/>
        <v>0.62937519571677558</v>
      </c>
      <c r="T2269" s="266">
        <f t="shared" si="110"/>
        <v>1.9539378685078324</v>
      </c>
    </row>
    <row r="2270" spans="1:20">
      <c r="A2270" s="102">
        <v>2.5893787867389602</v>
      </c>
      <c r="B2270" s="102">
        <v>0.75416361009154198</v>
      </c>
      <c r="C2270" s="2">
        <v>876.79827367997495</v>
      </c>
      <c r="D2270" s="19">
        <v>1.97961787973294</v>
      </c>
      <c r="E2270" s="135">
        <v>0.145562418347673</v>
      </c>
      <c r="F2270" s="135">
        <v>89</v>
      </c>
      <c r="G2270" s="135">
        <v>41.799999948259</v>
      </c>
      <c r="H2270" s="2">
        <v>4.3259868014200098</v>
      </c>
      <c r="I2270" s="2">
        <v>359.98999995300602</v>
      </c>
      <c r="J2270" s="2">
        <v>131.017582614367</v>
      </c>
      <c r="K2270" s="19">
        <v>2.5652802141023199</v>
      </c>
      <c r="L2270" s="135">
        <v>9.3767000427828207E-2</v>
      </c>
      <c r="M2270" s="135">
        <v>89.79</v>
      </c>
      <c r="N2270" s="135">
        <v>81.612214045711397</v>
      </c>
      <c r="O2270" s="19">
        <v>0.8</v>
      </c>
      <c r="P2270" s="2">
        <v>328.36259670710803</v>
      </c>
      <c r="Q2270" s="2">
        <v>101.11941024043701</v>
      </c>
      <c r="R2270" s="266">
        <f t="shared" si="108"/>
        <v>4.5448980938352594</v>
      </c>
      <c r="S2270" s="266">
        <f t="shared" si="109"/>
        <v>0.77169654560551648</v>
      </c>
      <c r="T2270" s="266">
        <f t="shared" si="110"/>
        <v>1.9524453145151404</v>
      </c>
    </row>
    <row r="2271" spans="1:20">
      <c r="A2271" s="102">
        <v>1.6052209204062799</v>
      </c>
      <c r="B2271" s="102">
        <v>0.75439641112461597</v>
      </c>
      <c r="C2271" s="2">
        <v>998.98856981690994</v>
      </c>
      <c r="D2271" s="19">
        <v>1.20084347782513</v>
      </c>
      <c r="E2271" s="135">
        <v>0.26721710566686202</v>
      </c>
      <c r="F2271" s="135">
        <v>89</v>
      </c>
      <c r="G2271" s="135">
        <v>41.790536221240899</v>
      </c>
      <c r="H2271" s="2">
        <v>-2.99083015119963</v>
      </c>
      <c r="I2271" s="2">
        <v>213.46053828556899</v>
      </c>
      <c r="J2271" s="2">
        <v>54.151308213866997</v>
      </c>
      <c r="K2271" s="19">
        <v>2.0000060358674401</v>
      </c>
      <c r="L2271" s="135">
        <v>8.36395412363444E-2</v>
      </c>
      <c r="M2271" s="135">
        <v>89.79</v>
      </c>
      <c r="N2271" s="135">
        <v>81.533337118086806</v>
      </c>
      <c r="O2271" s="19">
        <v>0.8</v>
      </c>
      <c r="P2271" s="2">
        <v>349.95745035762002</v>
      </c>
      <c r="Q2271" s="2">
        <v>81.298713068970798</v>
      </c>
      <c r="R2271" s="266">
        <f t="shared" si="108"/>
        <v>3.2008495136925701</v>
      </c>
      <c r="S2271" s="266">
        <f t="shared" si="109"/>
        <v>0.60041992688502144</v>
      </c>
      <c r="T2271" s="266">
        <f t="shared" si="110"/>
        <v>1.9510000227430873</v>
      </c>
    </row>
    <row r="2272" spans="1:20">
      <c r="A2272" s="102">
        <v>2.1286377548240099</v>
      </c>
      <c r="B2272" s="102">
        <v>0.75484669726232401</v>
      </c>
      <c r="C2272" s="2">
        <v>984.74104531551495</v>
      </c>
      <c r="D2272" s="19">
        <v>0.50000573952340499</v>
      </c>
      <c r="E2272" s="135">
        <v>0.29999998972952702</v>
      </c>
      <c r="F2272" s="135">
        <v>89</v>
      </c>
      <c r="G2272" s="135">
        <v>41.9497582720483</v>
      </c>
      <c r="H2272" s="2">
        <v>5.9978525193146499</v>
      </c>
      <c r="I2272" s="2">
        <v>166.53799006140301</v>
      </c>
      <c r="J2272" s="2">
        <v>-179.99752361639301</v>
      </c>
      <c r="K2272" s="19">
        <v>1.0188140197564499</v>
      </c>
      <c r="L2272" s="135">
        <v>1.8390112659445099E-2</v>
      </c>
      <c r="M2272" s="135">
        <v>89.79</v>
      </c>
      <c r="N2272" s="135">
        <v>82.076071678263801</v>
      </c>
      <c r="O2272" s="19">
        <v>0.8</v>
      </c>
      <c r="P2272" s="2">
        <v>190.553109313937</v>
      </c>
      <c r="Q2272" s="2">
        <v>260.967087383163</v>
      </c>
      <c r="R2272" s="266">
        <f t="shared" si="108"/>
        <v>1.5188197592798549</v>
      </c>
      <c r="S2272" s="266">
        <f t="shared" si="109"/>
        <v>0.49077233904077278</v>
      </c>
      <c r="T2272" s="266">
        <f t="shared" si="110"/>
        <v>1.9565326490320258</v>
      </c>
    </row>
    <row r="2273" spans="1:20">
      <c r="A2273" s="102">
        <v>1.4567658980377001</v>
      </c>
      <c r="B2273" s="102">
        <v>0.75510125253897298</v>
      </c>
      <c r="C2273" s="2">
        <v>998.80672390352402</v>
      </c>
      <c r="D2273" s="19">
        <v>2.38596954842293</v>
      </c>
      <c r="E2273" s="135">
        <v>0.29999979294836199</v>
      </c>
      <c r="F2273" s="135">
        <v>89</v>
      </c>
      <c r="G2273" s="135">
        <v>41.799999812160898</v>
      </c>
      <c r="H2273" s="2">
        <v>2.5024641731802699</v>
      </c>
      <c r="I2273" s="2">
        <v>239.85040838684199</v>
      </c>
      <c r="J2273" s="2">
        <v>69.982399956815598</v>
      </c>
      <c r="K2273" s="19">
        <v>2.3644952629770599</v>
      </c>
      <c r="L2273" s="135">
        <v>1.0041758535805901E-10</v>
      </c>
      <c r="M2273" s="135">
        <v>89.79</v>
      </c>
      <c r="N2273" s="135">
        <v>81.236375830263498</v>
      </c>
      <c r="O2273" s="19">
        <v>0.8</v>
      </c>
      <c r="P2273" s="2">
        <v>62.367046295090098</v>
      </c>
      <c r="Q2273" s="2">
        <v>27.629738486236501</v>
      </c>
      <c r="R2273" s="266">
        <f t="shared" si="108"/>
        <v>4.7504648113999899</v>
      </c>
      <c r="S2273" s="266">
        <f t="shared" si="109"/>
        <v>1.0090819743994042</v>
      </c>
      <c r="T2273" s="266">
        <f t="shared" si="110"/>
        <v>1.9434539759645968</v>
      </c>
    </row>
    <row r="2274" spans="1:20">
      <c r="A2274" s="102">
        <v>3.7890300573781102</v>
      </c>
      <c r="B2274" s="102">
        <v>0.75515261213021201</v>
      </c>
      <c r="C2274" s="2">
        <v>952.32140189492497</v>
      </c>
      <c r="D2274" s="19">
        <v>0.64181322726688705</v>
      </c>
      <c r="E2274" s="135">
        <v>0.13514294498613599</v>
      </c>
      <c r="F2274" s="135">
        <v>89</v>
      </c>
      <c r="G2274" s="135">
        <v>41.160188595778799</v>
      </c>
      <c r="H2274" s="2">
        <v>-2.44579643905948</v>
      </c>
      <c r="I2274" s="2">
        <v>218.709407016277</v>
      </c>
      <c r="J2274" s="2">
        <v>23.198586903042401</v>
      </c>
      <c r="K2274" s="19">
        <v>2.06588739164558</v>
      </c>
      <c r="L2274" s="135">
        <v>0.165483639251994</v>
      </c>
      <c r="M2274" s="135">
        <v>89.79</v>
      </c>
      <c r="N2274" s="135">
        <v>82.698057918182002</v>
      </c>
      <c r="O2274" s="19">
        <v>0.8</v>
      </c>
      <c r="P2274" s="2">
        <v>302.64473788965699</v>
      </c>
      <c r="Q2274" s="2">
        <v>130.25278581605099</v>
      </c>
      <c r="R2274" s="266">
        <f t="shared" si="108"/>
        <v>2.707700618912467</v>
      </c>
      <c r="S2274" s="266">
        <f t="shared" si="109"/>
        <v>0.31067193200479892</v>
      </c>
      <c r="T2274" s="266">
        <f t="shared" si="110"/>
        <v>2.0091758745406509</v>
      </c>
    </row>
    <row r="2275" spans="1:20">
      <c r="A2275" s="102">
        <v>1.80386866442859</v>
      </c>
      <c r="B2275" s="102">
        <v>0.75531476418323296</v>
      </c>
      <c r="C2275" s="2">
        <v>994.35575251948001</v>
      </c>
      <c r="D2275" s="19">
        <v>1.02208373078208</v>
      </c>
      <c r="E2275" s="135">
        <v>0.13071400884912601</v>
      </c>
      <c r="F2275" s="135">
        <v>89</v>
      </c>
      <c r="G2275" s="135">
        <v>41.440283830651197</v>
      </c>
      <c r="H2275" s="2">
        <v>5.9992242164489902</v>
      </c>
      <c r="I2275" s="2">
        <v>268.26805763148201</v>
      </c>
      <c r="J2275" s="2">
        <v>-27.3552387855575</v>
      </c>
      <c r="K2275" s="19">
        <v>1.1464129064206501</v>
      </c>
      <c r="L2275" s="135">
        <v>2.5451151193701097E-4</v>
      </c>
      <c r="M2275" s="135">
        <v>89.79</v>
      </c>
      <c r="N2275" s="135">
        <v>82.017254000109702</v>
      </c>
      <c r="O2275" s="19">
        <v>0.8</v>
      </c>
      <c r="P2275" s="2">
        <v>234.960327304066</v>
      </c>
      <c r="Q2275" s="2">
        <v>207.98957294217999</v>
      </c>
      <c r="R2275" s="266">
        <f t="shared" si="108"/>
        <v>2.1684966372027299</v>
      </c>
      <c r="S2275" s="266">
        <f t="shared" si="109"/>
        <v>0.89154939294363611</v>
      </c>
      <c r="T2275" s="266">
        <f t="shared" si="110"/>
        <v>1.9791672840678243</v>
      </c>
    </row>
    <row r="2276" spans="1:20">
      <c r="A2276" s="102">
        <v>1.75053262943401</v>
      </c>
      <c r="B2276" s="102">
        <v>0.75531922861495404</v>
      </c>
      <c r="C2276" s="2">
        <v>978.31165628001099</v>
      </c>
      <c r="D2276" s="19">
        <v>0.50000003239848301</v>
      </c>
      <c r="E2276" s="135">
        <v>0.22363165571608001</v>
      </c>
      <c r="F2276" s="135">
        <v>89</v>
      </c>
      <c r="G2276" s="135">
        <v>42.147835929770601</v>
      </c>
      <c r="H2276" s="2">
        <v>0.35085802632515101</v>
      </c>
      <c r="I2276" s="2">
        <v>163.51363465755901</v>
      </c>
      <c r="J2276" s="2">
        <v>-174.39570851123099</v>
      </c>
      <c r="K2276" s="19">
        <v>1.0288887509819999</v>
      </c>
      <c r="L2276" s="135">
        <v>0.16086708304196401</v>
      </c>
      <c r="M2276" s="135">
        <v>89.79</v>
      </c>
      <c r="N2276" s="135">
        <v>81.823503576442405</v>
      </c>
      <c r="O2276" s="19">
        <v>0.8</v>
      </c>
      <c r="P2276" s="2">
        <v>274.76412339336002</v>
      </c>
      <c r="Q2276" s="2">
        <v>173.478979687861</v>
      </c>
      <c r="R2276" s="266">
        <f t="shared" si="108"/>
        <v>1.528888783380483</v>
      </c>
      <c r="S2276" s="266">
        <f t="shared" si="109"/>
        <v>0.4859612197346595</v>
      </c>
      <c r="T2276" s="266">
        <f t="shared" si="110"/>
        <v>1.941345309229682</v>
      </c>
    </row>
    <row r="2277" spans="1:20">
      <c r="A2277" s="102">
        <v>2.0602304493077099</v>
      </c>
      <c r="B2277" s="102">
        <v>0.75532081326031497</v>
      </c>
      <c r="C2277" s="2">
        <v>879.99784827838698</v>
      </c>
      <c r="D2277" s="19">
        <v>0.51472901509156899</v>
      </c>
      <c r="E2277" s="135">
        <v>0.15166425878300499</v>
      </c>
      <c r="F2277" s="135">
        <v>89</v>
      </c>
      <c r="G2277" s="135">
        <v>41.377215019259097</v>
      </c>
      <c r="H2277" s="2">
        <v>0.70752124796476801</v>
      </c>
      <c r="I2277" s="2">
        <v>275.037682260135</v>
      </c>
      <c r="J2277" s="2">
        <v>-23.401187047909001</v>
      </c>
      <c r="K2277" s="19">
        <v>1.0008627217049899</v>
      </c>
      <c r="L2277" s="135">
        <v>0.1042092763111</v>
      </c>
      <c r="M2277" s="135">
        <v>89.79</v>
      </c>
      <c r="N2277" s="135">
        <v>82.492767094288297</v>
      </c>
      <c r="O2277" s="19">
        <v>0.8</v>
      </c>
      <c r="P2277" s="2">
        <v>109.674532385387</v>
      </c>
      <c r="Q2277" s="2">
        <v>340.03526788260598</v>
      </c>
      <c r="R2277" s="266">
        <f t="shared" si="108"/>
        <v>1.515591736796559</v>
      </c>
      <c r="S2277" s="266">
        <f t="shared" si="109"/>
        <v>0.51428532997484178</v>
      </c>
      <c r="T2277" s="266">
        <f t="shared" si="110"/>
        <v>1.9936761586272032</v>
      </c>
    </row>
    <row r="2278" spans="1:20">
      <c r="A2278" s="102">
        <v>1.97160938056185</v>
      </c>
      <c r="B2278" s="102">
        <v>0.75534448457662595</v>
      </c>
      <c r="C2278" s="2">
        <v>997.77367143496997</v>
      </c>
      <c r="D2278" s="19">
        <v>1.1597574884220001</v>
      </c>
      <c r="E2278" s="135">
        <v>0.13016942746846</v>
      </c>
      <c r="F2278" s="135">
        <v>89</v>
      </c>
      <c r="G2278" s="135">
        <v>41.301633841177797</v>
      </c>
      <c r="H2278" s="2">
        <v>5.9993668914046197</v>
      </c>
      <c r="I2278" s="2">
        <v>293.32685345368299</v>
      </c>
      <c r="J2278" s="2">
        <v>-69.634845049656803</v>
      </c>
      <c r="K2278" s="19">
        <v>1.0323131641117</v>
      </c>
      <c r="L2278" s="135">
        <v>3.3234122638752299E-2</v>
      </c>
      <c r="M2278" s="135">
        <v>89.79</v>
      </c>
      <c r="N2278" s="135">
        <v>82.391568615123106</v>
      </c>
      <c r="O2278" s="19">
        <v>0.8</v>
      </c>
      <c r="P2278" s="2">
        <v>123.54551899339199</v>
      </c>
      <c r="Q2278" s="2">
        <v>323.43978148731702</v>
      </c>
      <c r="R2278" s="266">
        <f t="shared" si="108"/>
        <v>2.1920706525337001</v>
      </c>
      <c r="S2278" s="266">
        <f t="shared" si="109"/>
        <v>1.123455099422243</v>
      </c>
      <c r="T2278" s="266">
        <f t="shared" si="110"/>
        <v>1.9948743173684953</v>
      </c>
    </row>
    <row r="2279" spans="1:20">
      <c r="A2279" s="102">
        <v>1.5124779399484301</v>
      </c>
      <c r="B2279" s="102">
        <v>0.75593179206856898</v>
      </c>
      <c r="C2279" s="2">
        <v>968.26605730068195</v>
      </c>
      <c r="D2279" s="19">
        <v>2.0547587402024199</v>
      </c>
      <c r="E2279" s="135">
        <v>0.100483136921881</v>
      </c>
      <c r="F2279" s="135">
        <v>89</v>
      </c>
      <c r="G2279" s="135">
        <v>41.271272290840102</v>
      </c>
      <c r="H2279" s="2">
        <v>5.9999999910620803</v>
      </c>
      <c r="I2279" s="2">
        <v>247.461865494601</v>
      </c>
      <c r="J2279" s="2">
        <v>63.127911747771599</v>
      </c>
      <c r="K2279" s="19">
        <v>5.0624195700521097</v>
      </c>
      <c r="L2279" s="135">
        <v>3.2141109644377698E-2</v>
      </c>
      <c r="M2279" s="135">
        <v>89.79</v>
      </c>
      <c r="N2279" s="135">
        <v>81.823235431734801</v>
      </c>
      <c r="O2279" s="19">
        <v>0.8</v>
      </c>
      <c r="P2279" s="2">
        <v>143.075450447375</v>
      </c>
      <c r="Q2279" s="2">
        <v>297.017391012129</v>
      </c>
      <c r="R2279" s="266">
        <f t="shared" si="108"/>
        <v>7.1171783102545296</v>
      </c>
      <c r="S2279" s="266">
        <f t="shared" si="109"/>
        <v>0.40588471812131316</v>
      </c>
      <c r="T2279" s="266">
        <f t="shared" si="110"/>
        <v>1.9825711903215291</v>
      </c>
    </row>
    <row r="2280" spans="1:20">
      <c r="A2280" s="102">
        <v>1.85392723232507</v>
      </c>
      <c r="B2280" s="102">
        <v>0.756077362334027</v>
      </c>
      <c r="C2280" s="2">
        <v>916.74346932165997</v>
      </c>
      <c r="D2280" s="19">
        <v>2.13784758049988</v>
      </c>
      <c r="E2280" s="135">
        <v>0.19788763302483101</v>
      </c>
      <c r="F2280" s="135">
        <v>89</v>
      </c>
      <c r="G2280" s="135">
        <v>41.799995780758998</v>
      </c>
      <c r="H2280" s="2">
        <v>0.54005249342936401</v>
      </c>
      <c r="I2280" s="2">
        <v>355.18360589171198</v>
      </c>
      <c r="J2280" s="2">
        <v>179.77256777526901</v>
      </c>
      <c r="K2280" s="19">
        <v>3.1885520279199402</v>
      </c>
      <c r="L2280" s="135">
        <v>9.9999287880007101E-2</v>
      </c>
      <c r="M2280" s="135">
        <v>89.79</v>
      </c>
      <c r="N2280" s="135">
        <v>81.521461348434102</v>
      </c>
      <c r="O2280" s="19">
        <v>0.8</v>
      </c>
      <c r="P2280" s="2">
        <v>76.4371892830425</v>
      </c>
      <c r="Q2280" s="2">
        <v>357.81457981492599</v>
      </c>
      <c r="R2280" s="266">
        <f t="shared" si="108"/>
        <v>5.3263996084198197</v>
      </c>
      <c r="S2280" s="266">
        <f t="shared" si="109"/>
        <v>0.67047599091381616</v>
      </c>
      <c r="T2280" s="266">
        <f t="shared" si="110"/>
        <v>1.9502743917969325</v>
      </c>
    </row>
    <row r="2281" spans="1:20">
      <c r="A2281" s="102">
        <v>2.6062187566421899</v>
      </c>
      <c r="B2281" s="102">
        <v>0.75619006217183404</v>
      </c>
      <c r="C2281" s="2">
        <v>867.414283488092</v>
      </c>
      <c r="D2281" s="19">
        <v>3.0255113462516698</v>
      </c>
      <c r="E2281" s="135">
        <v>0.28334607128654699</v>
      </c>
      <c r="F2281" s="135">
        <v>89</v>
      </c>
      <c r="G2281" s="135">
        <v>41.728278019943801</v>
      </c>
      <c r="H2281" s="2">
        <v>0.83463415196489699</v>
      </c>
      <c r="I2281" s="2">
        <v>2.8900820293626301E-2</v>
      </c>
      <c r="J2281" s="2">
        <v>-155.87451769477099</v>
      </c>
      <c r="K2281" s="19">
        <v>3.1999999917051101</v>
      </c>
      <c r="L2281" s="135">
        <v>8.6240623392574896E-8</v>
      </c>
      <c r="M2281" s="135">
        <v>89.79</v>
      </c>
      <c r="N2281" s="135">
        <v>81.042659701547194</v>
      </c>
      <c r="O2281" s="19">
        <v>0.8</v>
      </c>
      <c r="P2281" s="2">
        <v>269.38309835218899</v>
      </c>
      <c r="Q2281" s="2">
        <v>162.54655936697401</v>
      </c>
      <c r="R2281" s="266">
        <f t="shared" si="108"/>
        <v>6.2255113379567799</v>
      </c>
      <c r="S2281" s="266">
        <f t="shared" si="109"/>
        <v>0.94547229815445577</v>
      </c>
      <c r="T2281" s="266">
        <f t="shared" si="110"/>
        <v>1.9421520260868015</v>
      </c>
    </row>
    <row r="2282" spans="1:20">
      <c r="A2282" s="102">
        <v>1.9943566559813899</v>
      </c>
      <c r="B2282" s="102">
        <v>0.75644410806981899</v>
      </c>
      <c r="C2282" s="2">
        <v>860.00018017937805</v>
      </c>
      <c r="D2282" s="19">
        <v>1.0000000122494701</v>
      </c>
      <c r="E2282" s="135">
        <v>0.16093703298027501</v>
      </c>
      <c r="F2282" s="135">
        <v>89</v>
      </c>
      <c r="G2282" s="135">
        <v>41.300612195714699</v>
      </c>
      <c r="H2282" s="2">
        <v>0.71993643338528102</v>
      </c>
      <c r="I2282" s="2">
        <v>148.69262522698301</v>
      </c>
      <c r="J2282" s="2">
        <v>157.85154089192</v>
      </c>
      <c r="K2282" s="19">
        <v>2.5695485863831902</v>
      </c>
      <c r="L2282" s="135">
        <v>7.43418283272127E-2</v>
      </c>
      <c r="M2282" s="135">
        <v>89.79</v>
      </c>
      <c r="N2282" s="135">
        <v>81.891259519925498</v>
      </c>
      <c r="O2282" s="19">
        <v>0.8</v>
      </c>
      <c r="P2282" s="2">
        <v>128.20049987966601</v>
      </c>
      <c r="Q2282" s="2">
        <v>326.84112444937699</v>
      </c>
      <c r="R2282" s="266">
        <f t="shared" si="108"/>
        <v>3.5695485986326601</v>
      </c>
      <c r="S2282" s="266">
        <f t="shared" si="109"/>
        <v>0.38917342040106601</v>
      </c>
      <c r="T2282" s="266">
        <f t="shared" si="110"/>
        <v>1.9828098220883621</v>
      </c>
    </row>
    <row r="2283" spans="1:20">
      <c r="A2283" s="102">
        <v>1.5985107948072199</v>
      </c>
      <c r="B2283" s="102">
        <v>0.757606533657321</v>
      </c>
      <c r="C2283" s="2">
        <v>873.00529794753095</v>
      </c>
      <c r="D2283" s="19">
        <v>1.32711944703347</v>
      </c>
      <c r="E2283" s="135">
        <v>0.29999995296145099</v>
      </c>
      <c r="F2283" s="135">
        <v>89</v>
      </c>
      <c r="G2283" s="135">
        <v>41.6532291362699</v>
      </c>
      <c r="H2283" s="2">
        <v>1.0416339770394301</v>
      </c>
      <c r="I2283" s="2">
        <v>248.98003793814701</v>
      </c>
      <c r="J2283" s="2">
        <v>15.748937338619999</v>
      </c>
      <c r="K2283" s="19">
        <v>2.5947610969980102</v>
      </c>
      <c r="L2283" s="135">
        <v>2.1017764568689201E-2</v>
      </c>
      <c r="M2283" s="135">
        <v>89.79</v>
      </c>
      <c r="N2283" s="135">
        <v>81.6999982529166</v>
      </c>
      <c r="O2283" s="19">
        <v>0.8</v>
      </c>
      <c r="P2283" s="2">
        <v>105.86282143646299</v>
      </c>
      <c r="Q2283" s="2">
        <v>344.78280915714799</v>
      </c>
      <c r="R2283" s="266">
        <f t="shared" si="108"/>
        <v>3.9218805440314801</v>
      </c>
      <c r="S2283" s="266">
        <f t="shared" si="109"/>
        <v>0.51146113165056739</v>
      </c>
      <c r="T2283" s="266">
        <f t="shared" si="110"/>
        <v>1.9614325214890875</v>
      </c>
    </row>
    <row r="2284" spans="1:20">
      <c r="A2284" s="102">
        <v>2.5837876526638799</v>
      </c>
      <c r="B2284" s="102">
        <v>0.75783986458554797</v>
      </c>
      <c r="C2284" s="2">
        <v>899.84534616585097</v>
      </c>
      <c r="D2284" s="19">
        <v>1.2651920111002899</v>
      </c>
      <c r="E2284" s="135">
        <v>0.102355477055752</v>
      </c>
      <c r="F2284" s="135">
        <v>89</v>
      </c>
      <c r="G2284" s="135">
        <v>40.929594653955299</v>
      </c>
      <c r="H2284" s="2">
        <v>-0.88922576293217603</v>
      </c>
      <c r="I2284" s="2">
        <v>353.10777051773698</v>
      </c>
      <c r="J2284" s="2">
        <v>146.351839222959</v>
      </c>
      <c r="K2284" s="19">
        <v>1.2672236398229999</v>
      </c>
      <c r="L2284" s="135">
        <v>0.112158334528922</v>
      </c>
      <c r="M2284" s="135">
        <v>89.79</v>
      </c>
      <c r="N2284" s="135">
        <v>83.927227949423894</v>
      </c>
      <c r="O2284" s="19">
        <v>0.8</v>
      </c>
      <c r="P2284" s="2">
        <v>158.83217777952299</v>
      </c>
      <c r="Q2284" s="2">
        <v>302.77486356633801</v>
      </c>
      <c r="R2284" s="266">
        <f t="shared" si="108"/>
        <v>2.5324156509232898</v>
      </c>
      <c r="S2284" s="266">
        <f t="shared" si="109"/>
        <v>0.99839678754494054</v>
      </c>
      <c r="T2284" s="266">
        <f t="shared" si="110"/>
        <v>2.0505267315495743</v>
      </c>
    </row>
    <row r="2285" spans="1:20">
      <c r="A2285" s="102">
        <v>1.7924069119617301</v>
      </c>
      <c r="B2285" s="102">
        <v>0.75834927694214604</v>
      </c>
      <c r="C2285" s="2">
        <v>998.99960534500201</v>
      </c>
      <c r="D2285" s="19">
        <v>1.00000021849761</v>
      </c>
      <c r="E2285" s="135">
        <v>0.130004717899461</v>
      </c>
      <c r="F2285" s="135">
        <v>89</v>
      </c>
      <c r="G2285" s="135">
        <v>41.470518635690901</v>
      </c>
      <c r="H2285" s="2">
        <v>5.9998788279633404</v>
      </c>
      <c r="I2285" s="2">
        <v>270.52496923058902</v>
      </c>
      <c r="J2285" s="2">
        <v>-32.768544316933998</v>
      </c>
      <c r="K2285" s="19">
        <v>1.25273978565856</v>
      </c>
      <c r="L2285" s="135">
        <v>1.1363470611036499E-6</v>
      </c>
      <c r="M2285" s="135">
        <v>89.79</v>
      </c>
      <c r="N2285" s="135">
        <v>81.993837885290404</v>
      </c>
      <c r="O2285" s="19">
        <v>0.8</v>
      </c>
      <c r="P2285" s="2">
        <v>236.43921532002</v>
      </c>
      <c r="Q2285" s="2">
        <v>205.84904855974301</v>
      </c>
      <c r="R2285" s="266">
        <f t="shared" si="108"/>
        <v>2.2527400041561698</v>
      </c>
      <c r="S2285" s="266">
        <f t="shared" si="109"/>
        <v>0.79825054647874383</v>
      </c>
      <c r="T2285" s="266">
        <f t="shared" si="110"/>
        <v>1.977159692782906</v>
      </c>
    </row>
    <row r="2286" spans="1:20">
      <c r="A2286" s="102">
        <v>1.60817024670541</v>
      </c>
      <c r="B2286" s="102">
        <v>0.75845939622205805</v>
      </c>
      <c r="C2286" s="2">
        <v>975.83898255782697</v>
      </c>
      <c r="D2286" s="19">
        <v>1.2000001803101299</v>
      </c>
      <c r="E2286" s="135">
        <v>0.29700254261449799</v>
      </c>
      <c r="F2286" s="135">
        <v>89</v>
      </c>
      <c r="G2286" s="135">
        <v>41.799991677064803</v>
      </c>
      <c r="H2286" s="2">
        <v>5.9993574473544502</v>
      </c>
      <c r="I2286" s="2">
        <v>217.92613959901399</v>
      </c>
      <c r="J2286" s="2">
        <v>41.422801449866398</v>
      </c>
      <c r="K2286" s="19">
        <v>2.00003382360596</v>
      </c>
      <c r="L2286" s="135">
        <v>8.4576399515749398E-2</v>
      </c>
      <c r="M2286" s="135">
        <v>89.79</v>
      </c>
      <c r="N2286" s="135">
        <v>81.415867402144102</v>
      </c>
      <c r="O2286" s="19">
        <v>0.8</v>
      </c>
      <c r="P2286" s="2">
        <v>359.98592587974701</v>
      </c>
      <c r="Q2286" s="2">
        <v>70.492893159921806</v>
      </c>
      <c r="R2286" s="266">
        <f t="shared" si="108"/>
        <v>3.2000340039160902</v>
      </c>
      <c r="S2286" s="266">
        <f t="shared" si="109"/>
        <v>0.59998994324335486</v>
      </c>
      <c r="T2286" s="266">
        <f t="shared" si="110"/>
        <v>1.9477484117973185</v>
      </c>
    </row>
    <row r="2287" spans="1:20">
      <c r="A2287" s="102">
        <v>1.8701920150779101</v>
      </c>
      <c r="B2287" s="102">
        <v>0.75904816145296405</v>
      </c>
      <c r="C2287" s="2">
        <v>983.02930656947103</v>
      </c>
      <c r="D2287" s="19">
        <v>0.50747619190383297</v>
      </c>
      <c r="E2287" s="135">
        <v>5.54054819888068E-2</v>
      </c>
      <c r="F2287" s="135">
        <v>89</v>
      </c>
      <c r="G2287" s="135">
        <v>41.024923407558902</v>
      </c>
      <c r="H2287" s="2">
        <v>-1.4751886135457699</v>
      </c>
      <c r="I2287" s="2">
        <v>359.96068987733702</v>
      </c>
      <c r="J2287" s="2">
        <v>15.7447854092339</v>
      </c>
      <c r="K2287" s="19">
        <v>1.0573944071916701</v>
      </c>
      <c r="L2287" s="135">
        <v>4.8397699602573001E-2</v>
      </c>
      <c r="M2287" s="135">
        <v>89.79</v>
      </c>
      <c r="N2287" s="135">
        <v>82.665236101204997</v>
      </c>
      <c r="O2287" s="19">
        <v>0.8</v>
      </c>
      <c r="P2287" s="2">
        <v>294.51327817246499</v>
      </c>
      <c r="Q2287" s="2">
        <v>147.49988934130599</v>
      </c>
      <c r="R2287" s="266">
        <f t="shared" si="108"/>
        <v>1.564870599095503</v>
      </c>
      <c r="S2287" s="266">
        <f t="shared" si="109"/>
        <v>0.47993084553155252</v>
      </c>
      <c r="T2287" s="266">
        <f t="shared" si="110"/>
        <v>2.0150003762340676</v>
      </c>
    </row>
    <row r="2288" spans="1:20">
      <c r="A2288" s="102">
        <v>3.3535638684406801</v>
      </c>
      <c r="B2288" s="102">
        <v>0.75931639385902705</v>
      </c>
      <c r="C2288" s="2">
        <v>860.00012666043199</v>
      </c>
      <c r="D2288" s="19">
        <v>2.2259985700966101</v>
      </c>
      <c r="E2288" s="135">
        <v>0.17120234031301099</v>
      </c>
      <c r="F2288" s="135">
        <v>89</v>
      </c>
      <c r="G2288" s="135">
        <v>41.731944413135899</v>
      </c>
      <c r="H2288" s="2">
        <v>-8.1683498910370397E-2</v>
      </c>
      <c r="I2288" s="2">
        <v>334.57220157379999</v>
      </c>
      <c r="J2288" s="2">
        <v>-166.18281629775001</v>
      </c>
      <c r="K2288" s="19">
        <v>2.54685134933858</v>
      </c>
      <c r="L2288" s="135">
        <v>9.9999997623604495E-2</v>
      </c>
      <c r="M2288" s="135">
        <v>89.79</v>
      </c>
      <c r="N2288" s="135">
        <v>81.110438345176505</v>
      </c>
      <c r="O2288" s="19">
        <v>0.8</v>
      </c>
      <c r="P2288" s="2">
        <v>43.538192938193397</v>
      </c>
      <c r="Q2288" s="2">
        <v>18.0329813188409</v>
      </c>
      <c r="R2288" s="266">
        <f t="shared" si="108"/>
        <v>4.7728499194351901</v>
      </c>
      <c r="S2288" s="266">
        <f t="shared" si="109"/>
        <v>0.87401982478274765</v>
      </c>
      <c r="T2288" s="266">
        <f t="shared" si="110"/>
        <v>1.9436055397324237</v>
      </c>
    </row>
    <row r="2289" spans="1:20">
      <c r="A2289" s="102">
        <v>2.6595617751590899</v>
      </c>
      <c r="B2289" s="102">
        <v>0.75931938893764295</v>
      </c>
      <c r="C2289" s="2">
        <v>890.10189374004597</v>
      </c>
      <c r="D2289" s="19">
        <v>0.56407457947508799</v>
      </c>
      <c r="E2289" s="135">
        <v>7.7651757704875493E-2</v>
      </c>
      <c r="F2289" s="135">
        <v>89</v>
      </c>
      <c r="G2289" s="135">
        <v>41.079297028816399</v>
      </c>
      <c r="H2289" s="2">
        <v>-1.84292017902528</v>
      </c>
      <c r="I2289" s="2">
        <v>25.088338022003999</v>
      </c>
      <c r="J2289" s="2">
        <v>168.405830261115</v>
      </c>
      <c r="K2289" s="19">
        <v>1.00391601401706</v>
      </c>
      <c r="L2289" s="135">
        <v>0.11787632464472</v>
      </c>
      <c r="M2289" s="135">
        <v>89.79</v>
      </c>
      <c r="N2289" s="135">
        <v>82.985399851794497</v>
      </c>
      <c r="O2289" s="19">
        <v>0.8</v>
      </c>
      <c r="P2289" s="2">
        <v>172.375456809491</v>
      </c>
      <c r="Q2289" s="2">
        <v>284.964219715063</v>
      </c>
      <c r="R2289" s="266">
        <f t="shared" si="108"/>
        <v>1.5679905934921479</v>
      </c>
      <c r="S2289" s="266">
        <f t="shared" si="109"/>
        <v>0.56187427195030526</v>
      </c>
      <c r="T2289" s="266">
        <f t="shared" si="110"/>
        <v>2.0201270677436791</v>
      </c>
    </row>
    <row r="2290" spans="1:20">
      <c r="A2290" s="102">
        <v>2.2078859717585102</v>
      </c>
      <c r="B2290" s="102">
        <v>0.759322193149915</v>
      </c>
      <c r="C2290" s="2">
        <v>995.39203330758903</v>
      </c>
      <c r="D2290" s="19">
        <v>3.2522721596618398</v>
      </c>
      <c r="E2290" s="135">
        <v>0.13000022099714101</v>
      </c>
      <c r="F2290" s="135">
        <v>89</v>
      </c>
      <c r="G2290" s="135">
        <v>41.606905419145299</v>
      </c>
      <c r="H2290" s="2">
        <v>3.09752560087819</v>
      </c>
      <c r="I2290" s="2">
        <v>42.255603554082398</v>
      </c>
      <c r="J2290" s="2">
        <v>97.261613759003794</v>
      </c>
      <c r="K2290" s="19">
        <v>3.1803216472690998</v>
      </c>
      <c r="L2290" s="135">
        <v>8.1783044533914301E-2</v>
      </c>
      <c r="M2290" s="135">
        <v>89.79</v>
      </c>
      <c r="N2290" s="135">
        <v>81.699959773692598</v>
      </c>
      <c r="O2290" s="19">
        <v>0.8</v>
      </c>
      <c r="P2290" s="2">
        <v>330.810074334018</v>
      </c>
      <c r="Q2290" s="2">
        <v>95.402827381548207</v>
      </c>
      <c r="R2290" s="266">
        <f t="shared" si="108"/>
        <v>6.4325938069309396</v>
      </c>
      <c r="S2290" s="266">
        <f t="shared" si="109"/>
        <v>1.0226236589794377</v>
      </c>
      <c r="T2290" s="266">
        <f t="shared" si="110"/>
        <v>1.9636153890959309</v>
      </c>
    </row>
    <row r="2291" spans="1:20">
      <c r="A2291" s="102">
        <v>2.0000774087384299</v>
      </c>
      <c r="B2291" s="102">
        <v>0.76041349346804199</v>
      </c>
      <c r="C2291" s="2">
        <v>997.47675602055494</v>
      </c>
      <c r="D2291" s="19">
        <v>1.44701643170094</v>
      </c>
      <c r="E2291" s="135">
        <v>0.14320243088696499</v>
      </c>
      <c r="F2291" s="135">
        <v>89</v>
      </c>
      <c r="G2291" s="135">
        <v>41.713312992859102</v>
      </c>
      <c r="H2291" s="2">
        <v>2.46687392170214</v>
      </c>
      <c r="I2291" s="2">
        <v>280.23766929464199</v>
      </c>
      <c r="J2291" s="2">
        <v>-59.895411307708699</v>
      </c>
      <c r="K2291" s="19">
        <v>2.00117252469036</v>
      </c>
      <c r="L2291" s="135">
        <v>5.6498410530861701E-2</v>
      </c>
      <c r="M2291" s="135">
        <v>89.79</v>
      </c>
      <c r="N2291" s="135">
        <v>81.391531496393696</v>
      </c>
      <c r="O2291" s="19">
        <v>0.8</v>
      </c>
      <c r="P2291" s="2">
        <v>46.091898611893399</v>
      </c>
      <c r="Q2291" s="2">
        <v>28.0953576664865</v>
      </c>
      <c r="R2291" s="266">
        <f t="shared" si="108"/>
        <v>3.4481889563913</v>
      </c>
      <c r="S2291" s="266">
        <f t="shared" si="109"/>
        <v>0.72308429875371982</v>
      </c>
      <c r="T2291" s="266">
        <f t="shared" si="110"/>
        <v>1.951212350606798</v>
      </c>
    </row>
    <row r="2292" spans="1:20">
      <c r="A2292" s="102">
        <v>2.1518989084288398</v>
      </c>
      <c r="B2292" s="102">
        <v>0.76095236216069095</v>
      </c>
      <c r="C2292" s="2">
        <v>903.517130849708</v>
      </c>
      <c r="D2292" s="19">
        <v>2.5067677730895799</v>
      </c>
      <c r="E2292" s="135">
        <v>7.0412382536644202E-3</v>
      </c>
      <c r="F2292" s="135">
        <v>89</v>
      </c>
      <c r="G2292" s="135">
        <v>40.960324832311997</v>
      </c>
      <c r="H2292" s="2">
        <v>3.1886908302261401</v>
      </c>
      <c r="I2292" s="2">
        <v>228.354025342938</v>
      </c>
      <c r="J2292" s="2">
        <v>145.64838858882601</v>
      </c>
      <c r="K2292" s="19">
        <v>4.4745815965299203</v>
      </c>
      <c r="L2292" s="135">
        <v>0.139523837891566</v>
      </c>
      <c r="M2292" s="135">
        <v>89.79</v>
      </c>
      <c r="N2292" s="135">
        <v>82.365876498876304</v>
      </c>
      <c r="O2292" s="19">
        <v>0.8</v>
      </c>
      <c r="P2292" s="2">
        <v>344.24153908693</v>
      </c>
      <c r="Q2292" s="2">
        <v>72.945111603237194</v>
      </c>
      <c r="R2292" s="266">
        <f t="shared" si="108"/>
        <v>6.9813493696195001</v>
      </c>
      <c r="S2292" s="266">
        <f t="shared" si="109"/>
        <v>0.56022394921429119</v>
      </c>
      <c r="T2292" s="266">
        <f t="shared" si="110"/>
        <v>2.0108697095561383</v>
      </c>
    </row>
    <row r="2293" spans="1:20">
      <c r="A2293" s="102">
        <v>2.53724421374499</v>
      </c>
      <c r="B2293" s="102">
        <v>0.76131538074353999</v>
      </c>
      <c r="C2293" s="2">
        <v>885.17092618275103</v>
      </c>
      <c r="D2293" s="19">
        <v>2.6631328130230498</v>
      </c>
      <c r="E2293" s="135">
        <v>0.19704529897822401</v>
      </c>
      <c r="F2293" s="135">
        <v>89</v>
      </c>
      <c r="G2293" s="135">
        <v>41.5037807961792</v>
      </c>
      <c r="H2293" s="2">
        <v>5.8631833537977203</v>
      </c>
      <c r="I2293" s="2">
        <v>2.67712121597936E-3</v>
      </c>
      <c r="J2293" s="2">
        <v>-163.590088227656</v>
      </c>
      <c r="K2293" s="19">
        <v>2.7845761646264902</v>
      </c>
      <c r="L2293" s="135">
        <v>9.9999992382890798E-2</v>
      </c>
      <c r="M2293" s="135">
        <v>89.79</v>
      </c>
      <c r="N2293" s="135">
        <v>81.689391653598094</v>
      </c>
      <c r="O2293" s="19">
        <v>0.8</v>
      </c>
      <c r="P2293" s="2">
        <v>246.65822784898299</v>
      </c>
      <c r="Q2293" s="2">
        <v>198.98522166792301</v>
      </c>
      <c r="R2293" s="266">
        <f t="shared" si="108"/>
        <v>5.4477089776495404</v>
      </c>
      <c r="S2293" s="266">
        <f t="shared" si="109"/>
        <v>0.95638713239516282</v>
      </c>
      <c r="T2293" s="266">
        <f t="shared" si="110"/>
        <v>1.9682397624150507</v>
      </c>
    </row>
    <row r="2294" spans="1:20">
      <c r="A2294" s="102">
        <v>2.2628031135536699</v>
      </c>
      <c r="B2294" s="102">
        <v>0.76149131371365697</v>
      </c>
      <c r="C2294" s="2">
        <v>977.33483901835598</v>
      </c>
      <c r="D2294" s="19">
        <v>0.717188833923316</v>
      </c>
      <c r="E2294" s="135">
        <v>2.06225113501163E-2</v>
      </c>
      <c r="F2294" s="135">
        <v>89</v>
      </c>
      <c r="G2294" s="135">
        <v>41.453580714296798</v>
      </c>
      <c r="H2294" s="2">
        <v>4.9658592025092396</v>
      </c>
      <c r="I2294" s="2">
        <v>337.15774259667</v>
      </c>
      <c r="J2294" s="2">
        <v>-102.65350651295201</v>
      </c>
      <c r="K2294" s="19">
        <v>2.1416262018219601</v>
      </c>
      <c r="L2294" s="135">
        <v>0.24049897202256501</v>
      </c>
      <c r="M2294" s="135">
        <v>89.79</v>
      </c>
      <c r="N2294" s="135">
        <v>82.399885298704504</v>
      </c>
      <c r="O2294" s="19">
        <v>0.8</v>
      </c>
      <c r="P2294" s="2">
        <v>251.054062476545</v>
      </c>
      <c r="Q2294" s="2">
        <v>196.42838510962901</v>
      </c>
      <c r="R2294" s="266">
        <f t="shared" si="108"/>
        <v>2.858815035745276</v>
      </c>
      <c r="S2294" s="266">
        <f t="shared" si="109"/>
        <v>0.33488049096204425</v>
      </c>
      <c r="T2294" s="266">
        <f t="shared" si="110"/>
        <v>1.9877627910267801</v>
      </c>
    </row>
    <row r="2295" spans="1:20">
      <c r="A2295" s="102">
        <v>1.9220893355086399</v>
      </c>
      <c r="B2295" s="102">
        <v>0.76188639565097005</v>
      </c>
      <c r="C2295" s="2">
        <v>954.78249819311202</v>
      </c>
      <c r="D2295" s="19">
        <v>1.3761891294570401</v>
      </c>
      <c r="E2295" s="135">
        <v>0.13000033928857499</v>
      </c>
      <c r="F2295" s="135">
        <v>89</v>
      </c>
      <c r="G2295" s="135">
        <v>41.799996863116803</v>
      </c>
      <c r="H2295" s="2">
        <v>1.85031949078694</v>
      </c>
      <c r="I2295" s="2">
        <v>136.22319113242699</v>
      </c>
      <c r="J2295" s="2">
        <v>-153.30292796516699</v>
      </c>
      <c r="K2295" s="19">
        <v>3.18526723587583</v>
      </c>
      <c r="L2295" s="135">
        <v>8.2667873266372802E-2</v>
      </c>
      <c r="M2295" s="135">
        <v>89.79</v>
      </c>
      <c r="N2295" s="135">
        <v>81.3783190255932</v>
      </c>
      <c r="O2295" s="19">
        <v>0.8</v>
      </c>
      <c r="P2295" s="2">
        <v>134.099278963811</v>
      </c>
      <c r="Q2295" s="2">
        <v>322.20450007340798</v>
      </c>
      <c r="R2295" s="266">
        <f t="shared" si="108"/>
        <v>4.5614563653328704</v>
      </c>
      <c r="S2295" s="266">
        <f t="shared" si="109"/>
        <v>0.43204824824647381</v>
      </c>
      <c r="T2295" s="266">
        <f t="shared" si="110"/>
        <v>1.9468498835558345</v>
      </c>
    </row>
    <row r="2296" spans="1:20">
      <c r="A2296" s="102">
        <v>2.0744110234081701</v>
      </c>
      <c r="B2296" s="102">
        <v>0.76213497098754401</v>
      </c>
      <c r="C2296" s="2">
        <v>998.96585428796504</v>
      </c>
      <c r="D2296" s="19">
        <v>2.0232907458001002</v>
      </c>
      <c r="E2296" s="135">
        <v>0.29771197713169401</v>
      </c>
      <c r="F2296" s="135">
        <v>89</v>
      </c>
      <c r="G2296" s="135">
        <v>41.647685913976602</v>
      </c>
      <c r="H2296" s="2">
        <v>0.60478309601373303</v>
      </c>
      <c r="I2296" s="2">
        <v>255.616234155564</v>
      </c>
      <c r="J2296" s="2">
        <v>35.4690587634068</v>
      </c>
      <c r="K2296" s="19">
        <v>2.2818500426930801</v>
      </c>
      <c r="L2296" s="135">
        <v>3.13800941208549E-2</v>
      </c>
      <c r="M2296" s="135">
        <v>89.79</v>
      </c>
      <c r="N2296" s="135">
        <v>81.519985253655094</v>
      </c>
      <c r="O2296" s="19">
        <v>0.8</v>
      </c>
      <c r="P2296" s="2">
        <v>84.132211816339804</v>
      </c>
      <c r="Q2296" s="2">
        <v>5.5057841423963403</v>
      </c>
      <c r="R2296" s="266">
        <f t="shared" si="108"/>
        <v>4.3051407884931798</v>
      </c>
      <c r="S2296" s="266">
        <f t="shared" si="109"/>
        <v>0.88668874288170851</v>
      </c>
      <c r="T2296" s="266">
        <f t="shared" si="110"/>
        <v>1.9573713032228206</v>
      </c>
    </row>
    <row r="2297" spans="1:20">
      <c r="A2297" s="102">
        <v>3.1830709422938499</v>
      </c>
      <c r="B2297" s="102">
        <v>0.76243247138336301</v>
      </c>
      <c r="C2297" s="2">
        <v>870.99607662635003</v>
      </c>
      <c r="D2297" s="19">
        <v>2.0684893881825901</v>
      </c>
      <c r="E2297" s="135">
        <v>0.23460711629648101</v>
      </c>
      <c r="F2297" s="135">
        <v>89</v>
      </c>
      <c r="G2297" s="135">
        <v>41.678289517333099</v>
      </c>
      <c r="H2297" s="2">
        <v>-0.29659811688960502</v>
      </c>
      <c r="I2297" s="2">
        <v>54.2619731152501</v>
      </c>
      <c r="J2297" s="2">
        <v>111.07246986813399</v>
      </c>
      <c r="K2297" s="19">
        <v>3.1999752604381899</v>
      </c>
      <c r="L2297" s="135">
        <v>7.8727744113829601E-2</v>
      </c>
      <c r="M2297" s="135">
        <v>89.79</v>
      </c>
      <c r="N2297" s="135">
        <v>81.660810074607696</v>
      </c>
      <c r="O2297" s="19">
        <v>0.8</v>
      </c>
      <c r="P2297" s="2">
        <v>60.325564690768502</v>
      </c>
      <c r="Q2297" s="2">
        <v>10.4716724448518</v>
      </c>
      <c r="R2297" s="266">
        <f t="shared" ref="R2297:R2360" si="111">D2297+K2297</f>
        <v>5.26846464862078</v>
      </c>
      <c r="S2297" s="266">
        <f t="shared" ref="S2297:S2360" si="112">D2297/K2297</f>
        <v>0.64640793125986251</v>
      </c>
      <c r="T2297" s="266">
        <f t="shared" ref="T2297:T2360" si="113">N2297/G2297</f>
        <v>1.9593128945622091</v>
      </c>
    </row>
    <row r="2298" spans="1:20">
      <c r="A2298" s="102">
        <v>2.7611760213039802</v>
      </c>
      <c r="B2298" s="102">
        <v>0.762480361304958</v>
      </c>
      <c r="C2298" s="2">
        <v>872.89172808471301</v>
      </c>
      <c r="D2298" s="19">
        <v>2.9770179452392398</v>
      </c>
      <c r="E2298" s="135">
        <v>0.14803481862510301</v>
      </c>
      <c r="F2298" s="135">
        <v>89</v>
      </c>
      <c r="G2298" s="135">
        <v>41.667771703201403</v>
      </c>
      <c r="H2298" s="2">
        <v>-0.45498177746096702</v>
      </c>
      <c r="I2298" s="2">
        <v>3.4378221848226898E-5</v>
      </c>
      <c r="J2298" s="2">
        <v>-161.07993433520301</v>
      </c>
      <c r="K2298" s="19">
        <v>3.1999999873002101</v>
      </c>
      <c r="L2298" s="135">
        <v>3.55216143212557E-3</v>
      </c>
      <c r="M2298" s="135">
        <v>89.79</v>
      </c>
      <c r="N2298" s="135">
        <v>81.3143173083524</v>
      </c>
      <c r="O2298" s="19">
        <v>0.8</v>
      </c>
      <c r="P2298" s="2">
        <v>13.5827399811149</v>
      </c>
      <c r="Q2298" s="2">
        <v>72.944200076443394</v>
      </c>
      <c r="R2298" s="266">
        <f t="shared" si="111"/>
        <v>6.1770179325394494</v>
      </c>
      <c r="S2298" s="266">
        <f t="shared" si="112"/>
        <v>0.93031811157940136</v>
      </c>
      <c r="T2298" s="266">
        <f t="shared" si="113"/>
        <v>1.9514918601251934</v>
      </c>
    </row>
    <row r="2299" spans="1:20">
      <c r="A2299" s="102">
        <v>3.8845387739129298</v>
      </c>
      <c r="B2299" s="102">
        <v>0.76262298067483802</v>
      </c>
      <c r="C2299" s="2">
        <v>940.60491469687599</v>
      </c>
      <c r="D2299" s="19">
        <v>0.73460104722141395</v>
      </c>
      <c r="E2299" s="135">
        <v>0.29179282830418202</v>
      </c>
      <c r="F2299" s="135">
        <v>89</v>
      </c>
      <c r="G2299" s="135">
        <v>42.000872417059597</v>
      </c>
      <c r="H2299" s="2">
        <v>5.7879425035105001</v>
      </c>
      <c r="I2299" s="2">
        <v>345.16932871351202</v>
      </c>
      <c r="J2299" s="2">
        <v>106.577275837549</v>
      </c>
      <c r="K2299" s="19">
        <v>5.0152607070288298</v>
      </c>
      <c r="L2299" s="135">
        <v>0.140414495735841</v>
      </c>
      <c r="M2299" s="135">
        <v>89.79</v>
      </c>
      <c r="N2299" s="135">
        <v>82.987147929555107</v>
      </c>
      <c r="O2299" s="19">
        <v>0.8</v>
      </c>
      <c r="P2299" s="2">
        <v>65.569605709602598</v>
      </c>
      <c r="Q2299" s="2">
        <v>18.307270599886699</v>
      </c>
      <c r="R2299" s="266">
        <f t="shared" si="111"/>
        <v>5.7498617542502437</v>
      </c>
      <c r="S2299" s="266">
        <f t="shared" si="112"/>
        <v>0.14647315267018504</v>
      </c>
      <c r="T2299" s="266">
        <f t="shared" si="113"/>
        <v>1.9758434326199381</v>
      </c>
    </row>
    <row r="2300" spans="1:20">
      <c r="A2300" s="102">
        <v>1.53848137892782</v>
      </c>
      <c r="B2300" s="102">
        <v>0.76298571312252195</v>
      </c>
      <c r="C2300" s="2">
        <v>998.65427297206895</v>
      </c>
      <c r="D2300" s="19">
        <v>1.2000029664013401</v>
      </c>
      <c r="E2300" s="135">
        <v>0.29990715783665101</v>
      </c>
      <c r="F2300" s="135">
        <v>89</v>
      </c>
      <c r="G2300" s="135">
        <v>41.799998672137797</v>
      </c>
      <c r="H2300" s="2">
        <v>-2.9999999699275799</v>
      </c>
      <c r="I2300" s="2">
        <v>216.08513872792</v>
      </c>
      <c r="J2300" s="2">
        <v>41.510100297725998</v>
      </c>
      <c r="K2300" s="19">
        <v>2.0000411278422798</v>
      </c>
      <c r="L2300" s="135">
        <v>9.0880014315781493E-2</v>
      </c>
      <c r="M2300" s="135">
        <v>89.79</v>
      </c>
      <c r="N2300" s="135">
        <v>81.408539777041796</v>
      </c>
      <c r="O2300" s="19">
        <v>0.8</v>
      </c>
      <c r="P2300" s="2">
        <v>356.72078739568298</v>
      </c>
      <c r="Q2300" s="2">
        <v>72.7634139442454</v>
      </c>
      <c r="R2300" s="266">
        <f t="shared" si="111"/>
        <v>3.2000440942436201</v>
      </c>
      <c r="S2300" s="266">
        <f t="shared" si="112"/>
        <v>0.59998914507120604</v>
      </c>
      <c r="T2300" s="266">
        <f t="shared" si="113"/>
        <v>1.9475727838074182</v>
      </c>
    </row>
    <row r="2301" spans="1:20">
      <c r="A2301" s="102">
        <v>1.7233091723173799</v>
      </c>
      <c r="B2301" s="102">
        <v>0.76306234579533305</v>
      </c>
      <c r="C2301" s="2">
        <v>984.73918077132601</v>
      </c>
      <c r="D2301" s="19">
        <v>3.72581998300622</v>
      </c>
      <c r="E2301" s="135">
        <v>0.135173326093075</v>
      </c>
      <c r="F2301" s="135">
        <v>89</v>
      </c>
      <c r="G2301" s="135">
        <v>41.238316429078701</v>
      </c>
      <c r="H2301" s="2">
        <v>0.55939156679256796</v>
      </c>
      <c r="I2301" s="2">
        <v>28.448565123935801</v>
      </c>
      <c r="J2301" s="2">
        <v>-179.92748174883201</v>
      </c>
      <c r="K2301" s="19">
        <v>3.1054881120103701</v>
      </c>
      <c r="L2301" s="135">
        <v>0.22447510613565</v>
      </c>
      <c r="M2301" s="135">
        <v>89.79</v>
      </c>
      <c r="N2301" s="135">
        <v>82.358511128768995</v>
      </c>
      <c r="O2301" s="19">
        <v>0.8</v>
      </c>
      <c r="P2301" s="2">
        <v>268.53254921382597</v>
      </c>
      <c r="Q2301" s="2">
        <v>182.253172701312</v>
      </c>
      <c r="R2301" s="266">
        <f t="shared" si="111"/>
        <v>6.8313080950165901</v>
      </c>
      <c r="S2301" s="266">
        <f t="shared" si="112"/>
        <v>1.1997534199524826</v>
      </c>
      <c r="T2301" s="266">
        <f t="shared" si="113"/>
        <v>1.9971356316257103</v>
      </c>
    </row>
    <row r="2302" spans="1:20">
      <c r="A2302" s="102">
        <v>1.89174798643216</v>
      </c>
      <c r="B2302" s="102">
        <v>0.76307713289690304</v>
      </c>
      <c r="C2302" s="2">
        <v>998.99034664805401</v>
      </c>
      <c r="D2302" s="19">
        <v>1.0001762843892601</v>
      </c>
      <c r="E2302" s="135">
        <v>0.13000256785891501</v>
      </c>
      <c r="F2302" s="135">
        <v>89</v>
      </c>
      <c r="G2302" s="135">
        <v>41.432897281864101</v>
      </c>
      <c r="H2302" s="2">
        <v>5.9999601311704902</v>
      </c>
      <c r="I2302" s="2">
        <v>272.07948517081701</v>
      </c>
      <c r="J2302" s="2">
        <v>-35.425962922478398</v>
      </c>
      <c r="K2302" s="19">
        <v>1.198919819059</v>
      </c>
      <c r="L2302" s="135">
        <v>3.7877327548063701E-6</v>
      </c>
      <c r="M2302" s="135">
        <v>89.79</v>
      </c>
      <c r="N2302" s="135">
        <v>82.073954198165694</v>
      </c>
      <c r="O2302" s="19">
        <v>0.8</v>
      </c>
      <c r="P2302" s="2">
        <v>173.609459188893</v>
      </c>
      <c r="Q2302" s="2">
        <v>269.08918654233599</v>
      </c>
      <c r="R2302" s="266">
        <f t="shared" si="111"/>
        <v>2.1990961034482601</v>
      </c>
      <c r="S2302" s="266">
        <f t="shared" si="112"/>
        <v>0.83423117083365228</v>
      </c>
      <c r="T2302" s="266">
        <f t="shared" si="113"/>
        <v>1.9808886074228482</v>
      </c>
    </row>
    <row r="2303" spans="1:20">
      <c r="A2303" s="102">
        <v>1.98167180782184</v>
      </c>
      <c r="B2303" s="102">
        <v>0.76326449423590104</v>
      </c>
      <c r="C2303" s="2">
        <v>982.76037183572203</v>
      </c>
      <c r="D2303" s="19">
        <v>3.0373271688245</v>
      </c>
      <c r="E2303" s="135">
        <v>0.12631481240208101</v>
      </c>
      <c r="F2303" s="135">
        <v>89</v>
      </c>
      <c r="G2303" s="135">
        <v>41.300165447148899</v>
      </c>
      <c r="H2303" s="2">
        <v>4.4887518830625197</v>
      </c>
      <c r="I2303" s="2">
        <v>168.561992576325</v>
      </c>
      <c r="J2303" s="2">
        <v>-130.820124035188</v>
      </c>
      <c r="K2303" s="19">
        <v>3.5877762299223699</v>
      </c>
      <c r="L2303" s="135">
        <v>7.0690902181838405E-2</v>
      </c>
      <c r="M2303" s="135">
        <v>89.79</v>
      </c>
      <c r="N2303" s="135">
        <v>82.914925986808299</v>
      </c>
      <c r="O2303" s="19">
        <v>0.8</v>
      </c>
      <c r="P2303" s="2">
        <v>179.613865606872</v>
      </c>
      <c r="Q2303" s="2">
        <v>264.41869944491202</v>
      </c>
      <c r="R2303" s="266">
        <f t="shared" si="111"/>
        <v>6.6251033987468695</v>
      </c>
      <c r="S2303" s="266">
        <f t="shared" si="112"/>
        <v>0.84657653492793772</v>
      </c>
      <c r="T2303" s="266">
        <f t="shared" si="113"/>
        <v>2.0076172840739122</v>
      </c>
    </row>
    <row r="2304" spans="1:20">
      <c r="A2304" s="102">
        <v>3.2950040502473699</v>
      </c>
      <c r="B2304" s="102">
        <v>0.76333253986804805</v>
      </c>
      <c r="C2304" s="2">
        <v>860.35424889669503</v>
      </c>
      <c r="D2304" s="19">
        <v>2.9999996194014198</v>
      </c>
      <c r="E2304" s="135">
        <v>0.18930571787480999</v>
      </c>
      <c r="F2304" s="135">
        <v>89</v>
      </c>
      <c r="G2304" s="135">
        <v>41.433562161496603</v>
      </c>
      <c r="H2304" s="2">
        <v>-0.126939565709111</v>
      </c>
      <c r="I2304" s="2">
        <v>18.298738951574101</v>
      </c>
      <c r="J2304" s="2">
        <v>162.722158878557</v>
      </c>
      <c r="K2304" s="19">
        <v>2.5562170439355398</v>
      </c>
      <c r="L2304" s="135">
        <v>6.8605494888633697E-2</v>
      </c>
      <c r="M2304" s="135">
        <v>89.79</v>
      </c>
      <c r="N2304" s="135">
        <v>81.603020404581699</v>
      </c>
      <c r="O2304" s="19">
        <v>0.8</v>
      </c>
      <c r="P2304" s="2">
        <v>359.98848703378297</v>
      </c>
      <c r="Q2304" s="2">
        <v>65.583356575155904</v>
      </c>
      <c r="R2304" s="266">
        <f t="shared" si="111"/>
        <v>5.5562166633369596</v>
      </c>
      <c r="S2304" s="266">
        <f t="shared" si="112"/>
        <v>1.1736091137169771</v>
      </c>
      <c r="T2304" s="266">
        <f t="shared" si="113"/>
        <v>1.9694908221145848</v>
      </c>
    </row>
    <row r="2305" spans="1:20">
      <c r="A2305" s="102">
        <v>1.8297194205224501</v>
      </c>
      <c r="B2305" s="102">
        <v>0.76387176147716795</v>
      </c>
      <c r="C2305" s="2">
        <v>903.43136137185502</v>
      </c>
      <c r="D2305" s="19">
        <v>0.69274499782077803</v>
      </c>
      <c r="E2305" s="135">
        <v>0.27526960298907699</v>
      </c>
      <c r="F2305" s="135">
        <v>89</v>
      </c>
      <c r="G2305" s="135">
        <v>41.358147785992898</v>
      </c>
      <c r="H2305" s="2">
        <v>-1.2465570127679699</v>
      </c>
      <c r="I2305" s="2">
        <v>253.88094756242899</v>
      </c>
      <c r="J2305" s="2">
        <v>112.284507685176</v>
      </c>
      <c r="K2305" s="19">
        <v>1.79151787890039</v>
      </c>
      <c r="L2305" s="135">
        <v>0.22122712638782999</v>
      </c>
      <c r="M2305" s="135">
        <v>89.79</v>
      </c>
      <c r="N2305" s="135">
        <v>83.169834294357599</v>
      </c>
      <c r="O2305" s="19">
        <v>0.8</v>
      </c>
      <c r="P2305" s="2">
        <v>179.40500163637699</v>
      </c>
      <c r="Q2305" s="2">
        <v>283.33214666754401</v>
      </c>
      <c r="R2305" s="266">
        <f t="shared" si="111"/>
        <v>2.4842628767211679</v>
      </c>
      <c r="S2305" s="266">
        <f t="shared" si="112"/>
        <v>0.38668048250011089</v>
      </c>
      <c r="T2305" s="266">
        <f t="shared" si="113"/>
        <v>2.0109661275141875</v>
      </c>
    </row>
    <row r="2306" spans="1:20">
      <c r="A2306" s="102">
        <v>2.7563546677119999</v>
      </c>
      <c r="B2306" s="102">
        <v>0.76387804464491804</v>
      </c>
      <c r="C2306" s="2">
        <v>927.87755162212795</v>
      </c>
      <c r="D2306" s="19">
        <v>3.2229291818939698</v>
      </c>
      <c r="E2306" s="135">
        <v>0.196481627381313</v>
      </c>
      <c r="F2306" s="135">
        <v>89</v>
      </c>
      <c r="G2306" s="135">
        <v>41.593220101356401</v>
      </c>
      <c r="H2306" s="2">
        <v>0.53431400497708104</v>
      </c>
      <c r="I2306" s="2">
        <v>37.135300381088697</v>
      </c>
      <c r="J2306" s="2">
        <v>114.42517228015301</v>
      </c>
      <c r="K2306" s="19">
        <v>3.1998698613783501</v>
      </c>
      <c r="L2306" s="135">
        <v>7.7426239811876393E-2</v>
      </c>
      <c r="M2306" s="135">
        <v>89.79</v>
      </c>
      <c r="N2306" s="135">
        <v>81.640356995105407</v>
      </c>
      <c r="O2306" s="19">
        <v>0.8</v>
      </c>
      <c r="P2306" s="2">
        <v>109.76824369803199</v>
      </c>
      <c r="Q2306" s="2">
        <v>326.81958952605299</v>
      </c>
      <c r="R2306" s="266">
        <f t="shared" si="111"/>
        <v>6.4227990432723203</v>
      </c>
      <c r="S2306" s="266">
        <f t="shared" si="112"/>
        <v>1.0072063307304902</v>
      </c>
      <c r="T2306" s="266">
        <f t="shared" si="113"/>
        <v>1.9628284801263325</v>
      </c>
    </row>
    <row r="2307" spans="1:20">
      <c r="A2307" s="102">
        <v>3.2316250801086399</v>
      </c>
      <c r="B2307" s="102">
        <v>0.76409266037209</v>
      </c>
      <c r="C2307" s="2">
        <v>862.90163582723005</v>
      </c>
      <c r="D2307" s="19">
        <v>2.39145756423774</v>
      </c>
      <c r="E2307" s="135">
        <v>0.17779421135770099</v>
      </c>
      <c r="F2307" s="135">
        <v>89</v>
      </c>
      <c r="G2307" s="135">
        <v>41.7838328753855</v>
      </c>
      <c r="H2307" s="2">
        <v>0.294048173607667</v>
      </c>
      <c r="I2307" s="2">
        <v>101.831570143099</v>
      </c>
      <c r="J2307" s="2">
        <v>-70.837900277731407</v>
      </c>
      <c r="K2307" s="19">
        <v>3.0998160614687502</v>
      </c>
      <c r="L2307" s="135">
        <v>9.5401454468939398E-2</v>
      </c>
      <c r="M2307" s="135">
        <v>89.79</v>
      </c>
      <c r="N2307" s="135">
        <v>81.155182464416797</v>
      </c>
      <c r="O2307" s="19">
        <v>0.8</v>
      </c>
      <c r="P2307" s="2">
        <v>219.21148786871899</v>
      </c>
      <c r="Q2307" s="2">
        <v>234.31044864235301</v>
      </c>
      <c r="R2307" s="266">
        <f t="shared" si="111"/>
        <v>5.4912736257064907</v>
      </c>
      <c r="S2307" s="266">
        <f t="shared" si="112"/>
        <v>0.77148369994077104</v>
      </c>
      <c r="T2307" s="266">
        <f t="shared" si="113"/>
        <v>1.9422627576185005</v>
      </c>
    </row>
    <row r="2308" spans="1:20">
      <c r="A2308" s="102">
        <v>1.2802610928192699</v>
      </c>
      <c r="B2308" s="102">
        <v>0.76450225415036899</v>
      </c>
      <c r="C2308" s="2">
        <v>889.72658385841203</v>
      </c>
      <c r="D2308" s="19">
        <v>2.4672022413700501</v>
      </c>
      <c r="E2308" s="135">
        <v>0.299735872725579</v>
      </c>
      <c r="F2308" s="135">
        <v>89</v>
      </c>
      <c r="G2308" s="135">
        <v>41.767548269588097</v>
      </c>
      <c r="H2308" s="2">
        <v>1.2441788440624899</v>
      </c>
      <c r="I2308" s="2">
        <v>244.777115878682</v>
      </c>
      <c r="J2308" s="2">
        <v>34.204557844285802</v>
      </c>
      <c r="K2308" s="19">
        <v>3.1999971036260999</v>
      </c>
      <c r="L2308" s="135">
        <v>8.4464069123737495E-2</v>
      </c>
      <c r="M2308" s="135">
        <v>89.79</v>
      </c>
      <c r="N2308" s="135">
        <v>81.000000131837794</v>
      </c>
      <c r="O2308" s="19">
        <v>0.8</v>
      </c>
      <c r="P2308" s="2">
        <v>3.3688302594586401E-3</v>
      </c>
      <c r="Q2308" s="2">
        <v>79.825313554210595</v>
      </c>
      <c r="R2308" s="266">
        <f t="shared" si="111"/>
        <v>5.66719934499615</v>
      </c>
      <c r="S2308" s="266">
        <f t="shared" si="112"/>
        <v>0.77100139827449277</v>
      </c>
      <c r="T2308" s="266">
        <f t="shared" si="113"/>
        <v>1.9393046393105084</v>
      </c>
    </row>
    <row r="2309" spans="1:20">
      <c r="A2309" s="102">
        <v>2.4593910821713498</v>
      </c>
      <c r="B2309" s="102">
        <v>0.76575049177250398</v>
      </c>
      <c r="C2309" s="2">
        <v>881.38080475554898</v>
      </c>
      <c r="D2309" s="19">
        <v>1.40768960530127</v>
      </c>
      <c r="E2309" s="135">
        <v>0.24927448900350599</v>
      </c>
      <c r="F2309" s="135">
        <v>89</v>
      </c>
      <c r="G2309" s="135">
        <v>41.503991271045599</v>
      </c>
      <c r="H2309" s="2">
        <v>-0.17875321901192101</v>
      </c>
      <c r="I2309" s="2">
        <v>279.051236089751</v>
      </c>
      <c r="J2309" s="2">
        <v>68.328073951570701</v>
      </c>
      <c r="K2309" s="19">
        <v>4.4660124140313302</v>
      </c>
      <c r="L2309" s="135">
        <v>3.7033710289025003E-2</v>
      </c>
      <c r="M2309" s="135">
        <v>89.79</v>
      </c>
      <c r="N2309" s="135">
        <v>83.141760023501803</v>
      </c>
      <c r="O2309" s="19">
        <v>0.8</v>
      </c>
      <c r="P2309" s="2">
        <v>303.69266793376801</v>
      </c>
      <c r="Q2309" s="2">
        <v>138.01665312610899</v>
      </c>
      <c r="R2309" s="266">
        <f t="shared" si="111"/>
        <v>5.8737020193326002</v>
      </c>
      <c r="S2309" s="266">
        <f t="shared" si="112"/>
        <v>0.31520055808143005</v>
      </c>
      <c r="T2309" s="266">
        <f t="shared" si="113"/>
        <v>2.0032232437727968</v>
      </c>
    </row>
    <row r="2310" spans="1:20">
      <c r="A2310" s="102">
        <v>1.5385699616745101</v>
      </c>
      <c r="B2310" s="102">
        <v>0.76575806320590101</v>
      </c>
      <c r="C2310" s="2">
        <v>860.00295940117098</v>
      </c>
      <c r="D2310" s="19">
        <v>1.27228962849117</v>
      </c>
      <c r="E2310" s="135">
        <v>0.13115553992069701</v>
      </c>
      <c r="F2310" s="135">
        <v>89</v>
      </c>
      <c r="G2310" s="135">
        <v>41.799199212547798</v>
      </c>
      <c r="H2310" s="2">
        <v>-5.0673505578951901E-2</v>
      </c>
      <c r="I2310" s="2">
        <v>139.27093499520399</v>
      </c>
      <c r="J2310" s="2">
        <v>-158.178674185679</v>
      </c>
      <c r="K2310" s="19">
        <v>2.4819943450437698</v>
      </c>
      <c r="L2310" s="135">
        <v>9.9999947855866106E-2</v>
      </c>
      <c r="M2310" s="135">
        <v>89.79</v>
      </c>
      <c r="N2310" s="135">
        <v>81.125367980876902</v>
      </c>
      <c r="O2310" s="19">
        <v>0.8</v>
      </c>
      <c r="P2310" s="2">
        <v>97.9993015048247</v>
      </c>
      <c r="Q2310" s="2">
        <v>351.81219130346301</v>
      </c>
      <c r="R2310" s="266">
        <f t="shared" si="111"/>
        <v>3.7542839735349398</v>
      </c>
      <c r="S2310" s="266">
        <f t="shared" si="112"/>
        <v>0.51260778697250953</v>
      </c>
      <c r="T2310" s="266">
        <f t="shared" si="113"/>
        <v>1.9408354587932797</v>
      </c>
    </row>
    <row r="2311" spans="1:20">
      <c r="A2311" s="102">
        <v>2.80586247937753</v>
      </c>
      <c r="B2311" s="102">
        <v>0.76576480381738599</v>
      </c>
      <c r="C2311" s="2">
        <v>918.23169477137503</v>
      </c>
      <c r="D2311" s="19">
        <v>0.57060770455439003</v>
      </c>
      <c r="E2311" s="135">
        <v>7.5339644037419797E-4</v>
      </c>
      <c r="F2311" s="135">
        <v>89</v>
      </c>
      <c r="G2311" s="135">
        <v>40.779604752358999</v>
      </c>
      <c r="H2311" s="2">
        <v>5.9999249579961003</v>
      </c>
      <c r="I2311" s="2">
        <v>339.93622726826902</v>
      </c>
      <c r="J2311" s="2">
        <v>-89.750137811289306</v>
      </c>
      <c r="K2311" s="19">
        <v>1.37685601963987</v>
      </c>
      <c r="L2311" s="135">
        <v>0.15348473766453799</v>
      </c>
      <c r="M2311" s="135">
        <v>89.79</v>
      </c>
      <c r="N2311" s="135">
        <v>82.329388597473496</v>
      </c>
      <c r="O2311" s="19">
        <v>0.8</v>
      </c>
      <c r="P2311" s="2">
        <v>76.509277451710304</v>
      </c>
      <c r="Q2311" s="2">
        <v>359.68343602766998</v>
      </c>
      <c r="R2311" s="266">
        <f t="shared" si="111"/>
        <v>1.9474637241942601</v>
      </c>
      <c r="S2311" s="266">
        <f t="shared" si="112"/>
        <v>0.41442801310745475</v>
      </c>
      <c r="T2311" s="266">
        <f t="shared" si="113"/>
        <v>2.018886379537824</v>
      </c>
    </row>
    <row r="2312" spans="1:20">
      <c r="A2312" s="102">
        <v>2.0069840103387802</v>
      </c>
      <c r="B2312" s="102">
        <v>0.76604381956927003</v>
      </c>
      <c r="C2312" s="2">
        <v>861.91130447845103</v>
      </c>
      <c r="D2312" s="19">
        <v>1.2582033474105301</v>
      </c>
      <c r="E2312" s="135">
        <v>0.14856287289352599</v>
      </c>
      <c r="F2312" s="135">
        <v>89</v>
      </c>
      <c r="G2312" s="135">
        <v>41.773012257748398</v>
      </c>
      <c r="H2312" s="2">
        <v>-0.180201608892884</v>
      </c>
      <c r="I2312" s="2">
        <v>91.466467747451006</v>
      </c>
      <c r="J2312" s="2">
        <v>-79.6945198718944</v>
      </c>
      <c r="K2312" s="19">
        <v>2.8119107413799602</v>
      </c>
      <c r="L2312" s="135">
        <v>9.7522648763835901E-2</v>
      </c>
      <c r="M2312" s="135">
        <v>89.79</v>
      </c>
      <c r="N2312" s="135">
        <v>81.699999994399107</v>
      </c>
      <c r="O2312" s="19">
        <v>0.8</v>
      </c>
      <c r="P2312" s="2">
        <v>66.912228044934906</v>
      </c>
      <c r="Q2312" s="2">
        <v>18.9808493575044</v>
      </c>
      <c r="R2312" s="266">
        <f t="shared" si="111"/>
        <v>4.0701140887904899</v>
      </c>
      <c r="S2312" s="266">
        <f t="shared" si="112"/>
        <v>0.44745493834312111</v>
      </c>
      <c r="T2312" s="266">
        <f t="shared" si="113"/>
        <v>1.9558082019628529</v>
      </c>
    </row>
    <row r="2313" spans="1:20">
      <c r="A2313" s="102">
        <v>2.5190184381790401</v>
      </c>
      <c r="B2313" s="102">
        <v>0.76686618337407697</v>
      </c>
      <c r="C2313" s="2">
        <v>971.71553944053596</v>
      </c>
      <c r="D2313" s="19">
        <v>0.50002535131965797</v>
      </c>
      <c r="E2313" s="135">
        <v>4.2777315467972601E-2</v>
      </c>
      <c r="F2313" s="135">
        <v>89</v>
      </c>
      <c r="G2313" s="135">
        <v>40.763991205484899</v>
      </c>
      <c r="H2313" s="2">
        <v>5.8280738812670698</v>
      </c>
      <c r="I2313" s="2">
        <v>130.963937549082</v>
      </c>
      <c r="J2313" s="2">
        <v>-81.861228485044705</v>
      </c>
      <c r="K2313" s="19">
        <v>1.2477071438623499</v>
      </c>
      <c r="L2313" s="135">
        <v>0.13704209183546501</v>
      </c>
      <c r="M2313" s="135">
        <v>89.79</v>
      </c>
      <c r="N2313" s="135">
        <v>83.212899976862403</v>
      </c>
      <c r="O2313" s="19">
        <v>0.8</v>
      </c>
      <c r="P2313" s="2">
        <v>206.35449962320899</v>
      </c>
      <c r="Q2313" s="2">
        <v>258.22796699731998</v>
      </c>
      <c r="R2313" s="266">
        <f t="shared" si="111"/>
        <v>1.7477324951820079</v>
      </c>
      <c r="S2313" s="266">
        <f t="shared" si="112"/>
        <v>0.40075538060301591</v>
      </c>
      <c r="T2313" s="266">
        <f t="shared" si="113"/>
        <v>2.0413334787901212</v>
      </c>
    </row>
    <row r="2314" spans="1:20">
      <c r="A2314" s="102">
        <v>1.9348920034244601</v>
      </c>
      <c r="B2314" s="102">
        <v>0.76725958695854302</v>
      </c>
      <c r="C2314" s="2">
        <v>998.99773186610196</v>
      </c>
      <c r="D2314" s="19">
        <v>1.0000074772424099</v>
      </c>
      <c r="E2314" s="135">
        <v>0.14485650901955099</v>
      </c>
      <c r="F2314" s="135">
        <v>89</v>
      </c>
      <c r="G2314" s="135">
        <v>41.7372344428234</v>
      </c>
      <c r="H2314" s="2">
        <v>0.21006224042048999</v>
      </c>
      <c r="I2314" s="2">
        <v>244.01513753265999</v>
      </c>
      <c r="J2314" s="2">
        <v>20.3752595505856</v>
      </c>
      <c r="K2314" s="19">
        <v>1.35058049979271</v>
      </c>
      <c r="L2314" s="135">
        <v>1.04282811247413E-7</v>
      </c>
      <c r="M2314" s="135">
        <v>89.79</v>
      </c>
      <c r="N2314" s="135">
        <v>81.452513116117601</v>
      </c>
      <c r="O2314" s="19">
        <v>0.8</v>
      </c>
      <c r="P2314" s="2">
        <v>129.184470660138</v>
      </c>
      <c r="Q2314" s="2">
        <v>310.08116133820198</v>
      </c>
      <c r="R2314" s="266">
        <f t="shared" si="111"/>
        <v>2.3505879770351199</v>
      </c>
      <c r="S2314" s="266">
        <f t="shared" si="112"/>
        <v>0.74042789555742383</v>
      </c>
      <c r="T2314" s="266">
        <f t="shared" si="113"/>
        <v>1.9515551090885259</v>
      </c>
    </row>
    <row r="2315" spans="1:20">
      <c r="A2315" s="102">
        <v>2.1754963663406599</v>
      </c>
      <c r="B2315" s="102">
        <v>0.76733050840523298</v>
      </c>
      <c r="C2315" s="2">
        <v>998.99980826131502</v>
      </c>
      <c r="D2315" s="19">
        <v>2.6126075399570499</v>
      </c>
      <c r="E2315" s="135">
        <v>0.27612206847197501</v>
      </c>
      <c r="F2315" s="135">
        <v>89</v>
      </c>
      <c r="G2315" s="135">
        <v>41.745151890975798</v>
      </c>
      <c r="H2315" s="2">
        <v>-1.7666611481963801</v>
      </c>
      <c r="I2315" s="2">
        <v>244.772501764541</v>
      </c>
      <c r="J2315" s="2">
        <v>75.0310805838471</v>
      </c>
      <c r="K2315" s="19">
        <v>2.0641931869135899</v>
      </c>
      <c r="L2315" s="135">
        <v>3.0951641559000299E-2</v>
      </c>
      <c r="M2315" s="135">
        <v>89.79</v>
      </c>
      <c r="N2315" s="135">
        <v>81.301465924907006</v>
      </c>
      <c r="O2315" s="19">
        <v>0.8</v>
      </c>
      <c r="P2315" s="2">
        <v>224.07468174841901</v>
      </c>
      <c r="Q2315" s="2">
        <v>226.70287491413299</v>
      </c>
      <c r="R2315" s="266">
        <f t="shared" si="111"/>
        <v>4.6768007268706402</v>
      </c>
      <c r="S2315" s="266">
        <f t="shared" si="112"/>
        <v>1.265679761235651</v>
      </c>
      <c r="T2315" s="266">
        <f t="shared" si="113"/>
        <v>1.9475666572549288</v>
      </c>
    </row>
    <row r="2316" spans="1:20">
      <c r="A2316" s="102">
        <v>1.8640207890421101</v>
      </c>
      <c r="B2316" s="102">
        <v>0.76826573160531697</v>
      </c>
      <c r="C2316" s="2">
        <v>902.94479677390495</v>
      </c>
      <c r="D2316" s="19">
        <v>0.50103442160559697</v>
      </c>
      <c r="E2316" s="135">
        <v>1.2087439968967899E-2</v>
      </c>
      <c r="F2316" s="135">
        <v>89</v>
      </c>
      <c r="G2316" s="135">
        <v>41.000000001390099</v>
      </c>
      <c r="H2316" s="2">
        <v>-0.626043166315842</v>
      </c>
      <c r="I2316" s="2">
        <v>120.007677755264</v>
      </c>
      <c r="J2316" s="2">
        <v>-156.298355704903</v>
      </c>
      <c r="K2316" s="19">
        <v>1.0716175850871399</v>
      </c>
      <c r="L2316" s="135">
        <v>4.4781298028807801E-2</v>
      </c>
      <c r="M2316" s="135">
        <v>89.79</v>
      </c>
      <c r="N2316" s="135">
        <v>82.338310615382497</v>
      </c>
      <c r="O2316" s="19">
        <v>0.8</v>
      </c>
      <c r="P2316" s="2">
        <v>240.64008238130199</v>
      </c>
      <c r="Q2316" s="2">
        <v>204.710343041697</v>
      </c>
      <c r="R2316" s="266">
        <f t="shared" si="111"/>
        <v>1.5726520066927367</v>
      </c>
      <c r="S2316" s="266">
        <f t="shared" si="112"/>
        <v>0.4675496451141708</v>
      </c>
      <c r="T2316" s="266">
        <f t="shared" si="113"/>
        <v>2.008251478355874</v>
      </c>
    </row>
    <row r="2317" spans="1:20">
      <c r="A2317" s="102">
        <v>1.66007485426962</v>
      </c>
      <c r="B2317" s="102">
        <v>0.76829740906353305</v>
      </c>
      <c r="C2317" s="2">
        <v>998.99737166386001</v>
      </c>
      <c r="D2317" s="19">
        <v>1.2592510317846299</v>
      </c>
      <c r="E2317" s="135">
        <v>0.132471094875068</v>
      </c>
      <c r="F2317" s="135">
        <v>89</v>
      </c>
      <c r="G2317" s="135">
        <v>41.778753028978102</v>
      </c>
      <c r="H2317" s="2">
        <v>5.9999939796427597</v>
      </c>
      <c r="I2317" s="2">
        <v>252.824149874819</v>
      </c>
      <c r="J2317" s="2">
        <v>-10.645208182060101</v>
      </c>
      <c r="K2317" s="19">
        <v>2.0000191117414001</v>
      </c>
      <c r="L2317" s="135">
        <v>9.0224445105699103E-2</v>
      </c>
      <c r="M2317" s="135">
        <v>89.79</v>
      </c>
      <c r="N2317" s="135">
        <v>81.375340282057195</v>
      </c>
      <c r="O2317" s="19">
        <v>0.8</v>
      </c>
      <c r="P2317" s="2">
        <v>357.563001178332</v>
      </c>
      <c r="Q2317" s="2">
        <v>70.885139216355995</v>
      </c>
      <c r="R2317" s="266">
        <f t="shared" si="111"/>
        <v>3.2592701435260301</v>
      </c>
      <c r="S2317" s="266">
        <f t="shared" si="112"/>
        <v>0.62961949932978911</v>
      </c>
      <c r="T2317" s="266">
        <f t="shared" si="113"/>
        <v>1.9477685278355379</v>
      </c>
    </row>
    <row r="2318" spans="1:20">
      <c r="A2318" s="102">
        <v>1.54240295616909</v>
      </c>
      <c r="B2318" s="102">
        <v>0.76854094104183901</v>
      </c>
      <c r="C2318" s="2">
        <v>883.96706520775695</v>
      </c>
      <c r="D2318" s="19">
        <v>1.4935680971473899</v>
      </c>
      <c r="E2318" s="135">
        <v>0.29999999516259002</v>
      </c>
      <c r="F2318" s="135">
        <v>89</v>
      </c>
      <c r="G2318" s="135">
        <v>41.605231038982801</v>
      </c>
      <c r="H2318" s="2">
        <v>1.6567844298588701</v>
      </c>
      <c r="I2318" s="2">
        <v>241.88159437347599</v>
      </c>
      <c r="J2318" s="2">
        <v>33.676797780492898</v>
      </c>
      <c r="K2318" s="19">
        <v>2.2087693562053499</v>
      </c>
      <c r="L2318" s="135">
        <v>2.6080303139330801E-9</v>
      </c>
      <c r="M2318" s="135">
        <v>89.79</v>
      </c>
      <c r="N2318" s="135">
        <v>81.697005474310501</v>
      </c>
      <c r="O2318" s="19">
        <v>0.8</v>
      </c>
      <c r="P2318" s="2">
        <v>359.989891279961</v>
      </c>
      <c r="Q2318" s="2">
        <v>90.007142984609601</v>
      </c>
      <c r="R2318" s="266">
        <f t="shared" si="111"/>
        <v>3.7023374533527398</v>
      </c>
      <c r="S2318" s="266">
        <f t="shared" si="112"/>
        <v>0.67619921154344942</v>
      </c>
      <c r="T2318" s="266">
        <f t="shared" si="113"/>
        <v>1.96362340585882</v>
      </c>
    </row>
    <row r="2319" spans="1:20">
      <c r="A2319" s="102">
        <v>1.59681123914197</v>
      </c>
      <c r="B2319" s="102">
        <v>0.76898861988721501</v>
      </c>
      <c r="C2319" s="2">
        <v>958.06195141695002</v>
      </c>
      <c r="D2319" s="19">
        <v>2.7063375352235601</v>
      </c>
      <c r="E2319" s="135">
        <v>0.12654699117010901</v>
      </c>
      <c r="F2319" s="135">
        <v>89</v>
      </c>
      <c r="G2319" s="135">
        <v>41.005552537057397</v>
      </c>
      <c r="H2319" s="2">
        <v>0.31822547795602202</v>
      </c>
      <c r="I2319" s="2">
        <v>194.27095416783001</v>
      </c>
      <c r="J2319" s="2">
        <v>174.11680498678001</v>
      </c>
      <c r="K2319" s="19">
        <v>4.1024485399885204</v>
      </c>
      <c r="L2319" s="135">
        <v>6.9565962192983805E-2</v>
      </c>
      <c r="M2319" s="135">
        <v>89.79</v>
      </c>
      <c r="N2319" s="135">
        <v>83.046571424783295</v>
      </c>
      <c r="O2319" s="19">
        <v>0.8</v>
      </c>
      <c r="P2319" s="2">
        <v>169.94227434550001</v>
      </c>
      <c r="Q2319" s="2">
        <v>275.32988900842298</v>
      </c>
      <c r="R2319" s="266">
        <f t="shared" si="111"/>
        <v>6.8087860752120806</v>
      </c>
      <c r="S2319" s="266">
        <f t="shared" si="112"/>
        <v>0.65968835656159941</v>
      </c>
      <c r="T2319" s="266">
        <f t="shared" si="113"/>
        <v>2.0252518570438172</v>
      </c>
    </row>
    <row r="2320" spans="1:20">
      <c r="A2320" s="102">
        <v>1.9438590942881999</v>
      </c>
      <c r="B2320" s="102">
        <v>0.76932593939058902</v>
      </c>
      <c r="C2320" s="2">
        <v>943.80361996420299</v>
      </c>
      <c r="D2320" s="19">
        <v>1.2764773553493101</v>
      </c>
      <c r="E2320" s="135">
        <v>0.13047622333940001</v>
      </c>
      <c r="F2320" s="135">
        <v>89</v>
      </c>
      <c r="G2320" s="135">
        <v>41.789665298844902</v>
      </c>
      <c r="H2320" s="2">
        <v>-0.80164757683521304</v>
      </c>
      <c r="I2320" s="2">
        <v>6.0407264530979603</v>
      </c>
      <c r="J2320" s="2">
        <v>159.54202749541599</v>
      </c>
      <c r="K2320" s="19">
        <v>1.71188295302742</v>
      </c>
      <c r="L2320" s="135">
        <v>7.0782195946227505E-2</v>
      </c>
      <c r="M2320" s="135">
        <v>89.79</v>
      </c>
      <c r="N2320" s="135">
        <v>81.429602289540696</v>
      </c>
      <c r="O2320" s="19">
        <v>0.8</v>
      </c>
      <c r="P2320" s="2">
        <v>104.396967235009</v>
      </c>
      <c r="Q2320" s="2">
        <v>338.25416809271297</v>
      </c>
      <c r="R2320" s="266">
        <f t="shared" si="111"/>
        <v>2.9883603083767301</v>
      </c>
      <c r="S2320" s="266">
        <f t="shared" si="112"/>
        <v>0.74565691135126577</v>
      </c>
      <c r="T2320" s="266">
        <f t="shared" si="113"/>
        <v>1.9485583745939088</v>
      </c>
    </row>
    <row r="2321" spans="1:20">
      <c r="A2321" s="102">
        <v>2.0863779508508702</v>
      </c>
      <c r="B2321" s="102">
        <v>0.76941529836724698</v>
      </c>
      <c r="C2321" s="2">
        <v>909.26957468943499</v>
      </c>
      <c r="D2321" s="19">
        <v>2.5483576209490302</v>
      </c>
      <c r="E2321" s="135">
        <v>6.6231718967248707E-2</v>
      </c>
      <c r="F2321" s="135">
        <v>89</v>
      </c>
      <c r="G2321" s="135">
        <v>41.118317818315099</v>
      </c>
      <c r="H2321" s="2">
        <v>0.15564337588631399</v>
      </c>
      <c r="I2321" s="2">
        <v>202.85267179138799</v>
      </c>
      <c r="J2321" s="2">
        <v>111.356895208664</v>
      </c>
      <c r="K2321" s="19">
        <v>2.0805767416501402</v>
      </c>
      <c r="L2321" s="135">
        <v>5.8711415828767197E-2</v>
      </c>
      <c r="M2321" s="135">
        <v>89.79</v>
      </c>
      <c r="N2321" s="135">
        <v>81.000000128378105</v>
      </c>
      <c r="O2321" s="19">
        <v>0.8</v>
      </c>
      <c r="P2321" s="2">
        <v>290.22011434508698</v>
      </c>
      <c r="Q2321" s="2">
        <v>142.06377387697199</v>
      </c>
      <c r="R2321" s="266">
        <f t="shared" si="111"/>
        <v>4.6289343625991703</v>
      </c>
      <c r="S2321" s="266">
        <f t="shared" si="112"/>
        <v>1.2248323120866405</v>
      </c>
      <c r="T2321" s="266">
        <f t="shared" si="113"/>
        <v>1.9699249489311241</v>
      </c>
    </row>
    <row r="2322" spans="1:20">
      <c r="A2322" s="102">
        <v>2.9299637652002199</v>
      </c>
      <c r="B2322" s="102">
        <v>0.76968444431857996</v>
      </c>
      <c r="C2322" s="2">
        <v>861.28706814428404</v>
      </c>
      <c r="D2322" s="19">
        <v>2.6363032004918798</v>
      </c>
      <c r="E2322" s="135">
        <v>0.190953018049941</v>
      </c>
      <c r="F2322" s="135">
        <v>89</v>
      </c>
      <c r="G2322" s="135">
        <v>41.507113120092697</v>
      </c>
      <c r="H2322" s="2">
        <v>5.9845999580471299</v>
      </c>
      <c r="I2322" s="2">
        <v>347.47473797394798</v>
      </c>
      <c r="J2322" s="2">
        <v>-140.85570123735201</v>
      </c>
      <c r="K2322" s="19">
        <v>2.53447257543414</v>
      </c>
      <c r="L2322" s="135">
        <v>9.9999327719065098E-2</v>
      </c>
      <c r="M2322" s="135">
        <v>89.79</v>
      </c>
      <c r="N2322" s="135">
        <v>81.617519772907798</v>
      </c>
      <c r="O2322" s="19">
        <v>0.8</v>
      </c>
      <c r="P2322" s="2">
        <v>231.975026596378</v>
      </c>
      <c r="Q2322" s="2">
        <v>217.79185858212901</v>
      </c>
      <c r="R2322" s="266">
        <f t="shared" si="111"/>
        <v>5.1707757759260193</v>
      </c>
      <c r="S2322" s="266">
        <f t="shared" si="112"/>
        <v>1.0401782311810168</v>
      </c>
      <c r="T2322" s="266">
        <f t="shared" si="113"/>
        <v>1.9663501900689528</v>
      </c>
    </row>
    <row r="2323" spans="1:20">
      <c r="A2323" s="102">
        <v>3.7420880883000698</v>
      </c>
      <c r="B2323" s="102">
        <v>0.77011536261724201</v>
      </c>
      <c r="C2323" s="2">
        <v>882.64066451009103</v>
      </c>
      <c r="D2323" s="19">
        <v>0.86434233658926696</v>
      </c>
      <c r="E2323" s="135">
        <v>0.299999988240023</v>
      </c>
      <c r="F2323" s="135">
        <v>89</v>
      </c>
      <c r="G2323" s="135">
        <v>41.1262164786867</v>
      </c>
      <c r="H2323" s="2">
        <v>-2.7216215965277502</v>
      </c>
      <c r="I2323" s="2">
        <v>243.55081924055401</v>
      </c>
      <c r="J2323" s="2">
        <v>5.6913539824467003</v>
      </c>
      <c r="K2323" s="19">
        <v>3.0277041273376999</v>
      </c>
      <c r="L2323" s="135">
        <v>2.23214871071491E-2</v>
      </c>
      <c r="M2323" s="135">
        <v>89.79</v>
      </c>
      <c r="N2323" s="135">
        <v>82.584858140382295</v>
      </c>
      <c r="O2323" s="19">
        <v>0.8</v>
      </c>
      <c r="P2323" s="2">
        <v>268.27423204558397</v>
      </c>
      <c r="Q2323" s="2">
        <v>177.38887636723899</v>
      </c>
      <c r="R2323" s="266">
        <f t="shared" si="111"/>
        <v>3.8920464639269667</v>
      </c>
      <c r="S2323" s="266">
        <f t="shared" si="112"/>
        <v>0.28547780768436398</v>
      </c>
      <c r="T2323" s="266">
        <f t="shared" si="113"/>
        <v>2.0080830480280425</v>
      </c>
    </row>
    <row r="2324" spans="1:20">
      <c r="A2324" s="102">
        <v>2.17482241336256</v>
      </c>
      <c r="B2324" s="102">
        <v>0.770287893356426</v>
      </c>
      <c r="C2324" s="2">
        <v>994.20396070346703</v>
      </c>
      <c r="D2324" s="19">
        <v>1.2002413015042599</v>
      </c>
      <c r="E2324" s="135">
        <v>0.13185689662563599</v>
      </c>
      <c r="F2324" s="135">
        <v>89</v>
      </c>
      <c r="G2324" s="135">
        <v>41.799986959943297</v>
      </c>
      <c r="H2324" s="2">
        <v>-0.23083152345879701</v>
      </c>
      <c r="I2324" s="2">
        <v>23.831332616055501</v>
      </c>
      <c r="J2324" s="2">
        <v>133.160691435046</v>
      </c>
      <c r="K2324" s="19">
        <v>2.0131888190723699</v>
      </c>
      <c r="L2324" s="135">
        <v>8.2720180460310697E-2</v>
      </c>
      <c r="M2324" s="135">
        <v>89.79</v>
      </c>
      <c r="N2324" s="135">
        <v>81.565215614766799</v>
      </c>
      <c r="O2324" s="19">
        <v>0.8</v>
      </c>
      <c r="P2324" s="2">
        <v>90.530210657119994</v>
      </c>
      <c r="Q2324" s="2">
        <v>343.30908298011502</v>
      </c>
      <c r="R2324" s="266">
        <f t="shared" si="111"/>
        <v>3.2134301205766298</v>
      </c>
      <c r="S2324" s="266">
        <f t="shared" si="112"/>
        <v>0.59618913543206686</v>
      </c>
      <c r="T2324" s="266">
        <f t="shared" si="113"/>
        <v>1.9513215564619746</v>
      </c>
    </row>
    <row r="2325" spans="1:20">
      <c r="A2325" s="102">
        <v>1.93565141037106</v>
      </c>
      <c r="B2325" s="102">
        <v>0.77050109812989798</v>
      </c>
      <c r="C2325" s="2">
        <v>876.91931375059198</v>
      </c>
      <c r="D2325" s="19">
        <v>1.20002598641305</v>
      </c>
      <c r="E2325" s="135">
        <v>0.132909725683137</v>
      </c>
      <c r="F2325" s="135">
        <v>89</v>
      </c>
      <c r="G2325" s="135">
        <v>41.799998298838503</v>
      </c>
      <c r="H2325" s="2">
        <v>5.9973207077678703</v>
      </c>
      <c r="I2325" s="2">
        <v>309.87812151119698</v>
      </c>
      <c r="J2325" s="2">
        <v>-107.78266287560101</v>
      </c>
      <c r="K2325" s="19">
        <v>2.00097091109282</v>
      </c>
      <c r="L2325" s="135">
        <v>6.1693888126108001E-2</v>
      </c>
      <c r="M2325" s="135">
        <v>89.79</v>
      </c>
      <c r="N2325" s="135">
        <v>81.493380523301994</v>
      </c>
      <c r="O2325" s="19">
        <v>0.8</v>
      </c>
      <c r="P2325" s="2">
        <v>51.731661934886397</v>
      </c>
      <c r="Q2325" s="2">
        <v>20.366406885832401</v>
      </c>
      <c r="R2325" s="266">
        <f t="shared" si="111"/>
        <v>3.20099689750587</v>
      </c>
      <c r="S2325" s="266">
        <f t="shared" si="112"/>
        <v>0.59972185490575769</v>
      </c>
      <c r="T2325" s="266">
        <f t="shared" si="113"/>
        <v>1.9496024842079109</v>
      </c>
    </row>
    <row r="2326" spans="1:20">
      <c r="A2326" s="102">
        <v>1.47649254836142</v>
      </c>
      <c r="B2326" s="102">
        <v>0.77079483058632203</v>
      </c>
      <c r="C2326" s="2">
        <v>998.99922621901896</v>
      </c>
      <c r="D2326" s="19">
        <v>1.20006518037242</v>
      </c>
      <c r="E2326" s="135">
        <v>0.26853915576326798</v>
      </c>
      <c r="F2326" s="135">
        <v>89</v>
      </c>
      <c r="G2326" s="135">
        <v>41.752219317692202</v>
      </c>
      <c r="H2326" s="2">
        <v>5.99927944258837</v>
      </c>
      <c r="I2326" s="2">
        <v>228.19666637314299</v>
      </c>
      <c r="J2326" s="2">
        <v>22.585257928436999</v>
      </c>
      <c r="K2326" s="19">
        <v>2.01427246059859</v>
      </c>
      <c r="L2326" s="135">
        <v>7.4971698517403096E-2</v>
      </c>
      <c r="M2326" s="135">
        <v>89.79</v>
      </c>
      <c r="N2326" s="135">
        <v>81.434441297538896</v>
      </c>
      <c r="O2326" s="19">
        <v>0.8</v>
      </c>
      <c r="P2326" s="2">
        <v>8.7131547865092696</v>
      </c>
      <c r="Q2326" s="2">
        <v>63.021051706218103</v>
      </c>
      <c r="R2326" s="266">
        <f t="shared" si="111"/>
        <v>3.21433764097101</v>
      </c>
      <c r="S2326" s="266">
        <f t="shared" si="112"/>
        <v>0.59578096004737691</v>
      </c>
      <c r="T2326" s="266">
        <f t="shared" si="113"/>
        <v>1.9504218608813362</v>
      </c>
    </row>
    <row r="2327" spans="1:20">
      <c r="A2327" s="102">
        <v>2.30329377530142</v>
      </c>
      <c r="B2327" s="102">
        <v>0.77130701250451394</v>
      </c>
      <c r="C2327" s="2">
        <v>880.60372173286703</v>
      </c>
      <c r="D2327" s="19">
        <v>1.2667177091664099</v>
      </c>
      <c r="E2327" s="135">
        <v>5.7533925457473302E-2</v>
      </c>
      <c r="F2327" s="135">
        <v>89</v>
      </c>
      <c r="G2327" s="135">
        <v>40.425779273314497</v>
      </c>
      <c r="H2327" s="2">
        <v>0.63100460397331204</v>
      </c>
      <c r="I2327" s="2">
        <v>180.88605596382499</v>
      </c>
      <c r="J2327" s="2">
        <v>-153.62147634105901</v>
      </c>
      <c r="K2327" s="19">
        <v>5.4499669186921</v>
      </c>
      <c r="L2327" s="135">
        <v>8.7314196706313393E-2</v>
      </c>
      <c r="M2327" s="135">
        <v>89.79</v>
      </c>
      <c r="N2327" s="135">
        <v>83.115376057603697</v>
      </c>
      <c r="O2327" s="19">
        <v>0.8</v>
      </c>
      <c r="P2327" s="2">
        <v>217.36495567435</v>
      </c>
      <c r="Q2327" s="2">
        <v>237.73920841653401</v>
      </c>
      <c r="R2327" s="266">
        <f t="shared" si="111"/>
        <v>6.7166846278585099</v>
      </c>
      <c r="S2327" s="266">
        <f t="shared" si="112"/>
        <v>0.23242667855870228</v>
      </c>
      <c r="T2327" s="266">
        <f t="shared" si="113"/>
        <v>2.0559993536715586</v>
      </c>
    </row>
    <row r="2328" spans="1:20">
      <c r="A2328" s="102">
        <v>2.80550421634688</v>
      </c>
      <c r="B2328" s="102">
        <v>0.77140908565043498</v>
      </c>
      <c r="C2328" s="2">
        <v>965.07455404186703</v>
      </c>
      <c r="D2328" s="19">
        <v>2.9344412845797301</v>
      </c>
      <c r="E2328" s="135">
        <v>0.29361633330590903</v>
      </c>
      <c r="F2328" s="135">
        <v>89</v>
      </c>
      <c r="G2328" s="135">
        <v>41.735652584335199</v>
      </c>
      <c r="H2328" s="2">
        <v>-0.104872934354529</v>
      </c>
      <c r="I2328" s="2">
        <v>267.249419513276</v>
      </c>
      <c r="J2328" s="2">
        <v>37.463311116991903</v>
      </c>
      <c r="K2328" s="19">
        <v>2.6906988323593901</v>
      </c>
      <c r="L2328" s="135">
        <v>3.5055844500105598E-2</v>
      </c>
      <c r="M2328" s="135">
        <v>89.79</v>
      </c>
      <c r="N2328" s="135">
        <v>81.185167384762295</v>
      </c>
      <c r="O2328" s="19">
        <v>0.8</v>
      </c>
      <c r="P2328" s="2">
        <v>270.42176668546102</v>
      </c>
      <c r="Q2328" s="2">
        <v>168.67284483455899</v>
      </c>
      <c r="R2328" s="266">
        <f t="shared" si="111"/>
        <v>5.6251401169391197</v>
      </c>
      <c r="S2328" s="266">
        <f t="shared" si="112"/>
        <v>1.0905870435178395</v>
      </c>
      <c r="T2328" s="266">
        <f t="shared" si="113"/>
        <v>1.9452233847478841</v>
      </c>
    </row>
    <row r="2329" spans="1:20">
      <c r="A2329" s="102">
        <v>2.0024878354743101</v>
      </c>
      <c r="B2329" s="102">
        <v>0.77171539917916898</v>
      </c>
      <c r="C2329" s="2">
        <v>958.80959420252498</v>
      </c>
      <c r="D2329" s="19">
        <v>0.87985563110552101</v>
      </c>
      <c r="E2329" s="135">
        <v>2.6148770739919201E-2</v>
      </c>
      <c r="F2329" s="135">
        <v>89</v>
      </c>
      <c r="G2329" s="135">
        <v>41.007435437629802</v>
      </c>
      <c r="H2329" s="2">
        <v>-1.55344547849731</v>
      </c>
      <c r="I2329" s="2">
        <v>20.940437437128299</v>
      </c>
      <c r="J2329" s="2">
        <v>-0.57411644998755296</v>
      </c>
      <c r="K2329" s="19">
        <v>1.1193059239858001</v>
      </c>
      <c r="L2329" s="135">
        <v>3.1792308891111801E-2</v>
      </c>
      <c r="M2329" s="135">
        <v>89.79</v>
      </c>
      <c r="N2329" s="135">
        <v>82.678828834365902</v>
      </c>
      <c r="O2329" s="19">
        <v>0.8</v>
      </c>
      <c r="P2329" s="2">
        <v>331.226747511052</v>
      </c>
      <c r="Q2329" s="2">
        <v>108.46310167305199</v>
      </c>
      <c r="R2329" s="266">
        <f t="shared" si="111"/>
        <v>1.9991615550913211</v>
      </c>
      <c r="S2329" s="266">
        <f t="shared" si="112"/>
        <v>0.78607252249000259</v>
      </c>
      <c r="T2329" s="266">
        <f t="shared" si="113"/>
        <v>2.016191160262049</v>
      </c>
    </row>
    <row r="2330" spans="1:20">
      <c r="A2330" s="102">
        <v>2.18398828338831</v>
      </c>
      <c r="B2330" s="102">
        <v>0.77173947575776003</v>
      </c>
      <c r="C2330" s="2">
        <v>959.56203919040797</v>
      </c>
      <c r="D2330" s="19">
        <v>2.76094140867824</v>
      </c>
      <c r="E2330" s="135">
        <v>0.244315557831977</v>
      </c>
      <c r="F2330" s="135">
        <v>89</v>
      </c>
      <c r="G2330" s="135">
        <v>41.585461278955201</v>
      </c>
      <c r="H2330" s="2">
        <v>5.8990589089246797</v>
      </c>
      <c r="I2330" s="2">
        <v>359.981853494299</v>
      </c>
      <c r="J2330" s="2">
        <v>151.49652035729801</v>
      </c>
      <c r="K2330" s="19">
        <v>2.9079218029520999</v>
      </c>
      <c r="L2330" s="135">
        <v>8.7136482816398096E-3</v>
      </c>
      <c r="M2330" s="135">
        <v>89.79</v>
      </c>
      <c r="N2330" s="135">
        <v>81.699998099084794</v>
      </c>
      <c r="O2330" s="19">
        <v>0.8</v>
      </c>
      <c r="P2330" s="2">
        <v>344.84205178294701</v>
      </c>
      <c r="Q2330" s="2">
        <v>87.682163355480498</v>
      </c>
      <c r="R2330" s="266">
        <f t="shared" si="111"/>
        <v>5.6688632116303399</v>
      </c>
      <c r="S2330" s="266">
        <f t="shared" si="112"/>
        <v>0.94945517650280464</v>
      </c>
      <c r="T2330" s="266">
        <f t="shared" si="113"/>
        <v>1.9646288771703493</v>
      </c>
    </row>
    <row r="2331" spans="1:20">
      <c r="A2331" s="102">
        <v>1.6160292294807701</v>
      </c>
      <c r="B2331" s="102">
        <v>0.77200718130916302</v>
      </c>
      <c r="C2331" s="2">
        <v>976.41967868523705</v>
      </c>
      <c r="D2331" s="19">
        <v>1.2003995860657599</v>
      </c>
      <c r="E2331" s="135">
        <v>0.27389329557183101</v>
      </c>
      <c r="F2331" s="135">
        <v>89</v>
      </c>
      <c r="G2331" s="135">
        <v>41.799969200196202</v>
      </c>
      <c r="H2331" s="2">
        <v>5.9996794450835598</v>
      </c>
      <c r="I2331" s="2">
        <v>220.18209067887</v>
      </c>
      <c r="J2331" s="2">
        <v>39.199988067544503</v>
      </c>
      <c r="K2331" s="19">
        <v>2.0000466958851701</v>
      </c>
      <c r="L2331" s="135">
        <v>8.2612681583215997E-2</v>
      </c>
      <c r="M2331" s="135">
        <v>89.79</v>
      </c>
      <c r="N2331" s="135">
        <v>81.415476860485001</v>
      </c>
      <c r="O2331" s="19">
        <v>0.8</v>
      </c>
      <c r="P2331" s="2">
        <v>359.57368862522998</v>
      </c>
      <c r="Q2331" s="2">
        <v>70.978121898147407</v>
      </c>
      <c r="R2331" s="266">
        <f t="shared" si="111"/>
        <v>3.2004462819509301</v>
      </c>
      <c r="S2331" s="266">
        <f t="shared" si="112"/>
        <v>0.60018577992974975</v>
      </c>
      <c r="T2331" s="266">
        <f t="shared" si="113"/>
        <v>1.9477401160406322</v>
      </c>
    </row>
    <row r="2332" spans="1:20">
      <c r="A2332" s="102">
        <v>2.1868748664855899</v>
      </c>
      <c r="B2332" s="102">
        <v>0.77210973162094398</v>
      </c>
      <c r="C2332" s="2">
        <v>998.31487406563303</v>
      </c>
      <c r="D2332" s="19">
        <v>1.0133680644024901</v>
      </c>
      <c r="E2332" s="135">
        <v>0.26833953607730299</v>
      </c>
      <c r="F2332" s="135">
        <v>89</v>
      </c>
      <c r="G2332" s="135">
        <v>41.337281076541601</v>
      </c>
      <c r="H2332" s="2">
        <v>5.9985131801272598</v>
      </c>
      <c r="I2332" s="2">
        <v>289.28788815531902</v>
      </c>
      <c r="J2332" s="2">
        <v>-73.254544935768706</v>
      </c>
      <c r="K2332" s="19">
        <v>1.25488088550029</v>
      </c>
      <c r="L2332" s="135">
        <v>6.5046166557286497E-2</v>
      </c>
      <c r="M2332" s="135">
        <v>89.79</v>
      </c>
      <c r="N2332" s="135">
        <v>82.441828015910104</v>
      </c>
      <c r="O2332" s="19">
        <v>0.8</v>
      </c>
      <c r="P2332" s="2">
        <v>110.494759419839</v>
      </c>
      <c r="Q2332" s="2">
        <v>335.158667248185</v>
      </c>
      <c r="R2332" s="266">
        <f t="shared" si="111"/>
        <v>2.2682489499027803</v>
      </c>
      <c r="S2332" s="266">
        <f t="shared" si="112"/>
        <v>0.80754123846462544</v>
      </c>
      <c r="T2332" s="266">
        <f t="shared" si="113"/>
        <v>1.9943698731239203</v>
      </c>
    </row>
    <row r="2333" spans="1:20">
      <c r="A2333" s="102">
        <v>2.2562625873833801</v>
      </c>
      <c r="B2333" s="102">
        <v>0.77277523073751198</v>
      </c>
      <c r="C2333" s="2">
        <v>961.07910176673795</v>
      </c>
      <c r="D2333" s="19">
        <v>1.4160636290897399</v>
      </c>
      <c r="E2333" s="135">
        <v>0.29999998870489503</v>
      </c>
      <c r="F2333" s="135">
        <v>89</v>
      </c>
      <c r="G2333" s="135">
        <v>41.799971319800001</v>
      </c>
      <c r="H2333" s="2">
        <v>0.74454058605279105</v>
      </c>
      <c r="I2333" s="2">
        <v>254.82364087546699</v>
      </c>
      <c r="J2333" s="2">
        <v>49.485549246174699</v>
      </c>
      <c r="K2333" s="19">
        <v>2.0049747214665699</v>
      </c>
      <c r="L2333" s="135">
        <v>9.9444725663062006E-2</v>
      </c>
      <c r="M2333" s="135">
        <v>89.79</v>
      </c>
      <c r="N2333" s="135">
        <v>81.663430228401495</v>
      </c>
      <c r="O2333" s="19">
        <v>0.8</v>
      </c>
      <c r="P2333" s="2">
        <v>105.638068085659</v>
      </c>
      <c r="Q2333" s="2">
        <v>347.21751076007399</v>
      </c>
      <c r="R2333" s="266">
        <f t="shared" si="111"/>
        <v>3.4210383505563096</v>
      </c>
      <c r="S2333" s="266">
        <f t="shared" si="112"/>
        <v>0.7062750537093746</v>
      </c>
      <c r="T2333" s="266">
        <f t="shared" si="113"/>
        <v>1.9536719200981554</v>
      </c>
    </row>
    <row r="2334" spans="1:20">
      <c r="A2334" s="102">
        <v>2.0181618994101802</v>
      </c>
      <c r="B2334" s="102">
        <v>0.77370685873114797</v>
      </c>
      <c r="C2334" s="2">
        <v>998.85438384493102</v>
      </c>
      <c r="D2334" s="19">
        <v>1.52988162638853</v>
      </c>
      <c r="E2334" s="135">
        <v>0.23555995581089201</v>
      </c>
      <c r="F2334" s="135">
        <v>89</v>
      </c>
      <c r="G2334" s="135">
        <v>41.709749005993899</v>
      </c>
      <c r="H2334" s="2">
        <v>5.9995061705602</v>
      </c>
      <c r="I2334" s="2">
        <v>350.17472666254503</v>
      </c>
      <c r="J2334" s="2">
        <v>172.568486633942</v>
      </c>
      <c r="K2334" s="19">
        <v>2.0184114967495601</v>
      </c>
      <c r="L2334" s="135">
        <v>9.9975320000336196E-2</v>
      </c>
      <c r="M2334" s="135">
        <v>89.79</v>
      </c>
      <c r="N2334" s="135">
        <v>81.641684878050796</v>
      </c>
      <c r="O2334" s="19">
        <v>0.8</v>
      </c>
      <c r="P2334" s="2">
        <v>143.039402359674</v>
      </c>
      <c r="Q2334" s="2">
        <v>302.558882849805</v>
      </c>
      <c r="R2334" s="266">
        <f t="shared" si="111"/>
        <v>3.5482931231380901</v>
      </c>
      <c r="S2334" s="266">
        <f t="shared" si="112"/>
        <v>0.75796319474608809</v>
      </c>
      <c r="T2334" s="266">
        <f t="shared" si="113"/>
        <v>1.9573765564093535</v>
      </c>
    </row>
    <row r="2335" spans="1:20">
      <c r="A2335" s="102">
        <v>2.3676235708408</v>
      </c>
      <c r="B2335" s="102">
        <v>0.77415868902907603</v>
      </c>
      <c r="C2335" s="2">
        <v>933.84623637719199</v>
      </c>
      <c r="D2335" s="19">
        <v>1.2122638810227599</v>
      </c>
      <c r="E2335" s="135">
        <v>0.174253065361023</v>
      </c>
      <c r="F2335" s="135">
        <v>89</v>
      </c>
      <c r="G2335" s="135">
        <v>41.768263292906397</v>
      </c>
      <c r="H2335" s="2">
        <v>5.9998071861033004</v>
      </c>
      <c r="I2335" s="2">
        <v>12.9385500710712</v>
      </c>
      <c r="J2335" s="2">
        <v>132.76013537924399</v>
      </c>
      <c r="K2335" s="19">
        <v>2.0001752012086902</v>
      </c>
      <c r="L2335" s="135">
        <v>8.4356948317841698E-2</v>
      </c>
      <c r="M2335" s="135">
        <v>89.79</v>
      </c>
      <c r="N2335" s="135">
        <v>81.692590842369299</v>
      </c>
      <c r="O2335" s="19">
        <v>0.8</v>
      </c>
      <c r="P2335" s="2">
        <v>136.684547988204</v>
      </c>
      <c r="Q2335" s="2">
        <v>303.45821101847798</v>
      </c>
      <c r="R2335" s="266">
        <f t="shared" si="111"/>
        <v>3.2124390822314499</v>
      </c>
      <c r="S2335" s="266">
        <f t="shared" si="112"/>
        <v>0.60607884763804609</v>
      </c>
      <c r="T2335" s="266">
        <f t="shared" si="113"/>
        <v>1.9558531861736119</v>
      </c>
    </row>
    <row r="2336" spans="1:20">
      <c r="A2336" s="102">
        <v>3.5538786957040398</v>
      </c>
      <c r="B2336" s="102">
        <v>0.77477446491556101</v>
      </c>
      <c r="C2336" s="2">
        <v>984.44513372913298</v>
      </c>
      <c r="D2336" s="19">
        <v>1.8283489784226601</v>
      </c>
      <c r="E2336" s="135">
        <v>0.26155896842103099</v>
      </c>
      <c r="F2336" s="135">
        <v>89</v>
      </c>
      <c r="G2336" s="135">
        <v>41.371374843462597</v>
      </c>
      <c r="H2336" s="2">
        <v>5.3011120014054001</v>
      </c>
      <c r="I2336" s="2">
        <v>160.99433294928599</v>
      </c>
      <c r="J2336" s="2">
        <v>82.043516170476195</v>
      </c>
      <c r="K2336" s="19">
        <v>5.4870244323664501</v>
      </c>
      <c r="L2336" s="135">
        <v>0.23664971136037899</v>
      </c>
      <c r="M2336" s="135">
        <v>89.79</v>
      </c>
      <c r="N2336" s="135">
        <v>82.267294822812502</v>
      </c>
      <c r="O2336" s="19">
        <v>0.8</v>
      </c>
      <c r="P2336" s="2">
        <v>311.65948940627402</v>
      </c>
      <c r="Q2336" s="2">
        <v>117.629117484633</v>
      </c>
      <c r="R2336" s="266">
        <f t="shared" si="111"/>
        <v>7.3153734107891104</v>
      </c>
      <c r="S2336" s="266">
        <f t="shared" si="112"/>
        <v>0.33321320161028106</v>
      </c>
      <c r="T2336" s="266">
        <f t="shared" si="113"/>
        <v>1.9885076368404078</v>
      </c>
    </row>
    <row r="2337" spans="1:20">
      <c r="A2337" s="102">
        <v>1.67939558951184</v>
      </c>
      <c r="B2337" s="102">
        <v>0.77510506457046502</v>
      </c>
      <c r="C2337" s="2">
        <v>998.99955465078494</v>
      </c>
      <c r="D2337" s="19">
        <v>1.21604181569156</v>
      </c>
      <c r="E2337" s="135">
        <v>0.14042324584465701</v>
      </c>
      <c r="F2337" s="135">
        <v>89</v>
      </c>
      <c r="G2337" s="135">
        <v>41.792466888251496</v>
      </c>
      <c r="H2337" s="2">
        <v>-1.7106141699208499</v>
      </c>
      <c r="I2337" s="2">
        <v>253.34114410065001</v>
      </c>
      <c r="J2337" s="2">
        <v>-7.2498390646569097</v>
      </c>
      <c r="K2337" s="19">
        <v>2.02202605923569</v>
      </c>
      <c r="L2337" s="135">
        <v>7.5762394530000193E-2</v>
      </c>
      <c r="M2337" s="135">
        <v>89.79</v>
      </c>
      <c r="N2337" s="135">
        <v>81.418855712432901</v>
      </c>
      <c r="O2337" s="19">
        <v>0.8</v>
      </c>
      <c r="P2337" s="2">
        <v>356.54395238349201</v>
      </c>
      <c r="Q2337" s="2">
        <v>74.121490675887202</v>
      </c>
      <c r="R2337" s="266">
        <f t="shared" si="111"/>
        <v>3.2380678749272498</v>
      </c>
      <c r="S2337" s="266">
        <f t="shared" si="112"/>
        <v>0.60139769719447345</v>
      </c>
      <c r="T2337" s="266">
        <f t="shared" si="113"/>
        <v>1.9481706100321392</v>
      </c>
    </row>
    <row r="2338" spans="1:20">
      <c r="A2338" s="102">
        <v>1.88161844620481</v>
      </c>
      <c r="B2338" s="102">
        <v>0.77586172362241601</v>
      </c>
      <c r="C2338" s="2">
        <v>860.98272560759597</v>
      </c>
      <c r="D2338" s="19">
        <v>1.20514554280492</v>
      </c>
      <c r="E2338" s="135">
        <v>0.13000159572220199</v>
      </c>
      <c r="F2338" s="135">
        <v>89</v>
      </c>
      <c r="G2338" s="135">
        <v>41.397310740115898</v>
      </c>
      <c r="H2338" s="2">
        <v>-0.113468043472573</v>
      </c>
      <c r="I2338" s="2">
        <v>62.359995223434701</v>
      </c>
      <c r="J2338" s="2">
        <v>-46.591529664193402</v>
      </c>
      <c r="K2338" s="19">
        <v>3.19852101220263</v>
      </c>
      <c r="L2338" s="135">
        <v>9.9985638995277806E-2</v>
      </c>
      <c r="M2338" s="135">
        <v>89.79</v>
      </c>
      <c r="N2338" s="135">
        <v>82.448967946937401</v>
      </c>
      <c r="O2338" s="19">
        <v>0.8</v>
      </c>
      <c r="P2338" s="2">
        <v>353.53150395505702</v>
      </c>
      <c r="Q2338" s="2">
        <v>82.420284322078999</v>
      </c>
      <c r="R2338" s="266">
        <f t="shared" si="111"/>
        <v>4.4036665550075504</v>
      </c>
      <c r="S2338" s="266">
        <f t="shared" si="112"/>
        <v>0.3767821246779956</v>
      </c>
      <c r="T2338" s="266">
        <f t="shared" si="113"/>
        <v>1.9916503384612507</v>
      </c>
    </row>
    <row r="2339" spans="1:20">
      <c r="A2339" s="102">
        <v>2.2862336016259999</v>
      </c>
      <c r="B2339" s="102">
        <v>0.77600797235636998</v>
      </c>
      <c r="C2339" s="2">
        <v>977.28435578013602</v>
      </c>
      <c r="D2339" s="19">
        <v>0.52061415597286198</v>
      </c>
      <c r="E2339" s="135">
        <v>2.07210904090223E-2</v>
      </c>
      <c r="F2339" s="135">
        <v>89</v>
      </c>
      <c r="G2339" s="135">
        <v>41.000649888677202</v>
      </c>
      <c r="H2339" s="2">
        <v>-1.0155780541828801</v>
      </c>
      <c r="I2339" s="2">
        <v>72.338963419643704</v>
      </c>
      <c r="J2339" s="2">
        <v>-56.502498032383897</v>
      </c>
      <c r="K2339" s="19">
        <v>1.3325033464398299</v>
      </c>
      <c r="L2339" s="135">
        <v>2.1618793465162298E-2</v>
      </c>
      <c r="M2339" s="135">
        <v>89.79</v>
      </c>
      <c r="N2339" s="135">
        <v>82.721018058205502</v>
      </c>
      <c r="O2339" s="19">
        <v>0.8</v>
      </c>
      <c r="P2339" s="2">
        <v>253.82903870009599</v>
      </c>
      <c r="Q2339" s="2">
        <v>189.30098919457899</v>
      </c>
      <c r="R2339" s="266">
        <f t="shared" si="111"/>
        <v>1.853117502412692</v>
      </c>
      <c r="S2339" s="266">
        <f t="shared" si="112"/>
        <v>0.39070382627093136</v>
      </c>
      <c r="T2339" s="266">
        <f t="shared" si="113"/>
        <v>2.0175538261662984</v>
      </c>
    </row>
    <row r="2340" spans="1:20">
      <c r="A2340" s="102">
        <v>1.64177843602374</v>
      </c>
      <c r="B2340" s="102">
        <v>0.77619996521731505</v>
      </c>
      <c r="C2340" s="2">
        <v>959.64847126461802</v>
      </c>
      <c r="D2340" s="19">
        <v>1.27852877661169</v>
      </c>
      <c r="E2340" s="135">
        <v>0.13002306976258499</v>
      </c>
      <c r="F2340" s="135">
        <v>89</v>
      </c>
      <c r="G2340" s="135">
        <v>41.8998913483153</v>
      </c>
      <c r="H2340" s="2">
        <v>0.83890855450768598</v>
      </c>
      <c r="I2340" s="2">
        <v>302.90080696002002</v>
      </c>
      <c r="J2340" s="2">
        <v>-64.295178824051902</v>
      </c>
      <c r="K2340" s="19">
        <v>2.4776263991661001</v>
      </c>
      <c r="L2340" s="135">
        <v>9.5105117887734597E-2</v>
      </c>
      <c r="M2340" s="135">
        <v>89.79</v>
      </c>
      <c r="N2340" s="135">
        <v>81.430194305082395</v>
      </c>
      <c r="O2340" s="19">
        <v>0.8</v>
      </c>
      <c r="P2340" s="2">
        <v>353.9726374814</v>
      </c>
      <c r="Q2340" s="2">
        <v>72.546758927405094</v>
      </c>
      <c r="R2340" s="266">
        <f t="shared" si="111"/>
        <v>3.7561551757777902</v>
      </c>
      <c r="S2340" s="266">
        <f t="shared" si="112"/>
        <v>0.51602968754369383</v>
      </c>
      <c r="T2340" s="266">
        <f t="shared" si="113"/>
        <v>1.9434464311172139</v>
      </c>
    </row>
    <row r="2341" spans="1:20">
      <c r="A2341" s="102">
        <v>1.8921015765517899</v>
      </c>
      <c r="B2341" s="102">
        <v>0.77636084478238898</v>
      </c>
      <c r="C2341" s="2">
        <v>860.00047105852798</v>
      </c>
      <c r="D2341" s="19">
        <v>1.20000006743136</v>
      </c>
      <c r="E2341" s="135">
        <v>0.13000005131360101</v>
      </c>
      <c r="F2341" s="135">
        <v>89</v>
      </c>
      <c r="G2341" s="135">
        <v>41.637303461118201</v>
      </c>
      <c r="H2341" s="2">
        <v>5.4243845131678103</v>
      </c>
      <c r="I2341" s="2">
        <v>156.57230680703299</v>
      </c>
      <c r="J2341" s="2">
        <v>162.642135630452</v>
      </c>
      <c r="K2341" s="19">
        <v>2.7723839138197</v>
      </c>
      <c r="L2341" s="135">
        <v>9.9274562397792906E-2</v>
      </c>
      <c r="M2341" s="135">
        <v>89.79</v>
      </c>
      <c r="N2341" s="135">
        <v>81.400926947052</v>
      </c>
      <c r="O2341" s="19">
        <v>0.8</v>
      </c>
      <c r="P2341" s="2">
        <v>161.57203625885401</v>
      </c>
      <c r="Q2341" s="2">
        <v>298.95362544776799</v>
      </c>
      <c r="R2341" s="266">
        <f t="shared" si="111"/>
        <v>3.9723839812510597</v>
      </c>
      <c r="S2341" s="266">
        <f t="shared" si="112"/>
        <v>0.43284051009300478</v>
      </c>
      <c r="T2341" s="266">
        <f t="shared" si="113"/>
        <v>1.9549999683112504</v>
      </c>
    </row>
    <row r="2342" spans="1:20">
      <c r="A2342" s="102">
        <v>2.06948370626196</v>
      </c>
      <c r="B2342" s="102">
        <v>0.77670179378679505</v>
      </c>
      <c r="C2342" s="2">
        <v>995.20155566699805</v>
      </c>
      <c r="D2342" s="19">
        <v>1.4542491330369101</v>
      </c>
      <c r="E2342" s="135">
        <v>0.15014165749708899</v>
      </c>
      <c r="F2342" s="135">
        <v>89</v>
      </c>
      <c r="G2342" s="135">
        <v>41.638060658596402</v>
      </c>
      <c r="H2342" s="2">
        <v>-0.16307315501695999</v>
      </c>
      <c r="I2342" s="2">
        <v>298.36232989526201</v>
      </c>
      <c r="J2342" s="2">
        <v>-103.756048518543</v>
      </c>
      <c r="K2342" s="19">
        <v>2.00000274995014</v>
      </c>
      <c r="L2342" s="135">
        <v>7.8439738042401397E-2</v>
      </c>
      <c r="M2342" s="135">
        <v>89.79</v>
      </c>
      <c r="N2342" s="135">
        <v>81.679025215803307</v>
      </c>
      <c r="O2342" s="19">
        <v>0.8</v>
      </c>
      <c r="P2342" s="2">
        <v>92.896047375715796</v>
      </c>
      <c r="Q2342" s="2">
        <v>344.962020455941</v>
      </c>
      <c r="R2342" s="266">
        <f t="shared" si="111"/>
        <v>3.4542518829870499</v>
      </c>
      <c r="S2342" s="266">
        <f t="shared" si="112"/>
        <v>0.72712356674167788</v>
      </c>
      <c r="T2342" s="266">
        <f t="shared" si="113"/>
        <v>1.9616433600381971</v>
      </c>
    </row>
    <row r="2343" spans="1:20">
      <c r="A2343" s="102">
        <v>2.08254349604249</v>
      </c>
      <c r="B2343" s="102">
        <v>0.77689497528926399</v>
      </c>
      <c r="C2343" s="2">
        <v>984.73762342924203</v>
      </c>
      <c r="D2343" s="19">
        <v>0.50278716512628996</v>
      </c>
      <c r="E2343" s="135">
        <v>1.0872668176129301E-2</v>
      </c>
      <c r="F2343" s="135">
        <v>89</v>
      </c>
      <c r="G2343" s="135">
        <v>41.119545334881202</v>
      </c>
      <c r="H2343" s="2">
        <v>5.9999988852839099</v>
      </c>
      <c r="I2343" s="2">
        <v>282.97079813802401</v>
      </c>
      <c r="J2343" s="2">
        <v>-169.643374038639</v>
      </c>
      <c r="K2343" s="19">
        <v>1.6385135156689199</v>
      </c>
      <c r="L2343" s="135">
        <v>0.13061862078998901</v>
      </c>
      <c r="M2343" s="135">
        <v>89.79</v>
      </c>
      <c r="N2343" s="135">
        <v>83.142219992270796</v>
      </c>
      <c r="O2343" s="19">
        <v>0.8</v>
      </c>
      <c r="P2343" s="2">
        <v>158.550549619794</v>
      </c>
      <c r="Q2343" s="2">
        <v>304.85735824320898</v>
      </c>
      <c r="R2343" s="266">
        <f t="shared" si="111"/>
        <v>2.1413006807952097</v>
      </c>
      <c r="S2343" s="266">
        <f t="shared" si="112"/>
        <v>0.30685567150846971</v>
      </c>
      <c r="T2343" s="266">
        <f t="shared" si="113"/>
        <v>2.0219635045853068</v>
      </c>
    </row>
    <row r="2344" spans="1:20">
      <c r="A2344" s="102">
        <v>1.50321400584653</v>
      </c>
      <c r="B2344" s="102">
        <v>0.777620743439697</v>
      </c>
      <c r="C2344" s="2">
        <v>926.46544478553506</v>
      </c>
      <c r="D2344" s="19">
        <v>1.5308031445264501</v>
      </c>
      <c r="E2344" s="135">
        <v>6.3695985873853797E-3</v>
      </c>
      <c r="F2344" s="135">
        <v>89</v>
      </c>
      <c r="G2344" s="135">
        <v>40.511294583972699</v>
      </c>
      <c r="H2344" s="2">
        <v>-0.76024969373973195</v>
      </c>
      <c r="I2344" s="2">
        <v>359.60870216167098</v>
      </c>
      <c r="J2344" s="2">
        <v>-98.668299257873102</v>
      </c>
      <c r="K2344" s="19">
        <v>3.1229200855640502</v>
      </c>
      <c r="L2344" s="135">
        <v>0.24131271574751401</v>
      </c>
      <c r="M2344" s="135">
        <v>89.79</v>
      </c>
      <c r="N2344" s="135">
        <v>82.560515055002497</v>
      </c>
      <c r="O2344" s="19">
        <v>0.8</v>
      </c>
      <c r="P2344" s="2">
        <v>359.77328188385002</v>
      </c>
      <c r="Q2344" s="2">
        <v>59.992626642335502</v>
      </c>
      <c r="R2344" s="266">
        <f t="shared" si="111"/>
        <v>4.6537232300905007</v>
      </c>
      <c r="S2344" s="266">
        <f t="shared" si="112"/>
        <v>0.49018325880406322</v>
      </c>
      <c r="T2344" s="266">
        <f t="shared" si="113"/>
        <v>2.0379628916540611</v>
      </c>
    </row>
    <row r="2345" spans="1:20">
      <c r="A2345" s="102">
        <v>1.7746570575982299</v>
      </c>
      <c r="B2345" s="102">
        <v>0.77804621933575902</v>
      </c>
      <c r="C2345" s="2">
        <v>957.71684178570899</v>
      </c>
      <c r="D2345" s="19">
        <v>1.0212862459375101</v>
      </c>
      <c r="E2345" s="135">
        <v>0.26999999864778601</v>
      </c>
      <c r="F2345" s="135">
        <v>89</v>
      </c>
      <c r="G2345" s="135">
        <v>41.852806187127598</v>
      </c>
      <c r="H2345" s="2">
        <v>2.14581979228578</v>
      </c>
      <c r="I2345" s="2">
        <v>240.424966145464</v>
      </c>
      <c r="J2345" s="2">
        <v>62.6343301175325</v>
      </c>
      <c r="K2345" s="19">
        <v>2.69828952624911</v>
      </c>
      <c r="L2345" s="135">
        <v>9.9999988817970606E-2</v>
      </c>
      <c r="M2345" s="135">
        <v>89.79</v>
      </c>
      <c r="N2345" s="135">
        <v>82.149255338365904</v>
      </c>
      <c r="O2345" s="19">
        <v>0.8</v>
      </c>
      <c r="P2345" s="2">
        <v>90.017230164987197</v>
      </c>
      <c r="Q2345" s="2">
        <v>359.98357612563399</v>
      </c>
      <c r="R2345" s="266">
        <f t="shared" si="111"/>
        <v>3.7195757721866203</v>
      </c>
      <c r="S2345" s="266">
        <f t="shared" si="112"/>
        <v>0.37849394440529116</v>
      </c>
      <c r="T2345" s="266">
        <f t="shared" si="113"/>
        <v>1.9628135559434012</v>
      </c>
    </row>
    <row r="2346" spans="1:20">
      <c r="A2346" s="102">
        <v>1.9291699575260199</v>
      </c>
      <c r="B2346" s="102">
        <v>0.77828918978133599</v>
      </c>
      <c r="C2346" s="2">
        <v>892.66153907085504</v>
      </c>
      <c r="D2346" s="19">
        <v>1.0144900713120799</v>
      </c>
      <c r="E2346" s="135">
        <v>0.208062122178892</v>
      </c>
      <c r="F2346" s="135">
        <v>89</v>
      </c>
      <c r="G2346" s="135">
        <v>42.478165240818399</v>
      </c>
      <c r="H2346" s="2">
        <v>1.0405858137255699</v>
      </c>
      <c r="I2346" s="2">
        <v>246.60907614857999</v>
      </c>
      <c r="J2346" s="2">
        <v>12.9856543929642</v>
      </c>
      <c r="K2346" s="19">
        <v>3.9753918902769998</v>
      </c>
      <c r="L2346" s="135">
        <v>9.0261750411990596E-2</v>
      </c>
      <c r="M2346" s="135">
        <v>89.79</v>
      </c>
      <c r="N2346" s="135">
        <v>81.520851178105502</v>
      </c>
      <c r="O2346" s="19">
        <v>0.8</v>
      </c>
      <c r="P2346" s="2">
        <v>104.816233978253</v>
      </c>
      <c r="Q2346" s="2">
        <v>347.66232167212598</v>
      </c>
      <c r="R2346" s="266">
        <f t="shared" si="111"/>
        <v>4.9898819615890799</v>
      </c>
      <c r="S2346" s="266">
        <f t="shared" si="112"/>
        <v>0.25519246889679387</v>
      </c>
      <c r="T2346" s="266">
        <f t="shared" si="113"/>
        <v>1.9191236418980251</v>
      </c>
    </row>
    <row r="2347" spans="1:20">
      <c r="A2347" s="102">
        <v>1.7544886115938401</v>
      </c>
      <c r="B2347" s="102">
        <v>0.77858415095354705</v>
      </c>
      <c r="C2347" s="2">
        <v>980.44448547348702</v>
      </c>
      <c r="D2347" s="19">
        <v>1.34184700391345</v>
      </c>
      <c r="E2347" s="135">
        <v>0.29971996055717398</v>
      </c>
      <c r="F2347" s="135">
        <v>89</v>
      </c>
      <c r="G2347" s="135">
        <v>41.784586736461897</v>
      </c>
      <c r="H2347" s="2">
        <v>5.9999996310534502</v>
      </c>
      <c r="I2347" s="2">
        <v>214.17148107782299</v>
      </c>
      <c r="J2347" s="2">
        <v>56.679148227633497</v>
      </c>
      <c r="K2347" s="19">
        <v>2.0337706751210001</v>
      </c>
      <c r="L2347" s="135">
        <v>8.2604951035473606E-2</v>
      </c>
      <c r="M2347" s="135">
        <v>89.79</v>
      </c>
      <c r="N2347" s="135">
        <v>81.446014051345799</v>
      </c>
      <c r="O2347" s="19">
        <v>0.8</v>
      </c>
      <c r="P2347" s="2">
        <v>359.72302247656597</v>
      </c>
      <c r="Q2347" s="2">
        <v>70.637844769490201</v>
      </c>
      <c r="R2347" s="266">
        <f t="shared" si="111"/>
        <v>3.3756176790344501</v>
      </c>
      <c r="S2347" s="266">
        <f t="shared" si="112"/>
        <v>0.65978284588729075</v>
      </c>
      <c r="T2347" s="266">
        <f t="shared" si="113"/>
        <v>1.9491879760599549</v>
      </c>
    </row>
    <row r="2348" spans="1:20">
      <c r="A2348" s="102">
        <v>2.2186898938380102</v>
      </c>
      <c r="B2348" s="102">
        <v>0.77964192097458695</v>
      </c>
      <c r="C2348" s="2">
        <v>962.12647941334797</v>
      </c>
      <c r="D2348" s="19">
        <v>2.4299339802263198</v>
      </c>
      <c r="E2348" s="135">
        <v>1.22742406620802E-2</v>
      </c>
      <c r="F2348" s="135">
        <v>89</v>
      </c>
      <c r="G2348" s="135">
        <v>40.137375112408002</v>
      </c>
      <c r="H2348" s="2">
        <v>1.4808805845337401</v>
      </c>
      <c r="I2348" s="2">
        <v>23.474781390738201</v>
      </c>
      <c r="J2348" s="2">
        <v>-44.495248969407903</v>
      </c>
      <c r="K2348" s="19">
        <v>1.21779843379424</v>
      </c>
      <c r="L2348" s="135">
        <v>4.1835432408370198E-2</v>
      </c>
      <c r="M2348" s="135">
        <v>89.79</v>
      </c>
      <c r="N2348" s="135">
        <v>82.479035801377606</v>
      </c>
      <c r="O2348" s="19">
        <v>0.8</v>
      </c>
      <c r="P2348" s="2">
        <v>291.88958757711998</v>
      </c>
      <c r="Q2348" s="2">
        <v>156.16600546272599</v>
      </c>
      <c r="R2348" s="266">
        <f t="shared" si="111"/>
        <v>3.6477324140205596</v>
      </c>
      <c r="S2348" s="266">
        <f t="shared" si="112"/>
        <v>1.9953498976472512</v>
      </c>
      <c r="T2348" s="266">
        <f t="shared" si="113"/>
        <v>2.0549185284386016</v>
      </c>
    </row>
    <row r="2349" spans="1:20">
      <c r="A2349" s="102">
        <v>3.1210710736922902</v>
      </c>
      <c r="B2349" s="102">
        <v>0.77971021537942897</v>
      </c>
      <c r="C2349" s="2">
        <v>880.29257562881298</v>
      </c>
      <c r="D2349" s="19">
        <v>2.59855312190781</v>
      </c>
      <c r="E2349" s="135">
        <v>0.201635718426771</v>
      </c>
      <c r="F2349" s="135">
        <v>89</v>
      </c>
      <c r="G2349" s="135">
        <v>41.399955537932797</v>
      </c>
      <c r="H2349" s="2">
        <v>2.7079835392066198</v>
      </c>
      <c r="I2349" s="2">
        <v>254.571383517394</v>
      </c>
      <c r="J2349" s="2">
        <v>-41.5659774716421</v>
      </c>
      <c r="K2349" s="19">
        <v>1.33822560605739</v>
      </c>
      <c r="L2349" s="135">
        <v>0.2393192429005</v>
      </c>
      <c r="M2349" s="135">
        <v>89.79</v>
      </c>
      <c r="N2349" s="135">
        <v>81.295489348643201</v>
      </c>
      <c r="O2349" s="19">
        <v>0.8</v>
      </c>
      <c r="P2349" s="2">
        <v>93.551881878655493</v>
      </c>
      <c r="Q2349" s="2">
        <v>350.70202502441902</v>
      </c>
      <c r="R2349" s="266">
        <f t="shared" si="111"/>
        <v>3.9367787279652</v>
      </c>
      <c r="S2349" s="266">
        <f t="shared" si="112"/>
        <v>1.9417900166800206</v>
      </c>
      <c r="T2349" s="266">
        <f t="shared" si="113"/>
        <v>1.9636612719102087</v>
      </c>
    </row>
    <row r="2350" spans="1:20">
      <c r="A2350" s="102">
        <v>2.3733349400572399</v>
      </c>
      <c r="B2350" s="102">
        <v>0.78055976739372401</v>
      </c>
      <c r="C2350" s="2">
        <v>998.99999003769096</v>
      </c>
      <c r="D2350" s="19">
        <v>1.74104382431662</v>
      </c>
      <c r="E2350" s="135">
        <v>0.18481307685356699</v>
      </c>
      <c r="F2350" s="135">
        <v>89</v>
      </c>
      <c r="G2350" s="135">
        <v>41.799829750186298</v>
      </c>
      <c r="H2350" s="2">
        <v>5.9990675772440296</v>
      </c>
      <c r="I2350" s="2">
        <v>232.75767509904301</v>
      </c>
      <c r="J2350" s="2">
        <v>44.212779624867601</v>
      </c>
      <c r="K2350" s="19">
        <v>2.0000086307816298</v>
      </c>
      <c r="L2350" s="135">
        <v>7.4153094706081196E-2</v>
      </c>
      <c r="M2350" s="135">
        <v>89.79</v>
      </c>
      <c r="N2350" s="135">
        <v>81.081581884444702</v>
      </c>
      <c r="O2350" s="19">
        <v>0.8</v>
      </c>
      <c r="P2350" s="2">
        <v>8.5986740790034905E-5</v>
      </c>
      <c r="Q2350" s="2">
        <v>72.194646434079203</v>
      </c>
      <c r="R2350" s="266">
        <f t="shared" si="111"/>
        <v>3.7410524550982496</v>
      </c>
      <c r="S2350" s="266">
        <f t="shared" si="112"/>
        <v>0.87051815553225742</v>
      </c>
      <c r="T2350" s="266">
        <f t="shared" si="113"/>
        <v>1.939758663349181</v>
      </c>
    </row>
    <row r="2351" spans="1:20">
      <c r="A2351" s="102">
        <v>1.8196396119892499</v>
      </c>
      <c r="B2351" s="102">
        <v>0.78060268087531703</v>
      </c>
      <c r="C2351" s="2">
        <v>983.48979052349705</v>
      </c>
      <c r="D2351" s="19">
        <v>1.2869081204820001</v>
      </c>
      <c r="E2351" s="135">
        <v>3.3953624479566499E-2</v>
      </c>
      <c r="F2351" s="135">
        <v>89</v>
      </c>
      <c r="G2351" s="135">
        <v>41.0554474643248</v>
      </c>
      <c r="H2351" s="2">
        <v>3.7600965025156099</v>
      </c>
      <c r="I2351" s="2">
        <v>17.363791635486699</v>
      </c>
      <c r="J2351" s="2">
        <v>-82.901618128373499</v>
      </c>
      <c r="K2351" s="19">
        <v>3.0763196308475802</v>
      </c>
      <c r="L2351" s="135">
        <v>0.261991403699189</v>
      </c>
      <c r="M2351" s="135">
        <v>89.79</v>
      </c>
      <c r="N2351" s="135">
        <v>82.087328065111095</v>
      </c>
      <c r="O2351" s="19">
        <v>0.8</v>
      </c>
      <c r="P2351" s="2">
        <v>341.71390415396297</v>
      </c>
      <c r="Q2351" s="2">
        <v>67.965621395684806</v>
      </c>
      <c r="R2351" s="266">
        <f t="shared" si="111"/>
        <v>4.3632277513295801</v>
      </c>
      <c r="S2351" s="266">
        <f t="shared" si="112"/>
        <v>0.41832718147282838</v>
      </c>
      <c r="T2351" s="266">
        <f t="shared" si="113"/>
        <v>1.9994259747489298</v>
      </c>
    </row>
    <row r="2352" spans="1:20">
      <c r="A2352" s="102">
        <v>2.3590134573168999</v>
      </c>
      <c r="B2352" s="102">
        <v>0.78106374575701698</v>
      </c>
      <c r="C2352" s="2">
        <v>977.13984955348201</v>
      </c>
      <c r="D2352" s="19">
        <v>2.98653249895019</v>
      </c>
      <c r="E2352" s="135">
        <v>0.13013489797866001</v>
      </c>
      <c r="F2352" s="135">
        <v>89</v>
      </c>
      <c r="G2352" s="135">
        <v>41.707093367563097</v>
      </c>
      <c r="H2352" s="2">
        <v>0.81502202334951201</v>
      </c>
      <c r="I2352" s="2">
        <v>145.12371745399599</v>
      </c>
      <c r="J2352" s="2">
        <v>-102.03844953457001</v>
      </c>
      <c r="K2352" s="19">
        <v>3.1943059982772701</v>
      </c>
      <c r="L2352" s="135">
        <v>7.5762954063233204E-2</v>
      </c>
      <c r="M2352" s="135">
        <v>89.79</v>
      </c>
      <c r="N2352" s="135">
        <v>81.694956610839299</v>
      </c>
      <c r="O2352" s="19">
        <v>0.8</v>
      </c>
      <c r="P2352" s="2">
        <v>177.40204603954899</v>
      </c>
      <c r="Q2352" s="2">
        <v>268.33582875979801</v>
      </c>
      <c r="R2352" s="266">
        <f t="shared" si="111"/>
        <v>6.1808384972274606</v>
      </c>
      <c r="S2352" s="266">
        <f t="shared" si="112"/>
        <v>0.93495504205322377</v>
      </c>
      <c r="T2352" s="266">
        <f t="shared" si="113"/>
        <v>1.9587784718264736</v>
      </c>
    </row>
    <row r="2353" spans="1:20">
      <c r="A2353" s="102">
        <v>2.66192830028012</v>
      </c>
      <c r="B2353" s="102">
        <v>0.78139454318100898</v>
      </c>
      <c r="C2353" s="2">
        <v>879.98682303548696</v>
      </c>
      <c r="D2353" s="19">
        <v>0.77252118536937897</v>
      </c>
      <c r="E2353" s="135">
        <v>0.25958553891326602</v>
      </c>
      <c r="F2353" s="135">
        <v>89</v>
      </c>
      <c r="G2353" s="135">
        <v>42.640856745518001</v>
      </c>
      <c r="H2353" s="2">
        <v>1.12798614477821</v>
      </c>
      <c r="I2353" s="2">
        <v>258.68244240232099</v>
      </c>
      <c r="J2353" s="2">
        <v>-69.852607276120594</v>
      </c>
      <c r="K2353" s="19">
        <v>3.9345670998608799</v>
      </c>
      <c r="L2353" s="135">
        <v>0.14032629496951299</v>
      </c>
      <c r="M2353" s="135">
        <v>89.79</v>
      </c>
      <c r="N2353" s="135">
        <v>81.910993132790395</v>
      </c>
      <c r="O2353" s="19">
        <v>0.8</v>
      </c>
      <c r="P2353" s="2">
        <v>6.9829645537603096</v>
      </c>
      <c r="Q2353" s="2">
        <v>56.035539634436802</v>
      </c>
      <c r="R2353" s="266">
        <f t="shared" si="111"/>
        <v>4.7070882852302587</v>
      </c>
      <c r="S2353" s="266">
        <f t="shared" si="112"/>
        <v>0.1963421046744111</v>
      </c>
      <c r="T2353" s="266">
        <f t="shared" si="113"/>
        <v>1.9209509232339732</v>
      </c>
    </row>
    <row r="2354" spans="1:20">
      <c r="A2354" s="102">
        <v>2.8531653257086802</v>
      </c>
      <c r="B2354" s="102">
        <v>0.78140037438339105</v>
      </c>
      <c r="C2354" s="2">
        <v>982.25932692219601</v>
      </c>
      <c r="D2354" s="19">
        <v>1.83443485988724</v>
      </c>
      <c r="E2354" s="135">
        <v>4.1095104823135603E-5</v>
      </c>
      <c r="F2354" s="135">
        <v>89</v>
      </c>
      <c r="G2354" s="135">
        <v>41.274515129026703</v>
      </c>
      <c r="H2354" s="2">
        <v>0.366917069393496</v>
      </c>
      <c r="I2354" s="2">
        <v>344.85342705887399</v>
      </c>
      <c r="J2354" s="2">
        <v>74.440718891006497</v>
      </c>
      <c r="K2354" s="19">
        <v>1.6431189460970701</v>
      </c>
      <c r="L2354" s="135">
        <v>0.12751506976776</v>
      </c>
      <c r="M2354" s="135">
        <v>89.79</v>
      </c>
      <c r="N2354" s="135">
        <v>82.613671921414905</v>
      </c>
      <c r="O2354" s="19">
        <v>0.8</v>
      </c>
      <c r="P2354" s="2">
        <v>220.103825959863</v>
      </c>
      <c r="Q2354" s="2">
        <v>238.38098642404401</v>
      </c>
      <c r="R2354" s="266">
        <f t="shared" si="111"/>
        <v>3.4775538059843099</v>
      </c>
      <c r="S2354" s="266">
        <f t="shared" si="112"/>
        <v>1.1164346100716604</v>
      </c>
      <c r="T2354" s="266">
        <f t="shared" si="113"/>
        <v>2.0015661398603819</v>
      </c>
    </row>
    <row r="2355" spans="1:20">
      <c r="A2355" s="102">
        <v>2.3057486037723698</v>
      </c>
      <c r="B2355" s="102">
        <v>0.78153571174206105</v>
      </c>
      <c r="C2355" s="2">
        <v>984.04866946675099</v>
      </c>
      <c r="D2355" s="19">
        <v>0.58408424174606399</v>
      </c>
      <c r="E2355" s="135">
        <v>0.12239337362708901</v>
      </c>
      <c r="F2355" s="135">
        <v>89</v>
      </c>
      <c r="G2355" s="135">
        <v>42.148173680779102</v>
      </c>
      <c r="H2355" s="2">
        <v>4.6401199709480299</v>
      </c>
      <c r="I2355" s="2">
        <v>305.22011125876799</v>
      </c>
      <c r="J2355" s="2">
        <v>-159.84048999633001</v>
      </c>
      <c r="K2355" s="19">
        <v>3.2080868489017198</v>
      </c>
      <c r="L2355" s="135">
        <v>0.20418386080439699</v>
      </c>
      <c r="M2355" s="135">
        <v>89.79</v>
      </c>
      <c r="N2355" s="135">
        <v>82.332476436104102</v>
      </c>
      <c r="O2355" s="19">
        <v>0.8</v>
      </c>
      <c r="P2355" s="2">
        <v>118.062252287193</v>
      </c>
      <c r="Q2355" s="2">
        <v>331.47396172132301</v>
      </c>
      <c r="R2355" s="266">
        <f t="shared" si="111"/>
        <v>3.7921710906477837</v>
      </c>
      <c r="S2355" s="266">
        <f t="shared" si="112"/>
        <v>0.18206621867049008</v>
      </c>
      <c r="T2355" s="266">
        <f t="shared" si="113"/>
        <v>1.9534055510844188</v>
      </c>
    </row>
    <row r="2356" spans="1:20">
      <c r="A2356" s="102">
        <v>1.62689661141484</v>
      </c>
      <c r="B2356" s="102">
        <v>0.78164221045068005</v>
      </c>
      <c r="C2356" s="2">
        <v>984.22489202615702</v>
      </c>
      <c r="D2356" s="19">
        <v>1.20000036153437</v>
      </c>
      <c r="E2356" s="135">
        <v>0.15394568924041599</v>
      </c>
      <c r="F2356" s="135">
        <v>89</v>
      </c>
      <c r="G2356" s="135">
        <v>41.407764073549799</v>
      </c>
      <c r="H2356" s="2">
        <v>5.9994841185727896</v>
      </c>
      <c r="I2356" s="2">
        <v>337.31022035235998</v>
      </c>
      <c r="J2356" s="2">
        <v>170.389217636669</v>
      </c>
      <c r="K2356" s="19">
        <v>2.0023094790466698</v>
      </c>
      <c r="L2356" s="135">
        <v>7.7940182197321198E-2</v>
      </c>
      <c r="M2356" s="135">
        <v>89.79</v>
      </c>
      <c r="N2356" s="135">
        <v>82.449471475667906</v>
      </c>
      <c r="O2356" s="19">
        <v>0.8</v>
      </c>
      <c r="P2356" s="2">
        <v>132.21132067027</v>
      </c>
      <c r="Q2356" s="2">
        <v>311.06839089994003</v>
      </c>
      <c r="R2356" s="266">
        <f t="shared" si="111"/>
        <v>3.20230984058104</v>
      </c>
      <c r="S2356" s="266">
        <f t="shared" si="112"/>
        <v>0.59930813597591748</v>
      </c>
      <c r="T2356" s="266">
        <f t="shared" si="113"/>
        <v>1.9911597093052045</v>
      </c>
    </row>
    <row r="2357" spans="1:20">
      <c r="A2357" s="102">
        <v>1.8523991750553199</v>
      </c>
      <c r="B2357" s="102">
        <v>0.78187220458708195</v>
      </c>
      <c r="C2357" s="2">
        <v>971.11302658569502</v>
      </c>
      <c r="D2357" s="19">
        <v>1.2728542637748399</v>
      </c>
      <c r="E2357" s="135">
        <v>0.177899628092967</v>
      </c>
      <c r="F2357" s="135">
        <v>89</v>
      </c>
      <c r="G2357" s="135">
        <v>41.739010735675002</v>
      </c>
      <c r="H2357" s="2">
        <v>5.99977922350058</v>
      </c>
      <c r="I2357" s="2">
        <v>303.23874527646598</v>
      </c>
      <c r="J2357" s="2">
        <v>-112.66545135469499</v>
      </c>
      <c r="K2357" s="19">
        <v>2.1211027536285401</v>
      </c>
      <c r="L2357" s="135">
        <v>8.1264789999835996E-2</v>
      </c>
      <c r="M2357" s="135">
        <v>89.79</v>
      </c>
      <c r="N2357" s="135">
        <v>81.695638335795394</v>
      </c>
      <c r="O2357" s="19">
        <v>0.8</v>
      </c>
      <c r="P2357" s="2">
        <v>91.276301338086299</v>
      </c>
      <c r="Q2357" s="2">
        <v>345.45906524188803</v>
      </c>
      <c r="R2357" s="266">
        <f t="shared" si="111"/>
        <v>3.39395701740338</v>
      </c>
      <c r="S2357" s="266">
        <f t="shared" si="112"/>
        <v>0.60009080729228526</v>
      </c>
      <c r="T2357" s="266">
        <f t="shared" si="113"/>
        <v>1.9572969482472382</v>
      </c>
    </row>
    <row r="2358" spans="1:20">
      <c r="A2358" s="102">
        <v>2.47569727618247</v>
      </c>
      <c r="B2358" s="102">
        <v>0.78205287722213301</v>
      </c>
      <c r="C2358" s="2">
        <v>894.86528075640899</v>
      </c>
      <c r="D2358" s="19">
        <v>2.7196946055027702</v>
      </c>
      <c r="E2358" s="135">
        <v>0.28691910546455002</v>
      </c>
      <c r="F2358" s="135">
        <v>89</v>
      </c>
      <c r="G2358" s="135">
        <v>41.761782389051902</v>
      </c>
      <c r="H2358" s="2">
        <v>0.93304750597166397</v>
      </c>
      <c r="I2358" s="2">
        <v>359.98999823816001</v>
      </c>
      <c r="J2358" s="2">
        <v>137.71830194729301</v>
      </c>
      <c r="K2358" s="19">
        <v>3.1956060539904598</v>
      </c>
      <c r="L2358" s="135">
        <v>4.9149206035466103E-2</v>
      </c>
      <c r="M2358" s="135">
        <v>89.79</v>
      </c>
      <c r="N2358" s="135">
        <v>81.644759804066496</v>
      </c>
      <c r="O2358" s="19">
        <v>0.8</v>
      </c>
      <c r="P2358" s="2">
        <v>91.715250770358907</v>
      </c>
      <c r="Q2358" s="2">
        <v>343.28566839500201</v>
      </c>
      <c r="R2358" s="266">
        <f t="shared" si="111"/>
        <v>5.91530065949323</v>
      </c>
      <c r="S2358" s="266">
        <f t="shared" si="112"/>
        <v>0.85107317972019636</v>
      </c>
      <c r="T2358" s="266">
        <f t="shared" si="113"/>
        <v>1.9550113796261279</v>
      </c>
    </row>
    <row r="2359" spans="1:20">
      <c r="A2359" s="102">
        <v>2.3548549315892102</v>
      </c>
      <c r="B2359" s="102">
        <v>0.78247482526828205</v>
      </c>
      <c r="C2359" s="2">
        <v>860.00129343444598</v>
      </c>
      <c r="D2359" s="19">
        <v>3.2457932400584801</v>
      </c>
      <c r="E2359" s="135">
        <v>0.171172147198456</v>
      </c>
      <c r="F2359" s="135">
        <v>89</v>
      </c>
      <c r="G2359" s="135">
        <v>41.597593263552099</v>
      </c>
      <c r="H2359" s="2">
        <v>0.45988144953434501</v>
      </c>
      <c r="I2359" s="2">
        <v>43.990642623771798</v>
      </c>
      <c r="J2359" s="2">
        <v>102.805121437645</v>
      </c>
      <c r="K2359" s="19">
        <v>3.1979412635695099</v>
      </c>
      <c r="L2359" s="135">
        <v>1.9747642135153499E-2</v>
      </c>
      <c r="M2359" s="135">
        <v>89.79</v>
      </c>
      <c r="N2359" s="135">
        <v>81.699997172463696</v>
      </c>
      <c r="O2359" s="19">
        <v>0.8</v>
      </c>
      <c r="P2359" s="2">
        <v>340.54238169938498</v>
      </c>
      <c r="Q2359" s="2">
        <v>90.957274265857905</v>
      </c>
      <c r="R2359" s="266">
        <f t="shared" si="111"/>
        <v>6.4437345036279901</v>
      </c>
      <c r="S2359" s="266">
        <f t="shared" si="112"/>
        <v>1.0149633694133451</v>
      </c>
      <c r="T2359" s="266">
        <f t="shared" si="113"/>
        <v>1.9640558686853022</v>
      </c>
    </row>
    <row r="2360" spans="1:20">
      <c r="A2360" s="102">
        <v>2.1783094583079201</v>
      </c>
      <c r="B2360" s="102">
        <v>0.78256534724770199</v>
      </c>
      <c r="C2360" s="2">
        <v>879.99463876079005</v>
      </c>
      <c r="D2360" s="19">
        <v>0.70599530115638798</v>
      </c>
      <c r="E2360" s="135">
        <v>9.69582596063472E-2</v>
      </c>
      <c r="F2360" s="135">
        <v>89</v>
      </c>
      <c r="G2360" s="135">
        <v>41.373304294595798</v>
      </c>
      <c r="H2360" s="2">
        <v>-1.26397160465525</v>
      </c>
      <c r="I2360" s="2">
        <v>314.10860307790603</v>
      </c>
      <c r="J2360" s="2">
        <v>-123.350787581345</v>
      </c>
      <c r="K2360" s="19">
        <v>1.30859932712616</v>
      </c>
      <c r="L2360" s="135">
        <v>1.0871984180843199E-2</v>
      </c>
      <c r="M2360" s="135">
        <v>89.79</v>
      </c>
      <c r="N2360" s="135">
        <v>82.4288502543004</v>
      </c>
      <c r="O2360" s="19">
        <v>0.8</v>
      </c>
      <c r="P2360" s="2">
        <v>276.05821172664099</v>
      </c>
      <c r="Q2360" s="2">
        <v>164.55329514363601</v>
      </c>
      <c r="R2360" s="266">
        <f t="shared" si="111"/>
        <v>2.014594628282548</v>
      </c>
      <c r="S2360" s="266">
        <f t="shared" si="112"/>
        <v>0.53950455767605943</v>
      </c>
      <c r="T2360" s="266">
        <f t="shared" si="113"/>
        <v>1.9923197254773606</v>
      </c>
    </row>
    <row r="2361" spans="1:20">
      <c r="A2361" s="102">
        <v>1.69449129840359</v>
      </c>
      <c r="B2361" s="102">
        <v>0.78312262550324996</v>
      </c>
      <c r="C2361" s="2">
        <v>998.99929921154796</v>
      </c>
      <c r="D2361" s="19">
        <v>2.3413100205549</v>
      </c>
      <c r="E2361" s="135">
        <v>0.26999956674014097</v>
      </c>
      <c r="F2361" s="135">
        <v>89</v>
      </c>
      <c r="G2361" s="135">
        <v>41.808707242919503</v>
      </c>
      <c r="H2361" s="2">
        <v>1.84122734727835</v>
      </c>
      <c r="I2361" s="2">
        <v>256.38498239773003</v>
      </c>
      <c r="J2361" s="2">
        <v>55.277128386269197</v>
      </c>
      <c r="K2361" s="19">
        <v>2.21912310567085</v>
      </c>
      <c r="L2361" s="135">
        <v>2.9107448433506E-2</v>
      </c>
      <c r="M2361" s="135">
        <v>89.79</v>
      </c>
      <c r="N2361" s="135">
        <v>81.153954141153804</v>
      </c>
      <c r="O2361" s="19">
        <v>0.8</v>
      </c>
      <c r="P2361" s="2">
        <v>160.340298792006</v>
      </c>
      <c r="Q2361" s="2">
        <v>292.77455344061798</v>
      </c>
      <c r="R2361" s="266">
        <f t="shared" ref="R2361:R2424" si="114">D2361+K2361</f>
        <v>4.5604331262257496</v>
      </c>
      <c r="S2361" s="266">
        <f t="shared" ref="S2361:S2424" si="115">D2361/K2361</f>
        <v>1.0550608997634281</v>
      </c>
      <c r="T2361" s="266">
        <f t="shared" ref="T2361:T2424" si="116">N2361/G2361</f>
        <v>1.9410778159111246</v>
      </c>
    </row>
    <row r="2362" spans="1:20">
      <c r="A2362" s="102">
        <v>1.57537536229938</v>
      </c>
      <c r="B2362" s="102">
        <v>0.78353645970277896</v>
      </c>
      <c r="C2362" s="2">
        <v>997.03902568228204</v>
      </c>
      <c r="D2362" s="19">
        <v>1.01971207308778</v>
      </c>
      <c r="E2362" s="135">
        <v>0.169234635903245</v>
      </c>
      <c r="F2362" s="135">
        <v>89</v>
      </c>
      <c r="G2362" s="135">
        <v>41.548006288834003</v>
      </c>
      <c r="H2362" s="2">
        <v>-2.4329927621571401</v>
      </c>
      <c r="I2362" s="2">
        <v>237.16867300858399</v>
      </c>
      <c r="J2362" s="2">
        <v>36.718255067023499</v>
      </c>
      <c r="K2362" s="19">
        <v>1.0436237765554499</v>
      </c>
      <c r="L2362" s="135">
        <v>1.7598346748748299E-7</v>
      </c>
      <c r="M2362" s="135">
        <v>89.79</v>
      </c>
      <c r="N2362" s="135">
        <v>81.779117828093902</v>
      </c>
      <c r="O2362" s="19">
        <v>0.8</v>
      </c>
      <c r="P2362" s="2">
        <v>114.96793110401499</v>
      </c>
      <c r="Q2362" s="2">
        <v>327.091244653643</v>
      </c>
      <c r="R2362" s="266">
        <f t="shared" si="114"/>
        <v>2.0633358496432299</v>
      </c>
      <c r="S2362" s="266">
        <f t="shared" si="115"/>
        <v>0.97708781267269318</v>
      </c>
      <c r="T2362" s="266">
        <f t="shared" si="116"/>
        <v>1.9683042613303923</v>
      </c>
    </row>
    <row r="2363" spans="1:20">
      <c r="A2363" s="102">
        <v>2.7694941805675599</v>
      </c>
      <c r="B2363" s="102">
        <v>0.78468940267339304</v>
      </c>
      <c r="C2363" s="2">
        <v>875.04802906512998</v>
      </c>
      <c r="D2363" s="19">
        <v>2.2765193890893398</v>
      </c>
      <c r="E2363" s="135">
        <v>0.13422174870543799</v>
      </c>
      <c r="F2363" s="135">
        <v>89</v>
      </c>
      <c r="G2363" s="135">
        <v>41.559623106035602</v>
      </c>
      <c r="H2363" s="2">
        <v>-0.37952993195720303</v>
      </c>
      <c r="I2363" s="2">
        <v>2.17608824669413</v>
      </c>
      <c r="J2363" s="2">
        <v>-179.981224267805</v>
      </c>
      <c r="K2363" s="19">
        <v>2.2699219062660299</v>
      </c>
      <c r="L2363" s="135">
        <v>9.1939021468618501E-2</v>
      </c>
      <c r="M2363" s="135">
        <v>89.79</v>
      </c>
      <c r="N2363" s="135">
        <v>81.699999997100306</v>
      </c>
      <c r="O2363" s="19">
        <v>0.8</v>
      </c>
      <c r="P2363" s="2">
        <v>6.7711626413307302</v>
      </c>
      <c r="Q2363" s="2">
        <v>69.953086887711606</v>
      </c>
      <c r="R2363" s="266">
        <f t="shared" si="114"/>
        <v>4.5464412953553701</v>
      </c>
      <c r="S2363" s="266">
        <f t="shared" si="115"/>
        <v>1.0029064800886311</v>
      </c>
      <c r="T2363" s="266">
        <f t="shared" si="116"/>
        <v>1.9658503588603338</v>
      </c>
    </row>
    <row r="2364" spans="1:20">
      <c r="A2364" s="102">
        <v>2.0129882493056299</v>
      </c>
      <c r="B2364" s="102">
        <v>0.78516427304267</v>
      </c>
      <c r="C2364" s="2">
        <v>923.44380211927398</v>
      </c>
      <c r="D2364" s="19">
        <v>0.57738290497199896</v>
      </c>
      <c r="E2364" s="135">
        <v>0.23545448331798899</v>
      </c>
      <c r="F2364" s="135">
        <v>89</v>
      </c>
      <c r="G2364" s="135">
        <v>41.912465537665099</v>
      </c>
      <c r="H2364" s="2">
        <v>-0.97485589174662901</v>
      </c>
      <c r="I2364" s="2">
        <v>287.52562255486998</v>
      </c>
      <c r="J2364" s="2">
        <v>52.622646507109302</v>
      </c>
      <c r="K2364" s="19">
        <v>2.49918850175359</v>
      </c>
      <c r="L2364" s="135">
        <v>0.16962309375662901</v>
      </c>
      <c r="M2364" s="135">
        <v>89.79</v>
      </c>
      <c r="N2364" s="135">
        <v>82.540167787114598</v>
      </c>
      <c r="O2364" s="19">
        <v>0.8</v>
      </c>
      <c r="P2364" s="2">
        <v>152.68333326535301</v>
      </c>
      <c r="Q2364" s="2">
        <v>302.08373117130202</v>
      </c>
      <c r="R2364" s="266">
        <f t="shared" si="114"/>
        <v>3.0765714067255887</v>
      </c>
      <c r="S2364" s="266">
        <f t="shared" si="115"/>
        <v>0.23102815356539544</v>
      </c>
      <c r="T2364" s="266">
        <f t="shared" si="116"/>
        <v>1.9693465113127016</v>
      </c>
    </row>
    <row r="2365" spans="1:20">
      <c r="A2365" s="102">
        <v>3.0641766954213301</v>
      </c>
      <c r="B2365" s="102">
        <v>0.78666019713615598</v>
      </c>
      <c r="C2365" s="2">
        <v>860.20683696019898</v>
      </c>
      <c r="D2365" s="19">
        <v>2.0507697574791699</v>
      </c>
      <c r="E2365" s="135">
        <v>0.13000689240510799</v>
      </c>
      <c r="F2365" s="135">
        <v>89</v>
      </c>
      <c r="G2365" s="135">
        <v>41.551809753989502</v>
      </c>
      <c r="H2365" s="2">
        <v>0.57589402746810103</v>
      </c>
      <c r="I2365" s="2">
        <v>183.50153036908199</v>
      </c>
      <c r="J2365" s="2">
        <v>179.99811441776899</v>
      </c>
      <c r="K2365" s="19">
        <v>2.93298485791771</v>
      </c>
      <c r="L2365" s="135">
        <v>8.8334678398820601E-2</v>
      </c>
      <c r="M2365" s="135">
        <v>89.79</v>
      </c>
      <c r="N2365" s="135">
        <v>81.583065182003594</v>
      </c>
      <c r="O2365" s="19">
        <v>0.8</v>
      </c>
      <c r="P2365" s="2">
        <v>247.18050544593399</v>
      </c>
      <c r="Q2365" s="2">
        <v>188.478635801481</v>
      </c>
      <c r="R2365" s="266">
        <f t="shared" si="114"/>
        <v>4.9837546153968795</v>
      </c>
      <c r="S2365" s="266">
        <f t="shared" si="115"/>
        <v>0.69920911863661173</v>
      </c>
      <c r="T2365" s="266">
        <f t="shared" si="116"/>
        <v>1.9634058219129813</v>
      </c>
    </row>
    <row r="2366" spans="1:20">
      <c r="A2366" s="102">
        <v>1.8528592674992901</v>
      </c>
      <c r="B2366" s="102">
        <v>0.78685991356478002</v>
      </c>
      <c r="C2366" s="2">
        <v>963.91320422664796</v>
      </c>
      <c r="D2366" s="19">
        <v>0.50864966296650804</v>
      </c>
      <c r="E2366" s="135">
        <v>3.3257025223371003E-5</v>
      </c>
      <c r="F2366" s="135">
        <v>89</v>
      </c>
      <c r="G2366" s="135">
        <v>41.000098301098802</v>
      </c>
      <c r="H2366" s="2">
        <v>0.253628264207301</v>
      </c>
      <c r="I2366" s="2">
        <v>316.17957802001501</v>
      </c>
      <c r="J2366" s="2">
        <v>13.2290355060292</v>
      </c>
      <c r="K2366" s="19">
        <v>1.1454603208843801</v>
      </c>
      <c r="L2366" s="135">
        <v>5.86581895403517E-2</v>
      </c>
      <c r="M2366" s="135">
        <v>89.79</v>
      </c>
      <c r="N2366" s="135">
        <v>82.395105078864603</v>
      </c>
      <c r="O2366" s="19">
        <v>0.8</v>
      </c>
      <c r="P2366" s="2">
        <v>247.598946114836</v>
      </c>
      <c r="Q2366" s="2">
        <v>198.469813637279</v>
      </c>
      <c r="R2366" s="266">
        <f t="shared" si="114"/>
        <v>1.6541099838508881</v>
      </c>
      <c r="S2366" s="266">
        <f t="shared" si="115"/>
        <v>0.44405699061997439</v>
      </c>
      <c r="T2366" s="266">
        <f t="shared" si="116"/>
        <v>2.0096318909717446</v>
      </c>
    </row>
    <row r="2367" spans="1:20">
      <c r="A2367" s="102">
        <v>3.4466735878959298</v>
      </c>
      <c r="B2367" s="102">
        <v>0.78704426615663303</v>
      </c>
      <c r="C2367" s="2">
        <v>947.96586298099305</v>
      </c>
      <c r="D2367" s="19">
        <v>3.1310445383771901</v>
      </c>
      <c r="E2367" s="135">
        <v>0.14602562582085099</v>
      </c>
      <c r="F2367" s="135">
        <v>89</v>
      </c>
      <c r="G2367" s="135">
        <v>41.646304414659703</v>
      </c>
      <c r="H2367" s="2">
        <v>2.1682282588666602</v>
      </c>
      <c r="I2367" s="2">
        <v>33.257105637864498</v>
      </c>
      <c r="J2367" s="2">
        <v>119.378391872962</v>
      </c>
      <c r="K2367" s="19">
        <v>3.1999935289382999</v>
      </c>
      <c r="L2367" s="135">
        <v>9.9999990111174206E-2</v>
      </c>
      <c r="M2367" s="135">
        <v>89.79</v>
      </c>
      <c r="N2367" s="135">
        <v>81.483567349445096</v>
      </c>
      <c r="O2367" s="19">
        <v>0.8</v>
      </c>
      <c r="P2367" s="2">
        <v>346.88190046623401</v>
      </c>
      <c r="Q2367" s="2">
        <v>78.850649457531404</v>
      </c>
      <c r="R2367" s="266">
        <f t="shared" si="114"/>
        <v>6.3310380673154896</v>
      </c>
      <c r="S2367" s="266">
        <f t="shared" si="115"/>
        <v>0.97845339687796629</v>
      </c>
      <c r="T2367" s="266">
        <f t="shared" si="116"/>
        <v>1.9565617764817202</v>
      </c>
    </row>
    <row r="2368" spans="1:20">
      <c r="A2368" s="102">
        <v>1.32724343379959</v>
      </c>
      <c r="B2368" s="102">
        <v>0.78716915404862298</v>
      </c>
      <c r="C2368" s="2">
        <v>963.07146128662396</v>
      </c>
      <c r="D2368" s="19">
        <v>0.90361614762784603</v>
      </c>
      <c r="E2368" s="135">
        <v>7.8091321090246302E-2</v>
      </c>
      <c r="F2368" s="135">
        <v>89</v>
      </c>
      <c r="G2368" s="135">
        <v>41.353752975772601</v>
      </c>
      <c r="H2368" s="2">
        <v>4.7810488352427596</v>
      </c>
      <c r="I2368" s="2">
        <v>170.324094600341</v>
      </c>
      <c r="J2368" s="2">
        <v>31.120521475806498</v>
      </c>
      <c r="K2368" s="19">
        <v>3.6268573257075598</v>
      </c>
      <c r="L2368" s="135">
        <v>0.13857541096467499</v>
      </c>
      <c r="M2368" s="135">
        <v>89.79</v>
      </c>
      <c r="N2368" s="135">
        <v>82.056962985404198</v>
      </c>
      <c r="O2368" s="19">
        <v>0.8</v>
      </c>
      <c r="P2368" s="2">
        <v>213.996604618167</v>
      </c>
      <c r="Q2368" s="2">
        <v>241.38054949524101</v>
      </c>
      <c r="R2368" s="266">
        <f t="shared" si="114"/>
        <v>4.5304734733354062</v>
      </c>
      <c r="S2368" s="266">
        <f t="shared" si="115"/>
        <v>0.24914576628722512</v>
      </c>
      <c r="T2368" s="266">
        <f t="shared" si="116"/>
        <v>1.9842688288407069</v>
      </c>
    </row>
    <row r="2369" spans="1:20">
      <c r="A2369" s="102">
        <v>3.6099688741378402</v>
      </c>
      <c r="B2369" s="102">
        <v>0.78723318033906398</v>
      </c>
      <c r="C2369" s="2">
        <v>890.81311294154796</v>
      </c>
      <c r="D2369" s="19">
        <v>3.67455432566077</v>
      </c>
      <c r="E2369" s="135">
        <v>0.23100494980318501</v>
      </c>
      <c r="F2369" s="135">
        <v>89</v>
      </c>
      <c r="G2369" s="135">
        <v>41.723461927734</v>
      </c>
      <c r="H2369" s="2">
        <v>2.27501748354981</v>
      </c>
      <c r="I2369" s="2">
        <v>333.25155843066699</v>
      </c>
      <c r="J2369" s="2">
        <v>-172.45525046040601</v>
      </c>
      <c r="K2369" s="19">
        <v>4.8627189432640998</v>
      </c>
      <c r="L2369" s="135">
        <v>0.17948840620685799</v>
      </c>
      <c r="M2369" s="135">
        <v>89.79</v>
      </c>
      <c r="N2369" s="135">
        <v>82.095807153927296</v>
      </c>
      <c r="O2369" s="19">
        <v>0.8</v>
      </c>
      <c r="P2369" s="2">
        <v>290.64118992945401</v>
      </c>
      <c r="Q2369" s="2">
        <v>150.62337872362701</v>
      </c>
      <c r="R2369" s="266">
        <f t="shared" si="114"/>
        <v>8.5372732689248707</v>
      </c>
      <c r="S2369" s="266">
        <f t="shared" si="115"/>
        <v>0.75565838135695862</v>
      </c>
      <c r="T2369" s="266">
        <f t="shared" si="116"/>
        <v>1.9676173395227636</v>
      </c>
    </row>
    <row r="2370" spans="1:20">
      <c r="A2370" s="102">
        <v>2.81195577606558</v>
      </c>
      <c r="B2370" s="102">
        <v>0.78776736001429304</v>
      </c>
      <c r="C2370" s="2">
        <v>873.519637779645</v>
      </c>
      <c r="D2370" s="19">
        <v>1.51218391321767</v>
      </c>
      <c r="E2370" s="135">
        <v>0.159900317967927</v>
      </c>
      <c r="F2370" s="135">
        <v>89</v>
      </c>
      <c r="G2370" s="135">
        <v>41.798814574594701</v>
      </c>
      <c r="H2370" s="2">
        <v>5.6649693476098903</v>
      </c>
      <c r="I2370" s="2">
        <v>108.226618651618</v>
      </c>
      <c r="J2370" s="2">
        <v>-88.228102949830401</v>
      </c>
      <c r="K2370" s="19">
        <v>2.80020877074569</v>
      </c>
      <c r="L2370" s="135">
        <v>8.6849942271084404E-2</v>
      </c>
      <c r="M2370" s="135">
        <v>89.79</v>
      </c>
      <c r="N2370" s="135">
        <v>81.499153581459296</v>
      </c>
      <c r="O2370" s="19">
        <v>0.8</v>
      </c>
      <c r="P2370" s="2">
        <v>116.05794699873</v>
      </c>
      <c r="Q2370" s="2">
        <v>337.26307495252797</v>
      </c>
      <c r="R2370" s="266">
        <f t="shared" si="114"/>
        <v>4.3123926839633597</v>
      </c>
      <c r="S2370" s="266">
        <f t="shared" si="115"/>
        <v>0.54002541846727325</v>
      </c>
      <c r="T2370" s="266">
        <f t="shared" si="116"/>
        <v>1.9497958114581182</v>
      </c>
    </row>
    <row r="2371" spans="1:20">
      <c r="A2371" s="102">
        <v>1.7528814938850701</v>
      </c>
      <c r="B2371" s="102">
        <v>0.78795992950087002</v>
      </c>
      <c r="C2371" s="2">
        <v>998.99887516254103</v>
      </c>
      <c r="D2371" s="19">
        <v>1.31480153226352</v>
      </c>
      <c r="E2371" s="135">
        <v>0.22782908695433499</v>
      </c>
      <c r="F2371" s="135">
        <v>89</v>
      </c>
      <c r="G2371" s="135">
        <v>41.796856738468598</v>
      </c>
      <c r="H2371" s="2">
        <v>5.99997658546192</v>
      </c>
      <c r="I2371" s="2">
        <v>226.92762790783999</v>
      </c>
      <c r="J2371" s="2">
        <v>29.151794353261799</v>
      </c>
      <c r="K2371" s="19">
        <v>2.00001005706743</v>
      </c>
      <c r="L2371" s="135">
        <v>8.6064582826884103E-2</v>
      </c>
      <c r="M2371" s="135">
        <v>89.79</v>
      </c>
      <c r="N2371" s="135">
        <v>81.275021718570599</v>
      </c>
      <c r="O2371" s="19">
        <v>0.8</v>
      </c>
      <c r="P2371" s="2">
        <v>358.702614924606</v>
      </c>
      <c r="Q2371" s="2">
        <v>70.646062954794303</v>
      </c>
      <c r="R2371" s="266">
        <f t="shared" si="114"/>
        <v>3.31481158933095</v>
      </c>
      <c r="S2371" s="266">
        <f t="shared" si="115"/>
        <v>0.65739746038646629</v>
      </c>
      <c r="T2371" s="266">
        <f t="shared" si="116"/>
        <v>1.9445247336928917</v>
      </c>
    </row>
    <row r="2372" spans="1:20">
      <c r="A2372" s="102">
        <v>2.3092104652896501</v>
      </c>
      <c r="B2372" s="102">
        <v>0.78846562993438796</v>
      </c>
      <c r="C2372" s="2">
        <v>893.68681677741699</v>
      </c>
      <c r="D2372" s="19">
        <v>2.5163930929583098</v>
      </c>
      <c r="E2372" s="135">
        <v>0.133457356417058</v>
      </c>
      <c r="F2372" s="135">
        <v>89</v>
      </c>
      <c r="G2372" s="135">
        <v>41.798961811366802</v>
      </c>
      <c r="H2372" s="2">
        <v>0.71817466369036598</v>
      </c>
      <c r="I2372" s="2">
        <v>151.55817386919799</v>
      </c>
      <c r="J2372" s="2">
        <v>-94.096855310253105</v>
      </c>
      <c r="K2372" s="19">
        <v>2.6190356828950199</v>
      </c>
      <c r="L2372" s="135">
        <v>9.83081565016517E-2</v>
      </c>
      <c r="M2372" s="135">
        <v>89.79</v>
      </c>
      <c r="N2372" s="135">
        <v>81.699996768102693</v>
      </c>
      <c r="O2372" s="19">
        <v>0.8</v>
      </c>
      <c r="P2372" s="2">
        <v>154.73671105512699</v>
      </c>
      <c r="Q2372" s="2">
        <v>295.80531485286502</v>
      </c>
      <c r="R2372" s="266">
        <f t="shared" si="114"/>
        <v>5.1354287758533292</v>
      </c>
      <c r="S2372" s="266">
        <f t="shared" si="115"/>
        <v>0.96080901432268717</v>
      </c>
      <c r="T2372" s="266">
        <f t="shared" si="116"/>
        <v>1.9545939235716905</v>
      </c>
    </row>
    <row r="2373" spans="1:20">
      <c r="A2373" s="102">
        <v>1.9622788834385501</v>
      </c>
      <c r="B2373" s="102">
        <v>0.78851027364897297</v>
      </c>
      <c r="C2373" s="2">
        <v>860.588609163397</v>
      </c>
      <c r="D2373" s="19">
        <v>2.99420563466213</v>
      </c>
      <c r="E2373" s="135">
        <v>0.22670186379734</v>
      </c>
      <c r="F2373" s="135">
        <v>89</v>
      </c>
      <c r="G2373" s="135">
        <v>41.525199538954901</v>
      </c>
      <c r="H2373" s="2">
        <v>5.6441606458412501</v>
      </c>
      <c r="I2373" s="2">
        <v>14.1712359373268</v>
      </c>
      <c r="J2373" s="2">
        <v>-176.33487237471101</v>
      </c>
      <c r="K2373" s="19">
        <v>3.0953161696077802</v>
      </c>
      <c r="L2373" s="135">
        <v>6.5640536979541197E-2</v>
      </c>
      <c r="M2373" s="135">
        <v>89.79</v>
      </c>
      <c r="N2373" s="135">
        <v>81.610332845847594</v>
      </c>
      <c r="O2373" s="19">
        <v>0.8</v>
      </c>
      <c r="P2373" s="2">
        <v>204.19846713819101</v>
      </c>
      <c r="Q2373" s="2">
        <v>243.68815176305901</v>
      </c>
      <c r="R2373" s="266">
        <f t="shared" si="114"/>
        <v>6.0895218042699106</v>
      </c>
      <c r="S2373" s="266">
        <f t="shared" si="115"/>
        <v>0.96733434343850488</v>
      </c>
      <c r="T2373" s="266">
        <f t="shared" si="116"/>
        <v>1.9653206667746106</v>
      </c>
    </row>
    <row r="2374" spans="1:20">
      <c r="A2374" s="102">
        <v>2.2814289927482601</v>
      </c>
      <c r="B2374" s="102">
        <v>0.78852669894695204</v>
      </c>
      <c r="C2374" s="2">
        <v>911.08077351039606</v>
      </c>
      <c r="D2374" s="19">
        <v>2.8633390379135601</v>
      </c>
      <c r="E2374" s="135">
        <v>0.244314088889792</v>
      </c>
      <c r="F2374" s="135">
        <v>89</v>
      </c>
      <c r="G2374" s="135">
        <v>41.524354829684398</v>
      </c>
      <c r="H2374" s="2">
        <v>-0.211813353636331</v>
      </c>
      <c r="I2374" s="2">
        <v>284.92769401532303</v>
      </c>
      <c r="J2374" s="2">
        <v>-54.970014293853602</v>
      </c>
      <c r="K2374" s="19">
        <v>2.1193756810384401</v>
      </c>
      <c r="L2374" s="135">
        <v>7.1842482677358405E-2</v>
      </c>
      <c r="M2374" s="135">
        <v>89.79</v>
      </c>
      <c r="N2374" s="135">
        <v>81.051808422432202</v>
      </c>
      <c r="O2374" s="19">
        <v>0.8</v>
      </c>
      <c r="P2374" s="2">
        <v>63.110037685548797</v>
      </c>
      <c r="Q2374" s="2">
        <v>19.113942683323799</v>
      </c>
      <c r="R2374" s="266">
        <f t="shared" si="114"/>
        <v>4.9827147189519998</v>
      </c>
      <c r="S2374" s="266">
        <f t="shared" si="115"/>
        <v>1.3510294864337582</v>
      </c>
      <c r="T2374" s="266">
        <f t="shared" si="116"/>
        <v>1.9519101200939293</v>
      </c>
    </row>
    <row r="2375" spans="1:20">
      <c r="A2375" s="102">
        <v>2.68372669955715</v>
      </c>
      <c r="B2375" s="102">
        <v>0.78922659670934003</v>
      </c>
      <c r="C2375" s="2">
        <v>920.849997599125</v>
      </c>
      <c r="D2375" s="19">
        <v>2.1129481759064599</v>
      </c>
      <c r="E2375" s="135">
        <v>4.5436976762805198E-2</v>
      </c>
      <c r="F2375" s="135">
        <v>89</v>
      </c>
      <c r="G2375" s="135">
        <v>40.4546865376551</v>
      </c>
      <c r="H2375" s="2">
        <v>1.5134702236109401</v>
      </c>
      <c r="I2375" s="2">
        <v>154.05832207405601</v>
      </c>
      <c r="J2375" s="2">
        <v>-46.4712386774831</v>
      </c>
      <c r="K2375" s="19">
        <v>2.7624429094139402</v>
      </c>
      <c r="L2375" s="135">
        <v>0.23048988760146999</v>
      </c>
      <c r="M2375" s="135">
        <v>89.79</v>
      </c>
      <c r="N2375" s="135">
        <v>85.471268848745495</v>
      </c>
      <c r="O2375" s="19">
        <v>0.8</v>
      </c>
      <c r="P2375" s="2">
        <v>309.46298848660501</v>
      </c>
      <c r="Q2375" s="2">
        <v>114.852331908579</v>
      </c>
      <c r="R2375" s="266">
        <f t="shared" si="114"/>
        <v>4.8753910853204001</v>
      </c>
      <c r="S2375" s="266">
        <f t="shared" si="115"/>
        <v>0.76488392527711191</v>
      </c>
      <c r="T2375" s="266">
        <f t="shared" si="116"/>
        <v>2.1127655696748286</v>
      </c>
    </row>
    <row r="2376" spans="1:20">
      <c r="A2376" s="102">
        <v>1.89367738272994</v>
      </c>
      <c r="B2376" s="102">
        <v>0.78926374220891904</v>
      </c>
      <c r="C2376" s="2">
        <v>862.06349093889901</v>
      </c>
      <c r="D2376" s="19">
        <v>1.4675462652197599</v>
      </c>
      <c r="E2376" s="135">
        <v>0.29999999502868202</v>
      </c>
      <c r="F2376" s="135">
        <v>89</v>
      </c>
      <c r="G2376" s="135">
        <v>41.794689175749198</v>
      </c>
      <c r="H2376" s="2">
        <v>5.9951832015512903</v>
      </c>
      <c r="I2376" s="2">
        <v>229.31015251501699</v>
      </c>
      <c r="J2376" s="2">
        <v>64.793462665752699</v>
      </c>
      <c r="K2376" s="19">
        <v>2.4398195059813998</v>
      </c>
      <c r="L2376" s="135">
        <v>2.54546303979363E-8</v>
      </c>
      <c r="M2376" s="135">
        <v>89.79</v>
      </c>
      <c r="N2376" s="135">
        <v>81.698319239549306</v>
      </c>
      <c r="O2376" s="19">
        <v>0.8</v>
      </c>
      <c r="P2376" s="2">
        <v>84.827211462218102</v>
      </c>
      <c r="Q2376" s="2">
        <v>5.1698221978030796</v>
      </c>
      <c r="R2376" s="266">
        <f t="shared" si="114"/>
        <v>3.9073657712011598</v>
      </c>
      <c r="S2376" s="266">
        <f t="shared" si="115"/>
        <v>0.60149788196297338</v>
      </c>
      <c r="T2376" s="266">
        <f t="shared" si="116"/>
        <v>1.9547536026886796</v>
      </c>
    </row>
    <row r="2377" spans="1:20">
      <c r="A2377" s="102">
        <v>2.57004977483302</v>
      </c>
      <c r="B2377" s="102">
        <v>0.78931756555924504</v>
      </c>
      <c r="C2377" s="2">
        <v>950.49645605473904</v>
      </c>
      <c r="D2377" s="19">
        <v>2.5801551035300401</v>
      </c>
      <c r="E2377" s="135">
        <v>0.271378168295976</v>
      </c>
      <c r="F2377" s="135">
        <v>89</v>
      </c>
      <c r="G2377" s="135">
        <v>41.679304068261402</v>
      </c>
      <c r="H2377" s="2">
        <v>0.74786911891821795</v>
      </c>
      <c r="I2377" s="2">
        <v>53.114580443619403</v>
      </c>
      <c r="J2377" s="2">
        <v>105.431838408781</v>
      </c>
      <c r="K2377" s="19">
        <v>5.4489579891062396</v>
      </c>
      <c r="L2377" s="135">
        <v>1.36857061073849E-2</v>
      </c>
      <c r="M2377" s="135">
        <v>89.79</v>
      </c>
      <c r="N2377" s="135">
        <v>82.096747028238298</v>
      </c>
      <c r="O2377" s="19">
        <v>0.8</v>
      </c>
      <c r="P2377" s="2">
        <v>105.802051441034</v>
      </c>
      <c r="Q2377" s="2">
        <v>327.14342146657702</v>
      </c>
      <c r="R2377" s="266">
        <f t="shared" si="114"/>
        <v>8.0291130926362797</v>
      </c>
      <c r="S2377" s="266">
        <f t="shared" si="115"/>
        <v>0.47351348802622129</v>
      </c>
      <c r="T2377" s="266">
        <f t="shared" si="116"/>
        <v>1.9697245158840018</v>
      </c>
    </row>
    <row r="2378" spans="1:20">
      <c r="A2378" s="102">
        <v>1.63037095870822</v>
      </c>
      <c r="B2378" s="102">
        <v>0.78947348720120103</v>
      </c>
      <c r="C2378" s="2">
        <v>920.07648918003997</v>
      </c>
      <c r="D2378" s="19">
        <v>1.33317399808854</v>
      </c>
      <c r="E2378" s="135">
        <v>0.29999993202847602</v>
      </c>
      <c r="F2378" s="135">
        <v>89</v>
      </c>
      <c r="G2378" s="135">
        <v>41.799999968959199</v>
      </c>
      <c r="H2378" s="2">
        <v>0.243017656165611</v>
      </c>
      <c r="I2378" s="2">
        <v>236.427933297414</v>
      </c>
      <c r="J2378" s="2">
        <v>68.328164819747698</v>
      </c>
      <c r="K2378" s="19">
        <v>2.0010711011609099</v>
      </c>
      <c r="L2378" s="135">
        <v>7.1630975701555993E-2</v>
      </c>
      <c r="M2378" s="135">
        <v>89.79</v>
      </c>
      <c r="N2378" s="135">
        <v>81.699989446317602</v>
      </c>
      <c r="O2378" s="19">
        <v>0.8</v>
      </c>
      <c r="P2378" s="2">
        <v>129.07969594642</v>
      </c>
      <c r="Q2378" s="2">
        <v>325.88233507981801</v>
      </c>
      <c r="R2378" s="266">
        <f t="shared" si="114"/>
        <v>3.3342450992494497</v>
      </c>
      <c r="S2378" s="266">
        <f t="shared" si="115"/>
        <v>0.66623019907443903</v>
      </c>
      <c r="T2378" s="266">
        <f t="shared" si="116"/>
        <v>1.9545452035164654</v>
      </c>
    </row>
    <row r="2379" spans="1:20">
      <c r="A2379" s="102">
        <v>2.77652026433497</v>
      </c>
      <c r="B2379" s="102">
        <v>0.78954814796281203</v>
      </c>
      <c r="C2379" s="2">
        <v>984.60796329450898</v>
      </c>
      <c r="D2379" s="19">
        <v>2.0781857256262</v>
      </c>
      <c r="E2379" s="135">
        <v>0.15958522399643299</v>
      </c>
      <c r="F2379" s="135">
        <v>89</v>
      </c>
      <c r="G2379" s="135">
        <v>42.493240380329098</v>
      </c>
      <c r="H2379" s="2">
        <v>0.57988333009349802</v>
      </c>
      <c r="I2379" s="2">
        <v>47.357100639662498</v>
      </c>
      <c r="J2379" s="2">
        <v>69.967879469972004</v>
      </c>
      <c r="K2379" s="19">
        <v>3.76316468339451</v>
      </c>
      <c r="L2379" s="135">
        <v>0.10659993163582</v>
      </c>
      <c r="M2379" s="135">
        <v>89.79</v>
      </c>
      <c r="N2379" s="135">
        <v>81.002783983729401</v>
      </c>
      <c r="O2379" s="19">
        <v>0.8</v>
      </c>
      <c r="P2379" s="2">
        <v>331.26369843051702</v>
      </c>
      <c r="Q2379" s="2">
        <v>89.154190667293605</v>
      </c>
      <c r="R2379" s="266">
        <f t="shared" si="114"/>
        <v>5.84135040902071</v>
      </c>
      <c r="S2379" s="266">
        <f t="shared" si="115"/>
        <v>0.55224416162186174</v>
      </c>
      <c r="T2379" s="266">
        <f t="shared" si="116"/>
        <v>1.9062510474307599</v>
      </c>
    </row>
    <row r="2380" spans="1:20">
      <c r="A2380" s="102">
        <v>1.57491527032107</v>
      </c>
      <c r="B2380" s="102">
        <v>0.79012491564978504</v>
      </c>
      <c r="C2380" s="2">
        <v>998.09758809937796</v>
      </c>
      <c r="D2380" s="19">
        <v>1.20206568726688</v>
      </c>
      <c r="E2380" s="135">
        <v>0.131182380422044</v>
      </c>
      <c r="F2380" s="135">
        <v>89</v>
      </c>
      <c r="G2380" s="135">
        <v>41.769763098347099</v>
      </c>
      <c r="H2380" s="2">
        <v>5.9952307692601199</v>
      </c>
      <c r="I2380" s="2">
        <v>253.95756446658999</v>
      </c>
      <c r="J2380" s="2">
        <v>-16.1297515500918</v>
      </c>
      <c r="K2380" s="19">
        <v>2.0000178701995801</v>
      </c>
      <c r="L2380" s="135">
        <v>9.1848225304986597E-2</v>
      </c>
      <c r="M2380" s="135">
        <v>89.79</v>
      </c>
      <c r="N2380" s="135">
        <v>81.444407552887398</v>
      </c>
      <c r="O2380" s="19">
        <v>0.8</v>
      </c>
      <c r="P2380" s="2">
        <v>359.54921856561799</v>
      </c>
      <c r="Q2380" s="2">
        <v>68.315750407635505</v>
      </c>
      <c r="R2380" s="266">
        <f t="shared" si="114"/>
        <v>3.2020835574664601</v>
      </c>
      <c r="S2380" s="266">
        <f t="shared" si="115"/>
        <v>0.60102747339298868</v>
      </c>
      <c r="T2380" s="266">
        <f t="shared" si="116"/>
        <v>1.9498412610367497</v>
      </c>
    </row>
    <row r="2381" spans="1:20">
      <c r="A2381" s="102">
        <v>2.4893136261962301</v>
      </c>
      <c r="B2381" s="102">
        <v>0.79023780073860905</v>
      </c>
      <c r="C2381" s="2">
        <v>860.70580014219001</v>
      </c>
      <c r="D2381" s="19">
        <v>2.5329621758432399</v>
      </c>
      <c r="E2381" s="135">
        <v>0.13896072913538601</v>
      </c>
      <c r="F2381" s="135">
        <v>89</v>
      </c>
      <c r="G2381" s="135">
        <v>41.799998337572397</v>
      </c>
      <c r="H2381" s="2">
        <v>0.57977219998013696</v>
      </c>
      <c r="I2381" s="2">
        <v>116.359257467471</v>
      </c>
      <c r="J2381" s="2">
        <v>-67.283643695497204</v>
      </c>
      <c r="K2381" s="19">
        <v>2.9429896304622098</v>
      </c>
      <c r="L2381" s="135">
        <v>6.7160259089131799E-2</v>
      </c>
      <c r="M2381" s="135">
        <v>89.79</v>
      </c>
      <c r="N2381" s="135">
        <v>81.6999970101337</v>
      </c>
      <c r="O2381" s="19">
        <v>0.8</v>
      </c>
      <c r="P2381" s="2">
        <v>158.05577235783301</v>
      </c>
      <c r="Q2381" s="2">
        <v>294.71958004803702</v>
      </c>
      <c r="R2381" s="266">
        <f t="shared" si="114"/>
        <v>5.4759518063054493</v>
      </c>
      <c r="S2381" s="266">
        <f t="shared" si="115"/>
        <v>0.86067655476089011</v>
      </c>
      <c r="T2381" s="266">
        <f t="shared" si="116"/>
        <v>1.9545454607517709</v>
      </c>
    </row>
    <row r="2382" spans="1:20">
      <c r="A2382" s="102">
        <v>1.9721489604562501</v>
      </c>
      <c r="B2382" s="102">
        <v>0.79105093398624404</v>
      </c>
      <c r="C2382" s="2">
        <v>898.59843273919603</v>
      </c>
      <c r="D2382" s="19">
        <v>0.78785679128197195</v>
      </c>
      <c r="E2382" s="135">
        <v>0.24429330251509099</v>
      </c>
      <c r="F2382" s="135">
        <v>89</v>
      </c>
      <c r="G2382" s="135">
        <v>42.9907716393881</v>
      </c>
      <c r="H2382" s="2">
        <v>0.44750486367929598</v>
      </c>
      <c r="I2382" s="2">
        <v>125.148257409959</v>
      </c>
      <c r="J2382" s="2">
        <v>-77.997255067321802</v>
      </c>
      <c r="K2382" s="19">
        <v>4.20888891849365</v>
      </c>
      <c r="L2382" s="135">
        <v>0.151031899180536</v>
      </c>
      <c r="M2382" s="135">
        <v>89.79</v>
      </c>
      <c r="N2382" s="135">
        <v>81.813634910644097</v>
      </c>
      <c r="O2382" s="19">
        <v>0.8</v>
      </c>
      <c r="P2382" s="2">
        <v>220.86981425124901</v>
      </c>
      <c r="Q2382" s="2">
        <v>231.064525011482</v>
      </c>
      <c r="R2382" s="266">
        <f t="shared" si="114"/>
        <v>4.996745709775622</v>
      </c>
      <c r="S2382" s="266">
        <f t="shared" si="115"/>
        <v>0.18718878225086152</v>
      </c>
      <c r="T2382" s="266">
        <f t="shared" si="116"/>
        <v>1.9030510919158876</v>
      </c>
    </row>
    <row r="2383" spans="1:20">
      <c r="A2383" s="102">
        <v>1.62802080111578</v>
      </c>
      <c r="B2383" s="102">
        <v>0.79117728172637003</v>
      </c>
      <c r="C2383" s="2">
        <v>993.47531113498803</v>
      </c>
      <c r="D2383" s="19">
        <v>1.0071949287909201</v>
      </c>
      <c r="E2383" s="135">
        <v>0.17201789140364801</v>
      </c>
      <c r="F2383" s="135">
        <v>89</v>
      </c>
      <c r="G2383" s="135">
        <v>41.602854155943199</v>
      </c>
      <c r="H2383" s="2">
        <v>-2.50901871070162</v>
      </c>
      <c r="I2383" s="2">
        <v>234.28234494416401</v>
      </c>
      <c r="J2383" s="2">
        <v>42.315474864060398</v>
      </c>
      <c r="K2383" s="19">
        <v>1.1095321966688401</v>
      </c>
      <c r="L2383" s="135">
        <v>3.13816258534771E-9</v>
      </c>
      <c r="M2383" s="135">
        <v>89.79</v>
      </c>
      <c r="N2383" s="135">
        <v>81.699596317030895</v>
      </c>
      <c r="O2383" s="19">
        <v>0.8</v>
      </c>
      <c r="P2383" s="2">
        <v>226.41120942048201</v>
      </c>
      <c r="Q2383" s="2">
        <v>214.71865699011499</v>
      </c>
      <c r="R2383" s="266">
        <f t="shared" si="114"/>
        <v>2.1167271254597599</v>
      </c>
      <c r="S2383" s="266">
        <f t="shared" si="115"/>
        <v>0.9077653914098498</v>
      </c>
      <c r="T2383" s="266">
        <f t="shared" si="116"/>
        <v>1.963797868549835</v>
      </c>
    </row>
    <row r="2384" spans="1:20">
      <c r="A2384" s="102">
        <v>2.41852152254432</v>
      </c>
      <c r="B2384" s="102">
        <v>0.79118225008577903</v>
      </c>
      <c r="C2384" s="2">
        <v>997.01895954418399</v>
      </c>
      <c r="D2384" s="19">
        <v>1.23820752941957</v>
      </c>
      <c r="E2384" s="135">
        <v>0.195325346348939</v>
      </c>
      <c r="F2384" s="135">
        <v>89</v>
      </c>
      <c r="G2384" s="135">
        <v>41.787214763432402</v>
      </c>
      <c r="H2384" s="2">
        <v>5.9999898353591803</v>
      </c>
      <c r="I2384" s="2">
        <v>42.109880977381501</v>
      </c>
      <c r="J2384" s="2">
        <v>80.785679195721102</v>
      </c>
      <c r="K2384" s="19">
        <v>2.0002198120783601</v>
      </c>
      <c r="L2384" s="135">
        <v>9.9674648805522098E-2</v>
      </c>
      <c r="M2384" s="135">
        <v>89.79</v>
      </c>
      <c r="N2384" s="135">
        <v>81.699992712990905</v>
      </c>
      <c r="O2384" s="19">
        <v>0.8</v>
      </c>
      <c r="P2384" s="2">
        <v>171.10618971362601</v>
      </c>
      <c r="Q2384" s="2">
        <v>273.029236399068</v>
      </c>
      <c r="R2384" s="266">
        <f t="shared" si="114"/>
        <v>3.2384273414979301</v>
      </c>
      <c r="S2384" s="266">
        <f t="shared" si="115"/>
        <v>0.61903572894470582</v>
      </c>
      <c r="T2384" s="266">
        <f t="shared" si="116"/>
        <v>1.9551432938403399</v>
      </c>
    </row>
    <row r="2385" spans="1:20">
      <c r="A2385" s="102">
        <v>1.7135124369524399</v>
      </c>
      <c r="B2385" s="102">
        <v>0.79138615083716302</v>
      </c>
      <c r="C2385" s="2">
        <v>932.51437305623995</v>
      </c>
      <c r="D2385" s="19">
        <v>0.722504067467303</v>
      </c>
      <c r="E2385" s="135">
        <v>0.21716112791502001</v>
      </c>
      <c r="F2385" s="135">
        <v>89</v>
      </c>
      <c r="G2385" s="135">
        <v>42.149741476756198</v>
      </c>
      <c r="H2385" s="2">
        <v>0.92275613600033102</v>
      </c>
      <c r="I2385" s="2">
        <v>188.60956298577901</v>
      </c>
      <c r="J2385" s="2">
        <v>52.418211310453302</v>
      </c>
      <c r="K2385" s="19">
        <v>4.1095666657232499</v>
      </c>
      <c r="L2385" s="135">
        <v>0.13765328040445299</v>
      </c>
      <c r="M2385" s="135">
        <v>89.79</v>
      </c>
      <c r="N2385" s="135">
        <v>82.090662904554094</v>
      </c>
      <c r="O2385" s="19">
        <v>0.8</v>
      </c>
      <c r="P2385" s="2">
        <v>65.325263684714699</v>
      </c>
      <c r="Q2385" s="2">
        <v>18.659054115862201</v>
      </c>
      <c r="R2385" s="266">
        <f t="shared" si="114"/>
        <v>4.8320707331905526</v>
      </c>
      <c r="S2385" s="266">
        <f t="shared" si="115"/>
        <v>0.17581028031337417</v>
      </c>
      <c r="T2385" s="266">
        <f t="shared" si="116"/>
        <v>1.9475958814557293</v>
      </c>
    </row>
    <row r="2386" spans="1:20">
      <c r="A2386" s="102">
        <v>1.99161925725638</v>
      </c>
      <c r="B2386" s="102">
        <v>0.79186270492808697</v>
      </c>
      <c r="C2386" s="2">
        <v>860.00122831596002</v>
      </c>
      <c r="D2386" s="19">
        <v>1.24740853802492</v>
      </c>
      <c r="E2386" s="135">
        <v>0.29999998944599598</v>
      </c>
      <c r="F2386" s="135">
        <v>89</v>
      </c>
      <c r="G2386" s="135">
        <v>41.768538727882799</v>
      </c>
      <c r="H2386" s="2">
        <v>2.2202366929663802</v>
      </c>
      <c r="I2386" s="2">
        <v>228.492581697384</v>
      </c>
      <c r="J2386" s="2">
        <v>60.865264036377901</v>
      </c>
      <c r="K2386" s="19">
        <v>2.00000213448542</v>
      </c>
      <c r="L2386" s="135">
        <v>4.2678419350150897E-2</v>
      </c>
      <c r="M2386" s="135">
        <v>89.79</v>
      </c>
      <c r="N2386" s="135">
        <v>81.638197674116597</v>
      </c>
      <c r="O2386" s="19">
        <v>0.8</v>
      </c>
      <c r="P2386" s="2">
        <v>191.15983017629</v>
      </c>
      <c r="Q2386" s="2">
        <v>263.66378055506101</v>
      </c>
      <c r="R2386" s="266">
        <f t="shared" si="114"/>
        <v>3.2474106725103402</v>
      </c>
      <c r="S2386" s="266">
        <f t="shared" si="115"/>
        <v>0.62370360336933617</v>
      </c>
      <c r="T2386" s="266">
        <f t="shared" si="116"/>
        <v>1.9545380365346277</v>
      </c>
    </row>
    <row r="2387" spans="1:20">
      <c r="A2387" s="102">
        <v>2.9139455687254601</v>
      </c>
      <c r="B2387" s="102">
        <v>0.79196213580229702</v>
      </c>
      <c r="C2387" s="2">
        <v>879.98164117301098</v>
      </c>
      <c r="D2387" s="19">
        <v>1.17043693219844</v>
      </c>
      <c r="E2387" s="135">
        <v>0.14514091025460299</v>
      </c>
      <c r="F2387" s="135">
        <v>89</v>
      </c>
      <c r="G2387" s="135">
        <v>39.698157329532201</v>
      </c>
      <c r="H2387" s="2">
        <v>-0.97683767085597295</v>
      </c>
      <c r="I2387" s="2">
        <v>233.60804909353701</v>
      </c>
      <c r="J2387" s="2">
        <v>3.6382854970241501</v>
      </c>
      <c r="K2387" s="19">
        <v>3.5306716944644498</v>
      </c>
      <c r="L2387" s="135">
        <v>0.182919166886367</v>
      </c>
      <c r="M2387" s="135">
        <v>89.79</v>
      </c>
      <c r="N2387" s="135">
        <v>83.463785729526606</v>
      </c>
      <c r="O2387" s="19">
        <v>0.8</v>
      </c>
      <c r="P2387" s="2">
        <v>347.20885598513001</v>
      </c>
      <c r="Q2387" s="2">
        <v>81.661023795651303</v>
      </c>
      <c r="R2387" s="266">
        <f t="shared" si="114"/>
        <v>4.7011086266628901</v>
      </c>
      <c r="S2387" s="266">
        <f t="shared" si="115"/>
        <v>0.33150545660575159</v>
      </c>
      <c r="T2387" s="266">
        <f t="shared" si="116"/>
        <v>2.102459946357166</v>
      </c>
    </row>
    <row r="2388" spans="1:20">
      <c r="A2388" s="102">
        <v>1.7944546299986499</v>
      </c>
      <c r="B2388" s="102">
        <v>0.79330798539826097</v>
      </c>
      <c r="C2388" s="2">
        <v>994.62978957535904</v>
      </c>
      <c r="D2388" s="19">
        <v>1.2047786302232699</v>
      </c>
      <c r="E2388" s="135">
        <v>0.131063325278649</v>
      </c>
      <c r="F2388" s="135">
        <v>89</v>
      </c>
      <c r="G2388" s="135">
        <v>41.798863662789998</v>
      </c>
      <c r="H2388" s="2">
        <v>-2.0849270761263501</v>
      </c>
      <c r="I2388" s="2">
        <v>242.67464661366699</v>
      </c>
      <c r="J2388" s="2">
        <v>10.6237921463283</v>
      </c>
      <c r="K2388" s="19">
        <v>2.0114613087077302</v>
      </c>
      <c r="L2388" s="135">
        <v>9.6450229312914804E-2</v>
      </c>
      <c r="M2388" s="135">
        <v>89.79</v>
      </c>
      <c r="N2388" s="135">
        <v>81.430385736390093</v>
      </c>
      <c r="O2388" s="19">
        <v>0.8</v>
      </c>
      <c r="P2388" s="2">
        <v>345.92701619352198</v>
      </c>
      <c r="Q2388" s="2">
        <v>81.897622583767102</v>
      </c>
      <c r="R2388" s="266">
        <f t="shared" si="114"/>
        <v>3.2162399389310004</v>
      </c>
      <c r="S2388" s="266">
        <f t="shared" si="115"/>
        <v>0.5989569001440469</v>
      </c>
      <c r="T2388" s="266">
        <f t="shared" si="116"/>
        <v>1.9481483131533237</v>
      </c>
    </row>
    <row r="2389" spans="1:20">
      <c r="A2389" s="102">
        <v>1.8708368781953999</v>
      </c>
      <c r="B2389" s="102">
        <v>0.79341914356850496</v>
      </c>
      <c r="C2389" s="2">
        <v>998.99990807155905</v>
      </c>
      <c r="D2389" s="19">
        <v>1.3164833394475</v>
      </c>
      <c r="E2389" s="135">
        <v>0.132017885714064</v>
      </c>
      <c r="F2389" s="135">
        <v>89</v>
      </c>
      <c r="G2389" s="135">
        <v>41.7706522142051</v>
      </c>
      <c r="H2389" s="2">
        <v>-0.75991154533556704</v>
      </c>
      <c r="I2389" s="2">
        <v>240.79200665789801</v>
      </c>
      <c r="J2389" s="2">
        <v>30.226707750346399</v>
      </c>
      <c r="K2389" s="19">
        <v>2.0232350967747399</v>
      </c>
      <c r="L2389" s="135">
        <v>9.2755582072732295E-2</v>
      </c>
      <c r="M2389" s="135">
        <v>89.79</v>
      </c>
      <c r="N2389" s="135">
        <v>81.4985960578271</v>
      </c>
      <c r="O2389" s="19">
        <v>0.8</v>
      </c>
      <c r="P2389" s="2">
        <v>336.40673205690501</v>
      </c>
      <c r="Q2389" s="2">
        <v>92.639114974976593</v>
      </c>
      <c r="R2389" s="266">
        <f t="shared" si="114"/>
        <v>3.3397184362222401</v>
      </c>
      <c r="S2389" s="266">
        <f t="shared" si="115"/>
        <v>0.65068233619816096</v>
      </c>
      <c r="T2389" s="266">
        <f t="shared" si="116"/>
        <v>1.9510970439219422</v>
      </c>
    </row>
    <row r="2390" spans="1:20">
      <c r="A2390" s="102">
        <v>2.74845541780814</v>
      </c>
      <c r="B2390" s="102">
        <v>0.793737441767007</v>
      </c>
      <c r="C2390" s="2">
        <v>884.14114300600102</v>
      </c>
      <c r="D2390" s="19">
        <v>2.7565965240373198</v>
      </c>
      <c r="E2390" s="135">
        <v>0.229085217375739</v>
      </c>
      <c r="F2390" s="135">
        <v>89</v>
      </c>
      <c r="G2390" s="135">
        <v>40.237797868125497</v>
      </c>
      <c r="H2390" s="2">
        <v>0.52253075134002502</v>
      </c>
      <c r="I2390" s="2">
        <v>324.99175644554998</v>
      </c>
      <c r="J2390" s="2">
        <v>-52.724646269648296</v>
      </c>
      <c r="K2390" s="19">
        <v>4.6279940815921998</v>
      </c>
      <c r="L2390" s="135">
        <v>0.12549343240087801</v>
      </c>
      <c r="M2390" s="135">
        <v>89.79</v>
      </c>
      <c r="N2390" s="135">
        <v>84.309681404778999</v>
      </c>
      <c r="O2390" s="19">
        <v>0.8</v>
      </c>
      <c r="P2390" s="2">
        <v>260.12675617325499</v>
      </c>
      <c r="Q2390" s="2">
        <v>192.58486352110299</v>
      </c>
      <c r="R2390" s="266">
        <f t="shared" si="114"/>
        <v>7.3845906056295192</v>
      </c>
      <c r="S2390" s="266">
        <f t="shared" si="115"/>
        <v>0.59563527425448859</v>
      </c>
      <c r="T2390" s="266">
        <f t="shared" si="116"/>
        <v>2.0952856734628909</v>
      </c>
    </row>
    <row r="2391" spans="1:20">
      <c r="A2391" s="102">
        <v>1.9856495857238701</v>
      </c>
      <c r="B2391" s="102">
        <v>0.79382014384164501</v>
      </c>
      <c r="C2391" s="2">
        <v>994.95576999433501</v>
      </c>
      <c r="D2391" s="19">
        <v>1.0000127942793799</v>
      </c>
      <c r="E2391" s="135">
        <v>0.215522865592156</v>
      </c>
      <c r="F2391" s="135">
        <v>89</v>
      </c>
      <c r="G2391" s="135">
        <v>41.471374996975399</v>
      </c>
      <c r="H2391" s="2">
        <v>-1.80665549496661</v>
      </c>
      <c r="I2391" s="2">
        <v>245.581682403748</v>
      </c>
      <c r="J2391" s="2">
        <v>21.865516294186001</v>
      </c>
      <c r="K2391" s="19">
        <v>1.0152430391595999</v>
      </c>
      <c r="L2391" s="135">
        <v>2.83258692767967E-2</v>
      </c>
      <c r="M2391" s="135">
        <v>89.79</v>
      </c>
      <c r="N2391" s="135">
        <v>81.932566838529794</v>
      </c>
      <c r="O2391" s="19">
        <v>0.8</v>
      </c>
      <c r="P2391" s="2">
        <v>82.684613873157005</v>
      </c>
      <c r="Q2391" s="2">
        <v>359.989607830225</v>
      </c>
      <c r="R2391" s="266">
        <f t="shared" si="114"/>
        <v>2.0152558334389798</v>
      </c>
      <c r="S2391" s="266">
        <f t="shared" si="115"/>
        <v>0.98499842471924037</v>
      </c>
      <c r="T2391" s="266">
        <f t="shared" si="116"/>
        <v>1.9756414356771466</v>
      </c>
    </row>
    <row r="2392" spans="1:20">
      <c r="A2392" s="102">
        <v>3.5163851664401502</v>
      </c>
      <c r="B2392" s="102">
        <v>0.79383316206033605</v>
      </c>
      <c r="C2392" s="2">
        <v>984.74101075070905</v>
      </c>
      <c r="D2392" s="19">
        <v>3.73603708372793</v>
      </c>
      <c r="E2392" s="135">
        <v>0.24829616562672499</v>
      </c>
      <c r="F2392" s="135">
        <v>89</v>
      </c>
      <c r="G2392" s="135">
        <v>41.208629751504702</v>
      </c>
      <c r="H2392" s="2">
        <v>-0.213205282769236</v>
      </c>
      <c r="I2392" s="2">
        <v>320.644552337883</v>
      </c>
      <c r="J2392" s="2">
        <v>-136.871341643938</v>
      </c>
      <c r="K2392" s="19">
        <v>3.7126623198754598</v>
      </c>
      <c r="L2392" s="135">
        <v>2.32399611320155E-4</v>
      </c>
      <c r="M2392" s="135">
        <v>89.79</v>
      </c>
      <c r="N2392" s="135">
        <v>82.987125059204203</v>
      </c>
      <c r="O2392" s="19">
        <v>0.8</v>
      </c>
      <c r="P2392" s="2">
        <v>207.603789285229</v>
      </c>
      <c r="Q2392" s="2">
        <v>238.68482934342001</v>
      </c>
      <c r="R2392" s="266">
        <f t="shared" si="114"/>
        <v>7.4486994036033902</v>
      </c>
      <c r="S2392" s="266">
        <f t="shared" si="115"/>
        <v>1.0062959574123764</v>
      </c>
      <c r="T2392" s="266">
        <f t="shared" si="116"/>
        <v>2.0138287916786166</v>
      </c>
    </row>
    <row r="2393" spans="1:20">
      <c r="A2393" s="102">
        <v>1.89659961080178</v>
      </c>
      <c r="B2393" s="102">
        <v>0.79411122139871904</v>
      </c>
      <c r="C2393" s="2">
        <v>998.99999284683804</v>
      </c>
      <c r="D2393" s="19">
        <v>3.2964390804252002</v>
      </c>
      <c r="E2393" s="135">
        <v>0.23215280666245999</v>
      </c>
      <c r="F2393" s="135">
        <v>89</v>
      </c>
      <c r="G2393" s="135">
        <v>41.566161535154997</v>
      </c>
      <c r="H2393" s="2">
        <v>5.1805684789736501</v>
      </c>
      <c r="I2393" s="2">
        <v>253.193272056929</v>
      </c>
      <c r="J2393" s="2">
        <v>56.735833242093904</v>
      </c>
      <c r="K2393" s="19">
        <v>2.0000000026586799</v>
      </c>
      <c r="L2393" s="135">
        <v>3.0926840847914999E-2</v>
      </c>
      <c r="M2393" s="135">
        <v>89.79</v>
      </c>
      <c r="N2393" s="135">
        <v>81.452586143635799</v>
      </c>
      <c r="O2393" s="19">
        <v>0.8</v>
      </c>
      <c r="P2393" s="2">
        <v>264.02785896415202</v>
      </c>
      <c r="Q2393" s="2">
        <v>182.212065164042</v>
      </c>
      <c r="R2393" s="266">
        <f t="shared" si="114"/>
        <v>5.2964390830838806</v>
      </c>
      <c r="S2393" s="266">
        <f t="shared" si="115"/>
        <v>1.6482195380215561</v>
      </c>
      <c r="T2393" s="266">
        <f t="shared" si="116"/>
        <v>1.9595888370579144</v>
      </c>
    </row>
    <row r="2394" spans="1:20">
      <c r="A2394" s="102">
        <v>2.3310386338271201</v>
      </c>
      <c r="B2394" s="102">
        <v>0.79421708138440394</v>
      </c>
      <c r="C2394" s="2">
        <v>994.32543436912704</v>
      </c>
      <c r="D2394" s="19">
        <v>1.00169342461188</v>
      </c>
      <c r="E2394" s="135">
        <v>0.204480876068141</v>
      </c>
      <c r="F2394" s="135">
        <v>89</v>
      </c>
      <c r="G2394" s="135">
        <v>41.300116889363899</v>
      </c>
      <c r="H2394" s="2">
        <v>5.9951584624418803</v>
      </c>
      <c r="I2394" s="2">
        <v>300.14015955945803</v>
      </c>
      <c r="J2394" s="2">
        <v>-89.286594667636294</v>
      </c>
      <c r="K2394" s="19">
        <v>1.32687599393575</v>
      </c>
      <c r="L2394" s="135">
        <v>6.39178063419749E-2</v>
      </c>
      <c r="M2394" s="135">
        <v>89.79</v>
      </c>
      <c r="N2394" s="135">
        <v>82.528989653647201</v>
      </c>
      <c r="O2394" s="19">
        <v>0.8</v>
      </c>
      <c r="P2394" s="2">
        <v>122.02953077447199</v>
      </c>
      <c r="Q2394" s="2">
        <v>324.50616485905101</v>
      </c>
      <c r="R2394" s="266">
        <f t="shared" si="114"/>
        <v>2.3285694185476302</v>
      </c>
      <c r="S2394" s="266">
        <f t="shared" si="115"/>
        <v>0.75492617937918927</v>
      </c>
      <c r="T2394" s="266">
        <f t="shared" si="116"/>
        <v>1.9982749655340819</v>
      </c>
    </row>
    <row r="2395" spans="1:20">
      <c r="A2395" s="102">
        <v>2.5114893256686601</v>
      </c>
      <c r="B2395" s="102">
        <v>0.79472939387949904</v>
      </c>
      <c r="C2395" s="2">
        <v>982.76624299217201</v>
      </c>
      <c r="D2395" s="19">
        <v>0.50004137550892203</v>
      </c>
      <c r="E2395" s="135">
        <v>0.29999981931403402</v>
      </c>
      <c r="F2395" s="135">
        <v>89</v>
      </c>
      <c r="G2395" s="135">
        <v>41.252029418355498</v>
      </c>
      <c r="H2395" s="2">
        <v>0.61867026630433597</v>
      </c>
      <c r="I2395" s="2">
        <v>353.964447545719</v>
      </c>
      <c r="J2395" s="2">
        <v>128.560517864178</v>
      </c>
      <c r="K2395" s="19">
        <v>4.8843984597268602</v>
      </c>
      <c r="L2395" s="135">
        <v>0.299809672062048</v>
      </c>
      <c r="M2395" s="135">
        <v>89.79</v>
      </c>
      <c r="N2395" s="135">
        <v>83.057053474685603</v>
      </c>
      <c r="O2395" s="19">
        <v>0.8</v>
      </c>
      <c r="P2395" s="2">
        <v>105.405681537812</v>
      </c>
      <c r="Q2395" s="2">
        <v>351.844013407418</v>
      </c>
      <c r="R2395" s="266">
        <f t="shared" si="114"/>
        <v>5.3844398352357823</v>
      </c>
      <c r="S2395" s="266">
        <f t="shared" si="115"/>
        <v>0.10237522176617933</v>
      </c>
      <c r="T2395" s="266">
        <f t="shared" si="116"/>
        <v>2.0134052711047605</v>
      </c>
    </row>
    <row r="2396" spans="1:20">
      <c r="A2396" s="102">
        <v>1.85955264838412</v>
      </c>
      <c r="B2396" s="102">
        <v>0.79531145682010496</v>
      </c>
      <c r="C2396" s="2">
        <v>880.42317281027397</v>
      </c>
      <c r="D2396" s="19">
        <v>0.544168638450516</v>
      </c>
      <c r="E2396" s="135">
        <v>3.66451500488457E-2</v>
      </c>
      <c r="F2396" s="135">
        <v>89</v>
      </c>
      <c r="G2396" s="135">
        <v>40.5573708509515</v>
      </c>
      <c r="H2396" s="2">
        <v>-1.08054590191594</v>
      </c>
      <c r="I2396" s="2">
        <v>306.35977217156398</v>
      </c>
      <c r="J2396" s="2">
        <v>71.522961515101301</v>
      </c>
      <c r="K2396" s="19">
        <v>1.7333572097911101</v>
      </c>
      <c r="L2396" s="135">
        <v>0.109050082201039</v>
      </c>
      <c r="M2396" s="135">
        <v>89.79</v>
      </c>
      <c r="N2396" s="135">
        <v>83.314282299889797</v>
      </c>
      <c r="O2396" s="19">
        <v>0.8</v>
      </c>
      <c r="P2396" s="2">
        <v>63.192652986850099</v>
      </c>
      <c r="Q2396" s="2">
        <v>15.939097885727801</v>
      </c>
      <c r="R2396" s="266">
        <f t="shared" si="114"/>
        <v>2.2775258482416261</v>
      </c>
      <c r="S2396" s="266">
        <f t="shared" si="115"/>
        <v>0.31393912078635811</v>
      </c>
      <c r="T2396" s="266">
        <f t="shared" si="116"/>
        <v>2.0542328201221456</v>
      </c>
    </row>
    <row r="2397" spans="1:20">
      <c r="A2397" s="102">
        <v>2.3131134659051802</v>
      </c>
      <c r="B2397" s="102">
        <v>0.79535940138842198</v>
      </c>
      <c r="C2397" s="2">
        <v>998.56348516959895</v>
      </c>
      <c r="D2397" s="19">
        <v>2.4886682164271701</v>
      </c>
      <c r="E2397" s="135">
        <v>0.13000130752934499</v>
      </c>
      <c r="F2397" s="135">
        <v>89</v>
      </c>
      <c r="G2397" s="135">
        <v>41.799998864914798</v>
      </c>
      <c r="H2397" s="2">
        <v>0.92428498823064698</v>
      </c>
      <c r="I2397" s="2">
        <v>130.89590421323001</v>
      </c>
      <c r="J2397" s="2">
        <v>-82.598612433220694</v>
      </c>
      <c r="K2397" s="19">
        <v>3.1999998693419398</v>
      </c>
      <c r="L2397" s="135">
        <v>8.9490521851945004E-2</v>
      </c>
      <c r="M2397" s="135">
        <v>89.79</v>
      </c>
      <c r="N2397" s="135">
        <v>81.688999899873494</v>
      </c>
      <c r="O2397" s="19">
        <v>0.8</v>
      </c>
      <c r="P2397" s="2">
        <v>149.41926560801599</v>
      </c>
      <c r="Q2397" s="2">
        <v>306.39030788751001</v>
      </c>
      <c r="R2397" s="266">
        <f t="shared" si="114"/>
        <v>5.6886680857691099</v>
      </c>
      <c r="S2397" s="266">
        <f t="shared" si="115"/>
        <v>0.77770884938784368</v>
      </c>
      <c r="T2397" s="266">
        <f t="shared" si="116"/>
        <v>1.9542823473241739</v>
      </c>
    </row>
    <row r="2398" spans="1:20">
      <c r="A2398" s="102">
        <v>2.35477490490302</v>
      </c>
      <c r="B2398" s="102">
        <v>0.79558444661362204</v>
      </c>
      <c r="C2398" s="2">
        <v>988.55818002638705</v>
      </c>
      <c r="D2398" s="19">
        <v>1.4942298119355999</v>
      </c>
      <c r="E2398" s="135">
        <v>0.149871348220462</v>
      </c>
      <c r="F2398" s="135">
        <v>89</v>
      </c>
      <c r="G2398" s="135">
        <v>41.677649016536797</v>
      </c>
      <c r="H2398" s="2">
        <v>4.8650536526056003</v>
      </c>
      <c r="I2398" s="2">
        <v>156.17863783968801</v>
      </c>
      <c r="J2398" s="2">
        <v>162.28848732191699</v>
      </c>
      <c r="K2398" s="19">
        <v>3.1999986487296201</v>
      </c>
      <c r="L2398" s="135">
        <v>9.0163850398528395E-2</v>
      </c>
      <c r="M2398" s="135">
        <v>89.79</v>
      </c>
      <c r="N2398" s="135">
        <v>81.224553113088305</v>
      </c>
      <c r="O2398" s="19">
        <v>0.8</v>
      </c>
      <c r="P2398" s="2">
        <v>154.35514756437701</v>
      </c>
      <c r="Q2398" s="2">
        <v>301.02115530383099</v>
      </c>
      <c r="R2398" s="266">
        <f t="shared" si="114"/>
        <v>4.6942284606652205</v>
      </c>
      <c r="S2398" s="266">
        <f t="shared" si="115"/>
        <v>0.46694701340852129</v>
      </c>
      <c r="T2398" s="266">
        <f t="shared" si="116"/>
        <v>1.9488755971062606</v>
      </c>
    </row>
    <row r="2399" spans="1:20">
      <c r="A2399" s="102">
        <v>2.0553737743757599</v>
      </c>
      <c r="B2399" s="102">
        <v>0.795594898792093</v>
      </c>
      <c r="C2399" s="2">
        <v>984.72451087095601</v>
      </c>
      <c r="D2399" s="19">
        <v>0.51040046164504804</v>
      </c>
      <c r="E2399" s="135">
        <v>1.8768042673022801E-3</v>
      </c>
      <c r="F2399" s="135">
        <v>89</v>
      </c>
      <c r="G2399" s="135">
        <v>40.827057291921598</v>
      </c>
      <c r="H2399" s="2">
        <v>-0.90166651318098501</v>
      </c>
      <c r="I2399" s="2">
        <v>359.34166031972001</v>
      </c>
      <c r="J2399" s="2">
        <v>23.130428268383302</v>
      </c>
      <c r="K2399" s="19">
        <v>1.13253154231437</v>
      </c>
      <c r="L2399" s="135">
        <v>9.92664501297712E-2</v>
      </c>
      <c r="M2399" s="135">
        <v>89.79</v>
      </c>
      <c r="N2399" s="135">
        <v>82.993182202468802</v>
      </c>
      <c r="O2399" s="19">
        <v>0.8</v>
      </c>
      <c r="P2399" s="2">
        <v>237.890156763059</v>
      </c>
      <c r="Q2399" s="2">
        <v>216.79228953984699</v>
      </c>
      <c r="R2399" s="266">
        <f t="shared" si="114"/>
        <v>1.6429320039594182</v>
      </c>
      <c r="S2399" s="266">
        <f t="shared" si="115"/>
        <v>0.45067218225288969</v>
      </c>
      <c r="T2399" s="266">
        <f t="shared" si="116"/>
        <v>2.032798533802008</v>
      </c>
    </row>
    <row r="2400" spans="1:20">
      <c r="A2400" s="102">
        <v>2.5507713444530902</v>
      </c>
      <c r="B2400" s="102">
        <v>0.79564783335937295</v>
      </c>
      <c r="C2400" s="2">
        <v>995.94418790964596</v>
      </c>
      <c r="D2400" s="19">
        <v>1.57392074875836</v>
      </c>
      <c r="E2400" s="135">
        <v>0.26999993975762498</v>
      </c>
      <c r="F2400" s="135">
        <v>89</v>
      </c>
      <c r="G2400" s="135">
        <v>41.882222474533201</v>
      </c>
      <c r="H2400" s="2">
        <v>5.9868690372735101</v>
      </c>
      <c r="I2400" s="2">
        <v>165.18204439685601</v>
      </c>
      <c r="J2400" s="2">
        <v>-154.00338441743699</v>
      </c>
      <c r="K2400" s="19">
        <v>2.94714294769719</v>
      </c>
      <c r="L2400" s="135">
        <v>9.9999862456574801E-2</v>
      </c>
      <c r="M2400" s="135">
        <v>89.79</v>
      </c>
      <c r="N2400" s="135">
        <v>82.449999938750594</v>
      </c>
      <c r="O2400" s="19">
        <v>0.8</v>
      </c>
      <c r="P2400" s="2">
        <v>310.08237996978102</v>
      </c>
      <c r="Q2400" s="2">
        <v>123.701009505646</v>
      </c>
      <c r="R2400" s="266">
        <f t="shared" si="114"/>
        <v>4.52106369645555</v>
      </c>
      <c r="S2400" s="266">
        <f t="shared" si="115"/>
        <v>0.53404968021255128</v>
      </c>
      <c r="T2400" s="266">
        <f t="shared" si="116"/>
        <v>1.968615681483592</v>
      </c>
    </row>
    <row r="2401" spans="1:20">
      <c r="A2401" s="102">
        <v>1.7941149431280701</v>
      </c>
      <c r="B2401" s="102">
        <v>0.79612892770263199</v>
      </c>
      <c r="C2401" s="2">
        <v>998.99860958832301</v>
      </c>
      <c r="D2401" s="19">
        <v>2.5787837926764601</v>
      </c>
      <c r="E2401" s="135">
        <v>0.29999919749477699</v>
      </c>
      <c r="F2401" s="135">
        <v>89</v>
      </c>
      <c r="G2401" s="135">
        <v>41.799999630628101</v>
      </c>
      <c r="H2401" s="2">
        <v>1.11403509331479</v>
      </c>
      <c r="I2401" s="2">
        <v>245.89495440654301</v>
      </c>
      <c r="J2401" s="2">
        <v>62.320410889334099</v>
      </c>
      <c r="K2401" s="19">
        <v>2.5362106530948498</v>
      </c>
      <c r="L2401" s="135">
        <v>9.8474880710957193E-3</v>
      </c>
      <c r="M2401" s="135">
        <v>89.79</v>
      </c>
      <c r="N2401" s="135">
        <v>81.184474730626405</v>
      </c>
      <c r="O2401" s="19">
        <v>0.8</v>
      </c>
      <c r="P2401" s="2">
        <v>6.0074847289264497</v>
      </c>
      <c r="Q2401" s="2">
        <v>82.8682156832093</v>
      </c>
      <c r="R2401" s="266">
        <f t="shared" si="114"/>
        <v>5.1149944457713099</v>
      </c>
      <c r="S2401" s="266">
        <f t="shared" si="115"/>
        <v>1.0167861212670406</v>
      </c>
      <c r="T2401" s="266">
        <f t="shared" si="116"/>
        <v>1.9422123312924657</v>
      </c>
    </row>
    <row r="2402" spans="1:20">
      <c r="A2402" s="102">
        <v>1.8654059828259</v>
      </c>
      <c r="B2402" s="102">
        <v>0.79644425495472904</v>
      </c>
      <c r="C2402" s="2">
        <v>972.704802401336</v>
      </c>
      <c r="D2402" s="19">
        <v>0.86465911585912703</v>
      </c>
      <c r="E2402" s="135">
        <v>2.2170212676428098E-3</v>
      </c>
      <c r="F2402" s="135">
        <v>89</v>
      </c>
      <c r="G2402" s="135">
        <v>41.581975751802403</v>
      </c>
      <c r="H2402" s="2">
        <v>5.7189208638831097</v>
      </c>
      <c r="I2402" s="2">
        <v>270.733415926997</v>
      </c>
      <c r="J2402" s="2">
        <v>153.26674452374201</v>
      </c>
      <c r="K2402" s="19">
        <v>2.1261148806792698</v>
      </c>
      <c r="L2402" s="135">
        <v>0.17585317962100599</v>
      </c>
      <c r="M2402" s="135">
        <v>89.79</v>
      </c>
      <c r="N2402" s="135">
        <v>82.520605778934097</v>
      </c>
      <c r="O2402" s="19">
        <v>0.8</v>
      </c>
      <c r="P2402" s="2">
        <v>318.97874332725701</v>
      </c>
      <c r="Q2402" s="2">
        <v>104.30643859356501</v>
      </c>
      <c r="R2402" s="266">
        <f t="shared" si="114"/>
        <v>2.9907739965383966</v>
      </c>
      <c r="S2402" s="266">
        <f t="shared" si="115"/>
        <v>0.40668504026597008</v>
      </c>
      <c r="T2402" s="266">
        <f t="shared" si="116"/>
        <v>1.9845282550182137</v>
      </c>
    </row>
    <row r="2403" spans="1:20">
      <c r="A2403" s="102">
        <v>1.7200159672647699</v>
      </c>
      <c r="B2403" s="102">
        <v>0.79652563142864097</v>
      </c>
      <c r="C2403" s="2">
        <v>991.52117693499895</v>
      </c>
      <c r="D2403" s="19">
        <v>1.0005779155036001</v>
      </c>
      <c r="E2403" s="135">
        <v>0.199281039011106</v>
      </c>
      <c r="F2403" s="135">
        <v>89</v>
      </c>
      <c r="G2403" s="135">
        <v>41.624925579987597</v>
      </c>
      <c r="H2403" s="2">
        <v>5.9996823143395996</v>
      </c>
      <c r="I2403" s="2">
        <v>25.625161407383501</v>
      </c>
      <c r="J2403" s="2">
        <v>76.216598276812803</v>
      </c>
      <c r="K2403" s="19">
        <v>2.3711900049227101</v>
      </c>
      <c r="L2403" s="135">
        <v>9.9998744649812496E-2</v>
      </c>
      <c r="M2403" s="135">
        <v>89.79</v>
      </c>
      <c r="N2403" s="135">
        <v>82.460000082875396</v>
      </c>
      <c r="O2403" s="19">
        <v>0.8</v>
      </c>
      <c r="P2403" s="2">
        <v>180.47596726551799</v>
      </c>
      <c r="Q2403" s="2">
        <v>267.854293258334</v>
      </c>
      <c r="R2403" s="266">
        <f t="shared" si="114"/>
        <v>3.3717679204263105</v>
      </c>
      <c r="S2403" s="266">
        <f t="shared" si="115"/>
        <v>0.42197289691098133</v>
      </c>
      <c r="T2403" s="266">
        <f t="shared" si="116"/>
        <v>1.9810245648227767</v>
      </c>
    </row>
    <row r="2404" spans="1:20">
      <c r="A2404" s="102">
        <v>2.63503858726471</v>
      </c>
      <c r="B2404" s="102">
        <v>0.79662787256871903</v>
      </c>
      <c r="C2404" s="2">
        <v>860.37408072225401</v>
      </c>
      <c r="D2404" s="19">
        <v>2.9682230688298299</v>
      </c>
      <c r="E2404" s="135">
        <v>0.21937886275579199</v>
      </c>
      <c r="F2404" s="135">
        <v>89</v>
      </c>
      <c r="G2404" s="135">
        <v>41.767736118203899</v>
      </c>
      <c r="H2404" s="2">
        <v>5.9958417166158702</v>
      </c>
      <c r="I2404" s="2">
        <v>359.90468667463603</v>
      </c>
      <c r="J2404" s="2">
        <v>161.63053507062199</v>
      </c>
      <c r="K2404" s="19">
        <v>2.6409491303157502</v>
      </c>
      <c r="L2404" s="135">
        <v>9.9999989944216702E-2</v>
      </c>
      <c r="M2404" s="135">
        <v>89.79</v>
      </c>
      <c r="N2404" s="135">
        <v>81.012713287393197</v>
      </c>
      <c r="O2404" s="19">
        <v>0.8</v>
      </c>
      <c r="P2404" s="2">
        <v>103.92711943312</v>
      </c>
      <c r="Q2404" s="2">
        <v>337.24705480197701</v>
      </c>
      <c r="R2404" s="266">
        <f t="shared" si="114"/>
        <v>5.6091721991455801</v>
      </c>
      <c r="S2404" s="266">
        <f t="shared" si="115"/>
        <v>1.1239228483264845</v>
      </c>
      <c r="T2404" s="266">
        <f t="shared" si="116"/>
        <v>1.9396002947855464</v>
      </c>
    </row>
    <row r="2405" spans="1:20">
      <c r="A2405" s="102">
        <v>2.0079553453251702</v>
      </c>
      <c r="B2405" s="102">
        <v>0.79665174436591102</v>
      </c>
      <c r="C2405" s="2">
        <v>967.23241458221605</v>
      </c>
      <c r="D2405" s="19">
        <v>1.40205506462225</v>
      </c>
      <c r="E2405" s="135">
        <v>0.13000038357009899</v>
      </c>
      <c r="F2405" s="135">
        <v>89</v>
      </c>
      <c r="G2405" s="135">
        <v>41.537139676900701</v>
      </c>
      <c r="H2405" s="2">
        <v>0.83525018487181601</v>
      </c>
      <c r="I2405" s="2">
        <v>154.024416719523</v>
      </c>
      <c r="J2405" s="2">
        <v>171.32992865243901</v>
      </c>
      <c r="K2405" s="19">
        <v>3.1999957017116798</v>
      </c>
      <c r="L2405" s="135">
        <v>9.99999998791051E-2</v>
      </c>
      <c r="M2405" s="135">
        <v>89.79</v>
      </c>
      <c r="N2405" s="135">
        <v>81.547739968915707</v>
      </c>
      <c r="O2405" s="19">
        <v>0.8</v>
      </c>
      <c r="P2405" s="2">
        <v>165.414382502319</v>
      </c>
      <c r="Q2405" s="2">
        <v>295.449834767911</v>
      </c>
      <c r="R2405" s="266">
        <f t="shared" si="114"/>
        <v>4.6020507663339298</v>
      </c>
      <c r="S2405" s="266">
        <f t="shared" si="115"/>
        <v>0.438142796214473</v>
      </c>
      <c r="T2405" s="266">
        <f t="shared" si="116"/>
        <v>1.9632488082530484</v>
      </c>
    </row>
    <row r="2406" spans="1:20">
      <c r="A2406" s="102">
        <v>3.7176202083937802</v>
      </c>
      <c r="B2406" s="102">
        <v>0.79690771695116802</v>
      </c>
      <c r="C2406" s="2">
        <v>885.14053090904997</v>
      </c>
      <c r="D2406" s="19">
        <v>2.1685424554069201</v>
      </c>
      <c r="E2406" s="135">
        <v>0.13671569065570899</v>
      </c>
      <c r="F2406" s="135">
        <v>89</v>
      </c>
      <c r="G2406" s="135">
        <v>41.500684271197997</v>
      </c>
      <c r="H2406" s="2">
        <v>0.61139755375445104</v>
      </c>
      <c r="I2406" s="2">
        <v>173.40523653046199</v>
      </c>
      <c r="J2406" s="2">
        <v>-132.351084436241</v>
      </c>
      <c r="K2406" s="19">
        <v>2.0000002855685501</v>
      </c>
      <c r="L2406" s="135">
        <v>8.8283798181881104E-2</v>
      </c>
      <c r="M2406" s="135">
        <v>89.79</v>
      </c>
      <c r="N2406" s="135">
        <v>81.597868715203006</v>
      </c>
      <c r="O2406" s="19">
        <v>0.8</v>
      </c>
      <c r="P2406" s="2">
        <v>214.72976078637501</v>
      </c>
      <c r="Q2406" s="2">
        <v>223.468508460338</v>
      </c>
      <c r="R2406" s="266">
        <f t="shared" si="114"/>
        <v>4.1685427409754698</v>
      </c>
      <c r="S2406" s="266">
        <f t="shared" si="115"/>
        <v>1.084271072886601</v>
      </c>
      <c r="T2406" s="266">
        <f t="shared" si="116"/>
        <v>1.9661812846742135</v>
      </c>
    </row>
    <row r="2407" spans="1:20">
      <c r="A2407" s="102">
        <v>2.9040123922750301</v>
      </c>
      <c r="B2407" s="102">
        <v>0.79700589262168198</v>
      </c>
      <c r="C2407" s="2">
        <v>924.88466159382597</v>
      </c>
      <c r="D2407" s="19">
        <v>2.8520088346606798</v>
      </c>
      <c r="E2407" s="135">
        <v>0.13039957081171599</v>
      </c>
      <c r="F2407" s="135">
        <v>89</v>
      </c>
      <c r="G2407" s="135">
        <v>41.799998095383501</v>
      </c>
      <c r="H2407" s="2">
        <v>0.40060137402276502</v>
      </c>
      <c r="I2407" s="2">
        <v>57.529745204963803</v>
      </c>
      <c r="J2407" s="2">
        <v>60.152244137623299</v>
      </c>
      <c r="K2407" s="19">
        <v>3.1999422554045398</v>
      </c>
      <c r="L2407" s="135">
        <v>7.7718795728176499E-2</v>
      </c>
      <c r="M2407" s="135">
        <v>89.79</v>
      </c>
      <c r="N2407" s="135">
        <v>81.699976636676396</v>
      </c>
      <c r="O2407" s="19">
        <v>0.8</v>
      </c>
      <c r="P2407" s="2">
        <v>333.09462151149398</v>
      </c>
      <c r="Q2407" s="2">
        <v>89.8690029154737</v>
      </c>
      <c r="R2407" s="266">
        <f t="shared" si="114"/>
        <v>6.05195109006522</v>
      </c>
      <c r="S2407" s="266">
        <f t="shared" si="115"/>
        <v>0.89126884394359984</v>
      </c>
      <c r="T2407" s="266">
        <f t="shared" si="116"/>
        <v>1.9545449846730867</v>
      </c>
    </row>
    <row r="2408" spans="1:20">
      <c r="A2408" s="102">
        <v>1.5319292834028599</v>
      </c>
      <c r="B2408" s="102">
        <v>0.79716092465883603</v>
      </c>
      <c r="C2408" s="2">
        <v>888.76831766878195</v>
      </c>
      <c r="D2408" s="19">
        <v>2.1669180142212001</v>
      </c>
      <c r="E2408" s="135">
        <v>0.28102897596034698</v>
      </c>
      <c r="F2408" s="135">
        <v>89</v>
      </c>
      <c r="G2408" s="135">
        <v>41.666065468986602</v>
      </c>
      <c r="H2408" s="2">
        <v>0.76964039089641301</v>
      </c>
      <c r="I2408" s="2">
        <v>249.34228523831499</v>
      </c>
      <c r="J2408" s="2">
        <v>53.634423663293099</v>
      </c>
      <c r="K2408" s="19">
        <v>1.8628944065519699</v>
      </c>
      <c r="L2408" s="135">
        <v>2.3875857929334099E-5</v>
      </c>
      <c r="M2408" s="135">
        <v>89.79</v>
      </c>
      <c r="N2408" s="135">
        <v>81.359814277534795</v>
      </c>
      <c r="O2408" s="19">
        <v>0.8</v>
      </c>
      <c r="P2408" s="2">
        <v>122.533477948376</v>
      </c>
      <c r="Q2408" s="2">
        <v>327.46504975094501</v>
      </c>
      <c r="R2408" s="266">
        <f t="shared" si="114"/>
        <v>4.0298124207731698</v>
      </c>
      <c r="S2408" s="266">
        <f t="shared" si="115"/>
        <v>1.1631995923118086</v>
      </c>
      <c r="T2408" s="266">
        <f t="shared" si="116"/>
        <v>1.9526637171463557</v>
      </c>
    </row>
    <row r="2409" spans="1:20">
      <c r="A2409" s="102">
        <v>2.2810766962356799</v>
      </c>
      <c r="B2409" s="102">
        <v>0.79720254486207498</v>
      </c>
      <c r="C2409" s="2">
        <v>860.00121114570197</v>
      </c>
      <c r="D2409" s="19">
        <v>1.63466083277982</v>
      </c>
      <c r="E2409" s="135">
        <v>0.130384201115017</v>
      </c>
      <c r="F2409" s="135">
        <v>89</v>
      </c>
      <c r="G2409" s="135">
        <v>41.5147182341492</v>
      </c>
      <c r="H2409" s="2">
        <v>4.3854856806223301</v>
      </c>
      <c r="I2409" s="2">
        <v>150.22807419863199</v>
      </c>
      <c r="J2409" s="2">
        <v>177.335897956982</v>
      </c>
      <c r="K2409" s="19">
        <v>3.1960101512571799</v>
      </c>
      <c r="L2409" s="135">
        <v>7.3659480634620397E-2</v>
      </c>
      <c r="M2409" s="135">
        <v>89.79</v>
      </c>
      <c r="N2409" s="135">
        <v>81.450622908385398</v>
      </c>
      <c r="O2409" s="19">
        <v>0.8</v>
      </c>
      <c r="P2409" s="2">
        <v>267.51442500328102</v>
      </c>
      <c r="Q2409" s="2">
        <v>177.04640990170901</v>
      </c>
      <c r="R2409" s="266">
        <f t="shared" si="114"/>
        <v>4.8306709840369999</v>
      </c>
      <c r="S2409" s="266">
        <f t="shared" si="115"/>
        <v>0.51146922425662855</v>
      </c>
      <c r="T2409" s="266">
        <f t="shared" si="116"/>
        <v>1.9619697874135082</v>
      </c>
    </row>
    <row r="2410" spans="1:20">
      <c r="A2410" s="102">
        <v>3.6210950743407002</v>
      </c>
      <c r="B2410" s="102">
        <v>0.79762155450332695</v>
      </c>
      <c r="C2410" s="2">
        <v>890.39196235173199</v>
      </c>
      <c r="D2410" s="19">
        <v>2.3042773388901399</v>
      </c>
      <c r="E2410" s="135">
        <v>0.141383655152821</v>
      </c>
      <c r="F2410" s="135">
        <v>89</v>
      </c>
      <c r="G2410" s="135">
        <v>41.143561693351103</v>
      </c>
      <c r="H2410" s="2">
        <v>-2.4906727537357698</v>
      </c>
      <c r="I2410" s="2">
        <v>272.97628572586302</v>
      </c>
      <c r="J2410" s="2">
        <v>-73.872015273675203</v>
      </c>
      <c r="K2410" s="19">
        <v>1.1776342626087399</v>
      </c>
      <c r="L2410" s="135">
        <v>8.5388688815260502E-2</v>
      </c>
      <c r="M2410" s="135">
        <v>89.79</v>
      </c>
      <c r="N2410" s="135">
        <v>82.842794000032697</v>
      </c>
      <c r="O2410" s="19">
        <v>0.8</v>
      </c>
      <c r="P2410" s="2">
        <v>9.5348604469128801</v>
      </c>
      <c r="Q2410" s="2">
        <v>64.683069152521995</v>
      </c>
      <c r="R2410" s="266">
        <f t="shared" si="114"/>
        <v>3.4819116014988798</v>
      </c>
      <c r="S2410" s="266">
        <f t="shared" si="115"/>
        <v>1.9567003203402198</v>
      </c>
      <c r="T2410" s="266">
        <f t="shared" si="116"/>
        <v>2.013505651685481</v>
      </c>
    </row>
    <row r="2411" spans="1:20">
      <c r="A2411" s="102">
        <v>2.0675066309049699</v>
      </c>
      <c r="B2411" s="102">
        <v>0.79802233624436403</v>
      </c>
      <c r="C2411" s="2">
        <v>998.999273686989</v>
      </c>
      <c r="D2411" s="19">
        <v>1.00066625127357</v>
      </c>
      <c r="E2411" s="135">
        <v>0.13000217452261201</v>
      </c>
      <c r="F2411" s="135">
        <v>89</v>
      </c>
      <c r="G2411" s="135">
        <v>41.420044282707103</v>
      </c>
      <c r="H2411" s="2">
        <v>5.9999599538033204</v>
      </c>
      <c r="I2411" s="2">
        <v>276.31959859134901</v>
      </c>
      <c r="J2411" s="2">
        <v>-43.976957668264198</v>
      </c>
      <c r="K2411" s="19">
        <v>1.2287945786997401</v>
      </c>
      <c r="L2411" s="135">
        <v>3.2416301398441299E-6</v>
      </c>
      <c r="M2411" s="135">
        <v>89.79</v>
      </c>
      <c r="N2411" s="135">
        <v>82.111244855786097</v>
      </c>
      <c r="O2411" s="19">
        <v>0.8</v>
      </c>
      <c r="P2411" s="2">
        <v>313.63654654459799</v>
      </c>
      <c r="Q2411" s="2">
        <v>128.26531649175999</v>
      </c>
      <c r="R2411" s="266">
        <f t="shared" si="114"/>
        <v>2.2294608299733101</v>
      </c>
      <c r="S2411" s="266">
        <f t="shared" si="115"/>
        <v>0.81434787280102905</v>
      </c>
      <c r="T2411" s="266">
        <f t="shared" si="116"/>
        <v>1.9824035989760542</v>
      </c>
    </row>
    <row r="2412" spans="1:20">
      <c r="A2412" s="102">
        <v>1.8653280530124901</v>
      </c>
      <c r="B2412" s="102">
        <v>0.79804864095743</v>
      </c>
      <c r="C2412" s="2">
        <v>946.827049248501</v>
      </c>
      <c r="D2412" s="19">
        <v>1.2283946202760101</v>
      </c>
      <c r="E2412" s="135">
        <v>0.14656858637696499</v>
      </c>
      <c r="F2412" s="135">
        <v>89</v>
      </c>
      <c r="G2412" s="135">
        <v>41.571383135337598</v>
      </c>
      <c r="H2412" s="2">
        <v>-9.2618929927771307E-2</v>
      </c>
      <c r="I2412" s="2">
        <v>149.52054656835699</v>
      </c>
      <c r="J2412" s="2">
        <v>-179.99999731128699</v>
      </c>
      <c r="K2412" s="19">
        <v>3.13729998924302</v>
      </c>
      <c r="L2412" s="135">
        <v>9.99993928679766E-2</v>
      </c>
      <c r="M2412" s="135">
        <v>89.79</v>
      </c>
      <c r="N2412" s="135">
        <v>81.682290695118695</v>
      </c>
      <c r="O2412" s="19">
        <v>0.8</v>
      </c>
      <c r="P2412" s="2">
        <v>159.95602395907201</v>
      </c>
      <c r="Q2412" s="2">
        <v>300.02966752121199</v>
      </c>
      <c r="R2412" s="266">
        <f t="shared" si="114"/>
        <v>4.3656946095190303</v>
      </c>
      <c r="S2412" s="266">
        <f t="shared" si="115"/>
        <v>0.39154515809385571</v>
      </c>
      <c r="T2412" s="266">
        <f t="shared" si="116"/>
        <v>1.9648682467263152</v>
      </c>
    </row>
    <row r="2413" spans="1:20">
      <c r="A2413" s="102">
        <v>2.0017560850828802</v>
      </c>
      <c r="B2413" s="102">
        <v>0.79817920424701505</v>
      </c>
      <c r="C2413" s="2">
        <v>881.92632029427102</v>
      </c>
      <c r="D2413" s="19">
        <v>0.69588078764917305</v>
      </c>
      <c r="E2413" s="135">
        <v>0.141268912108894</v>
      </c>
      <c r="F2413" s="135">
        <v>89</v>
      </c>
      <c r="G2413" s="135">
        <v>41.696392386129602</v>
      </c>
      <c r="H2413" s="2">
        <v>-1.94512970865206</v>
      </c>
      <c r="I2413" s="2">
        <v>260.97908212418599</v>
      </c>
      <c r="J2413" s="2">
        <v>-17.295198052460702</v>
      </c>
      <c r="K2413" s="19">
        <v>1.48626898140925</v>
      </c>
      <c r="L2413" s="135">
        <v>1.28335142965641E-2</v>
      </c>
      <c r="M2413" s="135">
        <v>89.79</v>
      </c>
      <c r="N2413" s="135">
        <v>81.904481094158001</v>
      </c>
      <c r="O2413" s="19">
        <v>0.8</v>
      </c>
      <c r="P2413" s="2">
        <v>343.392928507573</v>
      </c>
      <c r="Q2413" s="2">
        <v>94.751422792181501</v>
      </c>
      <c r="R2413" s="266">
        <f t="shared" si="114"/>
        <v>2.1821497690584231</v>
      </c>
      <c r="S2413" s="266">
        <f t="shared" si="115"/>
        <v>0.46820649314053037</v>
      </c>
      <c r="T2413" s="266">
        <f t="shared" si="116"/>
        <v>1.9643061763157166</v>
      </c>
    </row>
    <row r="2414" spans="1:20">
      <c r="A2414" s="102">
        <v>1.7080370057374199</v>
      </c>
      <c r="B2414" s="102">
        <v>0.79872400225961904</v>
      </c>
      <c r="C2414" s="2">
        <v>955.82611004608395</v>
      </c>
      <c r="D2414" s="19">
        <v>2.4683325584503502</v>
      </c>
      <c r="E2414" s="135">
        <v>0.29999991621407301</v>
      </c>
      <c r="F2414" s="135">
        <v>89</v>
      </c>
      <c r="G2414" s="135">
        <v>41.798227205985398</v>
      </c>
      <c r="H2414" s="2">
        <v>1.29790524405625</v>
      </c>
      <c r="I2414" s="2">
        <v>242.23167543799201</v>
      </c>
      <c r="J2414" s="2">
        <v>66.372609499562898</v>
      </c>
      <c r="K2414" s="19">
        <v>2.4734301961897498</v>
      </c>
      <c r="L2414" s="135">
        <v>1.5256958839194E-2</v>
      </c>
      <c r="M2414" s="135">
        <v>89.79</v>
      </c>
      <c r="N2414" s="135">
        <v>81.234960774389194</v>
      </c>
      <c r="O2414" s="19">
        <v>0.8</v>
      </c>
      <c r="P2414" s="2">
        <v>2.0828404727801701</v>
      </c>
      <c r="Q2414" s="2">
        <v>86.1615675565846</v>
      </c>
      <c r="R2414" s="266">
        <f t="shared" si="114"/>
        <v>4.9417627546401004</v>
      </c>
      <c r="S2414" s="266">
        <f t="shared" si="115"/>
        <v>0.99793904119580479</v>
      </c>
      <c r="T2414" s="266">
        <f t="shared" si="116"/>
        <v>1.9435025407670055</v>
      </c>
    </row>
    <row r="2415" spans="1:20">
      <c r="A2415" s="102">
        <v>2.5482114683836699</v>
      </c>
      <c r="B2415" s="102">
        <v>0.79880224614787598</v>
      </c>
      <c r="C2415" s="2">
        <v>880.39467930634601</v>
      </c>
      <c r="D2415" s="19">
        <v>0.51332089139786896</v>
      </c>
      <c r="E2415" s="135">
        <v>0.12285873380317899</v>
      </c>
      <c r="F2415" s="135">
        <v>89</v>
      </c>
      <c r="G2415" s="135">
        <v>41.057696425464897</v>
      </c>
      <c r="H2415" s="2">
        <v>4.6122599876676498</v>
      </c>
      <c r="I2415" s="2">
        <v>113.34704449464201</v>
      </c>
      <c r="J2415" s="2">
        <v>177.79309526457399</v>
      </c>
      <c r="K2415" s="19">
        <v>4.6264611916014697</v>
      </c>
      <c r="L2415" s="135">
        <v>0.14999225118592599</v>
      </c>
      <c r="M2415" s="135">
        <v>89.79</v>
      </c>
      <c r="N2415" s="135">
        <v>82.625237282387005</v>
      </c>
      <c r="O2415" s="19">
        <v>0.8</v>
      </c>
      <c r="P2415" s="2">
        <v>298.22949937894498</v>
      </c>
      <c r="Q2415" s="2">
        <v>139.68079113366099</v>
      </c>
      <c r="R2415" s="266">
        <f t="shared" si="114"/>
        <v>5.1397820829993384</v>
      </c>
      <c r="S2415" s="266">
        <f t="shared" si="115"/>
        <v>0.11095324701517288</v>
      </c>
      <c r="T2415" s="266">
        <f t="shared" si="116"/>
        <v>2.0124177553989853</v>
      </c>
    </row>
    <row r="2416" spans="1:20">
      <c r="A2416" s="102">
        <v>1.4515257128514301</v>
      </c>
      <c r="B2416" s="102">
        <v>0.79900423503097295</v>
      </c>
      <c r="C2416" s="2">
        <v>945.17803428224795</v>
      </c>
      <c r="D2416" s="19">
        <v>1.52910498303208</v>
      </c>
      <c r="E2416" s="135">
        <v>0.29999999081062001</v>
      </c>
      <c r="F2416" s="135">
        <v>89</v>
      </c>
      <c r="G2416" s="135">
        <v>41.799999845148101</v>
      </c>
      <c r="H2416" s="2">
        <v>1.5386966328912599</v>
      </c>
      <c r="I2416" s="2">
        <v>232.926011259635</v>
      </c>
      <c r="J2416" s="2">
        <v>71.126529737358197</v>
      </c>
      <c r="K2416" s="19">
        <v>2.2857862400673401</v>
      </c>
      <c r="L2416" s="135">
        <v>4.2110749075274602E-2</v>
      </c>
      <c r="M2416" s="135">
        <v>89.79</v>
      </c>
      <c r="N2416" s="135">
        <v>81.699999965064904</v>
      </c>
      <c r="O2416" s="19">
        <v>0.8</v>
      </c>
      <c r="P2416" s="2">
        <v>123.849831333501</v>
      </c>
      <c r="Q2416" s="2">
        <v>328.76618647169897</v>
      </c>
      <c r="R2416" s="266">
        <f t="shared" si="114"/>
        <v>3.8148912230994201</v>
      </c>
      <c r="S2416" s="266">
        <f t="shared" si="115"/>
        <v>0.66896237112138357</v>
      </c>
      <c r="T2416" s="266">
        <f t="shared" si="116"/>
        <v>1.954545460950478</v>
      </c>
    </row>
    <row r="2417" spans="1:20">
      <c r="A2417" s="102">
        <v>1.5830483012832699</v>
      </c>
      <c r="B2417" s="102">
        <v>0.79937063357518801</v>
      </c>
      <c r="C2417" s="2">
        <v>984.52641666458203</v>
      </c>
      <c r="D2417" s="19">
        <v>0.89157874409068005</v>
      </c>
      <c r="E2417" s="135">
        <v>6.8965563803262797E-2</v>
      </c>
      <c r="F2417" s="135">
        <v>89</v>
      </c>
      <c r="G2417" s="135">
        <v>39.807070000245602</v>
      </c>
      <c r="H2417" s="2">
        <v>-0.37923961656056898</v>
      </c>
      <c r="I2417" s="2">
        <v>35.005204357838203</v>
      </c>
      <c r="J2417" s="2">
        <v>-60.8773151106776</v>
      </c>
      <c r="K2417" s="19">
        <v>2.0800391102625402</v>
      </c>
      <c r="L2417" s="135">
        <v>0.16116540408677901</v>
      </c>
      <c r="M2417" s="135">
        <v>89.79</v>
      </c>
      <c r="N2417" s="135">
        <v>83.124462319988496</v>
      </c>
      <c r="O2417" s="19">
        <v>0.8</v>
      </c>
      <c r="P2417" s="2">
        <v>126.25390979847499</v>
      </c>
      <c r="Q2417" s="2">
        <v>326.11150591338401</v>
      </c>
      <c r="R2417" s="266">
        <f t="shared" si="114"/>
        <v>2.9716178543532203</v>
      </c>
      <c r="S2417" s="266">
        <f t="shared" si="115"/>
        <v>0.42863556732745567</v>
      </c>
      <c r="T2417" s="266">
        <f t="shared" si="116"/>
        <v>2.0881833885155485</v>
      </c>
    </row>
    <row r="2418" spans="1:20">
      <c r="A2418" s="102">
        <v>2.4302863548509701</v>
      </c>
      <c r="B2418" s="102">
        <v>0.79969326346455205</v>
      </c>
      <c r="C2418" s="2">
        <v>994.94408512627899</v>
      </c>
      <c r="D2418" s="19">
        <v>2.6295148871527099</v>
      </c>
      <c r="E2418" s="135">
        <v>0.25586550295203397</v>
      </c>
      <c r="F2418" s="135">
        <v>89</v>
      </c>
      <c r="G2418" s="135">
        <v>41.773504056617803</v>
      </c>
      <c r="H2418" s="2">
        <v>-1.8292268701577601</v>
      </c>
      <c r="I2418" s="2">
        <v>245.38723480039499</v>
      </c>
      <c r="J2418" s="2">
        <v>69.595605306815798</v>
      </c>
      <c r="K2418" s="19">
        <v>2.14568595421302</v>
      </c>
      <c r="L2418" s="135">
        <v>3.9559373921677098E-2</v>
      </c>
      <c r="M2418" s="135">
        <v>89.79</v>
      </c>
      <c r="N2418" s="135">
        <v>81.1133524224947</v>
      </c>
      <c r="O2418" s="19">
        <v>0.8</v>
      </c>
      <c r="P2418" s="2">
        <v>249.74198705968001</v>
      </c>
      <c r="Q2418" s="2">
        <v>199.93891038781101</v>
      </c>
      <c r="R2418" s="266">
        <f t="shared" si="114"/>
        <v>4.7752008413657299</v>
      </c>
      <c r="S2418" s="266">
        <f t="shared" si="115"/>
        <v>1.2254891644276737</v>
      </c>
      <c r="T2418" s="266">
        <f t="shared" si="116"/>
        <v>1.9417416435201977</v>
      </c>
    </row>
    <row r="2419" spans="1:20">
      <c r="A2419" s="102">
        <v>2.2824189043603802</v>
      </c>
      <c r="B2419" s="102">
        <v>0.79975901481092804</v>
      </c>
      <c r="C2419" s="2">
        <v>998.99962812836395</v>
      </c>
      <c r="D2419" s="19">
        <v>1.0037460542454</v>
      </c>
      <c r="E2419" s="135">
        <v>0.13000000058706501</v>
      </c>
      <c r="F2419" s="135">
        <v>89</v>
      </c>
      <c r="G2419" s="135">
        <v>41.329259486863599</v>
      </c>
      <c r="H2419" s="2">
        <v>5.9993458971820601</v>
      </c>
      <c r="I2419" s="2">
        <v>304.01605334506797</v>
      </c>
      <c r="J2419" s="2">
        <v>-91.878743390329603</v>
      </c>
      <c r="K2419" s="19">
        <v>1.37555231699014</v>
      </c>
      <c r="L2419" s="135">
        <v>4.2218664806104103E-2</v>
      </c>
      <c r="M2419" s="135">
        <v>89.79</v>
      </c>
      <c r="N2419" s="135">
        <v>82.416315988980301</v>
      </c>
      <c r="O2419" s="19">
        <v>0.8</v>
      </c>
      <c r="P2419" s="2">
        <v>137.32660810200201</v>
      </c>
      <c r="Q2419" s="2">
        <v>308.35941018138601</v>
      </c>
      <c r="R2419" s="266">
        <f t="shared" si="114"/>
        <v>2.37929837123554</v>
      </c>
      <c r="S2419" s="266">
        <f t="shared" si="115"/>
        <v>0.7297040191402584</v>
      </c>
      <c r="T2419" s="266">
        <f t="shared" si="116"/>
        <v>1.9941396727704768</v>
      </c>
    </row>
    <row r="2420" spans="1:20">
      <c r="A2420" s="102">
        <v>3.4373598098754798</v>
      </c>
      <c r="B2420" s="102">
        <v>0.79989014891907495</v>
      </c>
      <c r="C2420" s="2">
        <v>865.86328060302003</v>
      </c>
      <c r="D2420" s="19">
        <v>2.1191720656136699</v>
      </c>
      <c r="E2420" s="135">
        <v>0.29999997221765101</v>
      </c>
      <c r="F2420" s="135">
        <v>89</v>
      </c>
      <c r="G2420" s="135">
        <v>41.706430837985998</v>
      </c>
      <c r="H2420" s="2">
        <v>-0.68683907551838497</v>
      </c>
      <c r="I2420" s="2">
        <v>70.752328052217607</v>
      </c>
      <c r="J2420" s="2">
        <v>119.433865031983</v>
      </c>
      <c r="K2420" s="19">
        <v>3.1196437085126298</v>
      </c>
      <c r="L2420" s="135">
        <v>9.9871691605089005E-2</v>
      </c>
      <c r="M2420" s="135">
        <v>89.79</v>
      </c>
      <c r="N2420" s="135">
        <v>81.337278469291704</v>
      </c>
      <c r="O2420" s="19">
        <v>0.8</v>
      </c>
      <c r="P2420" s="2">
        <v>112.861667485308</v>
      </c>
      <c r="Q2420" s="2">
        <v>325.42813530143502</v>
      </c>
      <c r="R2420" s="266">
        <f t="shared" si="114"/>
        <v>5.2388157741262997</v>
      </c>
      <c r="S2420" s="266">
        <f t="shared" si="115"/>
        <v>0.67929938916775834</v>
      </c>
      <c r="T2420" s="266">
        <f t="shared" si="116"/>
        <v>1.9502334972095032</v>
      </c>
    </row>
    <row r="2421" spans="1:20">
      <c r="A2421" s="102">
        <v>2.4102995661087299</v>
      </c>
      <c r="B2421" s="102">
        <v>0.80019345517982399</v>
      </c>
      <c r="C2421" s="2">
        <v>879.98164493825902</v>
      </c>
      <c r="D2421" s="19">
        <v>0.50942835334640402</v>
      </c>
      <c r="E2421" s="135">
        <v>0.29947857163442099</v>
      </c>
      <c r="F2421" s="135">
        <v>89</v>
      </c>
      <c r="G2421" s="135">
        <v>41.318255179231599</v>
      </c>
      <c r="H2421" s="2">
        <v>1.4225426980109299</v>
      </c>
      <c r="I2421" s="2">
        <v>228.50642295622799</v>
      </c>
      <c r="J2421" s="2">
        <v>-53.892542310337099</v>
      </c>
      <c r="K2421" s="19">
        <v>5.4999919952938496</v>
      </c>
      <c r="L2421" s="135">
        <v>0.16197456047188999</v>
      </c>
      <c r="M2421" s="135">
        <v>89.79</v>
      </c>
      <c r="N2421" s="135">
        <v>83.040313811664205</v>
      </c>
      <c r="O2421" s="19">
        <v>0.8</v>
      </c>
      <c r="P2421" s="2">
        <v>36.704910230693301</v>
      </c>
      <c r="Q2421" s="2">
        <v>38.862960010777201</v>
      </c>
      <c r="R2421" s="266">
        <f t="shared" si="114"/>
        <v>6.009420348640254</v>
      </c>
      <c r="S2421" s="266">
        <f t="shared" si="115"/>
        <v>9.2623471776377864E-2</v>
      </c>
      <c r="T2421" s="266">
        <f t="shared" si="116"/>
        <v>2.0097730035174375</v>
      </c>
    </row>
    <row r="2422" spans="1:20">
      <c r="A2422" s="102">
        <v>2.2055011554621098</v>
      </c>
      <c r="B2422" s="102">
        <v>0.80050289871937996</v>
      </c>
      <c r="C2422" s="2">
        <v>881.489243294772</v>
      </c>
      <c r="D2422" s="19">
        <v>1.3741283001928699</v>
      </c>
      <c r="E2422" s="135">
        <v>0.259514115732835</v>
      </c>
      <c r="F2422" s="135">
        <v>89</v>
      </c>
      <c r="G2422" s="135">
        <v>42.004595747441101</v>
      </c>
      <c r="H2422" s="2">
        <v>4.9218410360934097</v>
      </c>
      <c r="I2422" s="2">
        <v>77.3866403045147</v>
      </c>
      <c r="J2422" s="2">
        <v>-126.08423717997999</v>
      </c>
      <c r="K2422" s="19">
        <v>1.78517802429276</v>
      </c>
      <c r="L2422" s="135">
        <v>0.26114367281849798</v>
      </c>
      <c r="M2422" s="135">
        <v>89.79</v>
      </c>
      <c r="N2422" s="135">
        <v>81.096605836984097</v>
      </c>
      <c r="O2422" s="19">
        <v>0.8</v>
      </c>
      <c r="P2422" s="2">
        <v>196.870272105569</v>
      </c>
      <c r="Q2422" s="2">
        <v>278.15850969599398</v>
      </c>
      <c r="R2422" s="266">
        <f t="shared" si="114"/>
        <v>3.1593063244856299</v>
      </c>
      <c r="S2422" s="266">
        <f t="shared" si="115"/>
        <v>0.76974300685628427</v>
      </c>
      <c r="T2422" s="266">
        <f t="shared" si="116"/>
        <v>1.9306603097572832</v>
      </c>
    </row>
    <row r="2423" spans="1:20">
      <c r="A2423" s="102">
        <v>2.5414651054888902</v>
      </c>
      <c r="B2423" s="102">
        <v>0.80087782954797104</v>
      </c>
      <c r="C2423" s="2">
        <v>882.06203737232295</v>
      </c>
      <c r="D2423" s="19">
        <v>0.69649663727237399</v>
      </c>
      <c r="E2423" s="135">
        <v>9.3803196820809606E-2</v>
      </c>
      <c r="F2423" s="135">
        <v>89</v>
      </c>
      <c r="G2423" s="135">
        <v>39.746681934746697</v>
      </c>
      <c r="H2423" s="2">
        <v>-0.54475631897077303</v>
      </c>
      <c r="I2423" s="2">
        <v>227.516767859304</v>
      </c>
      <c r="J2423" s="2">
        <v>31.043727926059098</v>
      </c>
      <c r="K2423" s="19">
        <v>3.4221173842893502</v>
      </c>
      <c r="L2423" s="135">
        <v>0.22217978365707999</v>
      </c>
      <c r="M2423" s="135">
        <v>89.79</v>
      </c>
      <c r="N2423" s="135">
        <v>83.226683882500794</v>
      </c>
      <c r="O2423" s="19">
        <v>0.8</v>
      </c>
      <c r="P2423" s="2">
        <v>329.81749720426501</v>
      </c>
      <c r="Q2423" s="2">
        <v>93.969062169655999</v>
      </c>
      <c r="R2423" s="266">
        <f t="shared" si="114"/>
        <v>4.118614021561724</v>
      </c>
      <c r="S2423" s="266">
        <f t="shared" si="115"/>
        <v>0.20352797962744668</v>
      </c>
      <c r="T2423" s="266">
        <f t="shared" si="116"/>
        <v>2.093927840797793</v>
      </c>
    </row>
    <row r="2424" spans="1:20">
      <c r="A2424" s="102">
        <v>2.3000442185439098</v>
      </c>
      <c r="B2424" s="102">
        <v>0.801122519735466</v>
      </c>
      <c r="C2424" s="2">
        <v>984.741346044941</v>
      </c>
      <c r="D2424" s="19">
        <v>0.667031455720414</v>
      </c>
      <c r="E2424" s="135">
        <v>0.129487513845159</v>
      </c>
      <c r="F2424" s="135">
        <v>89</v>
      </c>
      <c r="G2424" s="135">
        <v>41.541208765683997</v>
      </c>
      <c r="H2424" s="2">
        <v>-1.3886604326722101</v>
      </c>
      <c r="I2424" s="2">
        <v>270.34721454023702</v>
      </c>
      <c r="J2424" s="2">
        <v>-22.075861796469599</v>
      </c>
      <c r="K2424" s="19">
        <v>1.2465814378353199</v>
      </c>
      <c r="L2424" s="135">
        <v>8.0077706165228801E-2</v>
      </c>
      <c r="M2424" s="135">
        <v>89.79</v>
      </c>
      <c r="N2424" s="135">
        <v>82.130318841922303</v>
      </c>
      <c r="O2424" s="19">
        <v>0.8</v>
      </c>
      <c r="P2424" s="2">
        <v>128.68156861454699</v>
      </c>
      <c r="Q2424" s="2">
        <v>318.15280248358903</v>
      </c>
      <c r="R2424" s="266">
        <f t="shared" si="114"/>
        <v>1.9136128935557339</v>
      </c>
      <c r="S2424" s="266">
        <f t="shared" si="115"/>
        <v>0.53508855135747047</v>
      </c>
      <c r="T2424" s="266">
        <f t="shared" si="116"/>
        <v>1.9770806214422871</v>
      </c>
    </row>
    <row r="2425" spans="1:20">
      <c r="A2425" s="102">
        <v>1.6564897452481</v>
      </c>
      <c r="B2425" s="102">
        <v>0.80173730285947797</v>
      </c>
      <c r="C2425" s="2">
        <v>974.31194299219896</v>
      </c>
      <c r="D2425" s="19">
        <v>1.00412063162948</v>
      </c>
      <c r="E2425" s="135">
        <v>0.14520027994967399</v>
      </c>
      <c r="F2425" s="135">
        <v>89</v>
      </c>
      <c r="G2425" s="135">
        <v>41.670647896746502</v>
      </c>
      <c r="H2425" s="2">
        <v>-1.6918290463102701</v>
      </c>
      <c r="I2425" s="2">
        <v>254.94257853319499</v>
      </c>
      <c r="J2425" s="2">
        <v>-1.92693343408886</v>
      </c>
      <c r="K2425" s="19">
        <v>1.41273105077052</v>
      </c>
      <c r="L2425" s="135">
        <v>1.2555069246927E-2</v>
      </c>
      <c r="M2425" s="135">
        <v>89.79</v>
      </c>
      <c r="N2425" s="135">
        <v>81.575208370025393</v>
      </c>
      <c r="O2425" s="19">
        <v>0.8</v>
      </c>
      <c r="P2425" s="2">
        <v>91.137537464943705</v>
      </c>
      <c r="Q2425" s="2">
        <v>348.22749220289103</v>
      </c>
      <c r="R2425" s="266">
        <f t="shared" ref="R2425:R2488" si="117">D2425+K2425</f>
        <v>2.4168516823999999</v>
      </c>
      <c r="S2425" s="266">
        <f t="shared" ref="S2425:S2488" si="118">D2425/K2425</f>
        <v>0.71076559907267622</v>
      </c>
      <c r="T2425" s="266">
        <f t="shared" ref="T2425:T2488" si="119">N2425/G2425</f>
        <v>1.9576179514212568</v>
      </c>
    </row>
    <row r="2426" spans="1:20">
      <c r="A2426" s="102">
        <v>3.0075645972974598</v>
      </c>
      <c r="B2426" s="102">
        <v>0.80179744295995004</v>
      </c>
      <c r="C2426" s="2">
        <v>880.18620634251295</v>
      </c>
      <c r="D2426" s="19">
        <v>0.82458875100040996</v>
      </c>
      <c r="E2426" s="135">
        <v>0.255313472280772</v>
      </c>
      <c r="F2426" s="135">
        <v>89</v>
      </c>
      <c r="G2426" s="135">
        <v>41.048296904991503</v>
      </c>
      <c r="H2426" s="2">
        <v>0.66457617108727796</v>
      </c>
      <c r="I2426" s="2">
        <v>359.989856843334</v>
      </c>
      <c r="J2426" s="2">
        <v>-126.25105869452599</v>
      </c>
      <c r="K2426" s="19">
        <v>1.51802649418902</v>
      </c>
      <c r="L2426" s="135">
        <v>0.14164334124893799</v>
      </c>
      <c r="M2426" s="135">
        <v>89.79</v>
      </c>
      <c r="N2426" s="135">
        <v>83.1590122893451</v>
      </c>
      <c r="O2426" s="19">
        <v>0.8</v>
      </c>
      <c r="P2426" s="2">
        <v>177.71380968578299</v>
      </c>
      <c r="Q2426" s="2">
        <v>289.18019368559601</v>
      </c>
      <c r="R2426" s="266">
        <f t="shared" si="117"/>
        <v>2.34261524518943</v>
      </c>
      <c r="S2426" s="266">
        <f t="shared" si="118"/>
        <v>0.54319786522628022</v>
      </c>
      <c r="T2426" s="266">
        <f t="shared" si="119"/>
        <v>2.0258821573479922</v>
      </c>
    </row>
    <row r="2427" spans="1:20">
      <c r="A2427" s="102">
        <v>2.7068392965011299</v>
      </c>
      <c r="B2427" s="102">
        <v>0.80189954286769904</v>
      </c>
      <c r="C2427" s="2">
        <v>974.89845858452099</v>
      </c>
      <c r="D2427" s="19">
        <v>1.14890455021881</v>
      </c>
      <c r="E2427" s="135">
        <v>0.232615472698497</v>
      </c>
      <c r="F2427" s="135">
        <v>89</v>
      </c>
      <c r="G2427" s="135">
        <v>41.805706858512501</v>
      </c>
      <c r="H2427" s="2">
        <v>3.3048073825857101</v>
      </c>
      <c r="I2427" s="2">
        <v>314.01165205790102</v>
      </c>
      <c r="J2427" s="2">
        <v>167.660433210599</v>
      </c>
      <c r="K2427" s="19">
        <v>3.8345260828830798</v>
      </c>
      <c r="L2427" s="135">
        <v>0.28812533461437401</v>
      </c>
      <c r="M2427" s="135">
        <v>89.79</v>
      </c>
      <c r="N2427" s="135">
        <v>82.4448038537776</v>
      </c>
      <c r="O2427" s="19">
        <v>0.8</v>
      </c>
      <c r="P2427" s="2">
        <v>304.33449767138399</v>
      </c>
      <c r="Q2427" s="2">
        <v>114.88377777591</v>
      </c>
      <c r="R2427" s="266">
        <f t="shared" si="117"/>
        <v>4.9834306331018894</v>
      </c>
      <c r="S2427" s="266">
        <f t="shared" si="118"/>
        <v>0.29962100280068477</v>
      </c>
      <c r="T2427" s="266">
        <f t="shared" si="119"/>
        <v>1.9720944830045408</v>
      </c>
    </row>
    <row r="2428" spans="1:20">
      <c r="A2428" s="102">
        <v>2.2661102381534799</v>
      </c>
      <c r="B2428" s="102">
        <v>0.80211739609127497</v>
      </c>
      <c r="C2428" s="2">
        <v>998.00521697253203</v>
      </c>
      <c r="D2428" s="19">
        <v>1.4517485029206201</v>
      </c>
      <c r="E2428" s="135">
        <v>0.249708152399789</v>
      </c>
      <c r="F2428" s="135">
        <v>89</v>
      </c>
      <c r="G2428" s="135">
        <v>41.682427354017499</v>
      </c>
      <c r="H2428" s="2">
        <v>5.9999950550454502</v>
      </c>
      <c r="I2428" s="2">
        <v>341.3642855178</v>
      </c>
      <c r="J2428" s="2">
        <v>179.76542641757899</v>
      </c>
      <c r="K2428" s="19">
        <v>2.0001581790725198</v>
      </c>
      <c r="L2428" s="135">
        <v>9.9999892653344594E-2</v>
      </c>
      <c r="M2428" s="135">
        <v>89.79</v>
      </c>
      <c r="N2428" s="135">
        <v>81.699999964613198</v>
      </c>
      <c r="O2428" s="19">
        <v>0.8</v>
      </c>
      <c r="P2428" s="2">
        <v>135.587217687183</v>
      </c>
      <c r="Q2428" s="2">
        <v>305.87519363541298</v>
      </c>
      <c r="R2428" s="266">
        <f t="shared" si="117"/>
        <v>3.4519066819931399</v>
      </c>
      <c r="S2428" s="266">
        <f t="shared" si="118"/>
        <v>0.72581684694247572</v>
      </c>
      <c r="T2428" s="266">
        <f t="shared" si="119"/>
        <v>1.9600585942540765</v>
      </c>
    </row>
    <row r="2429" spans="1:20">
      <c r="A2429" s="102">
        <v>1.9185559153556799</v>
      </c>
      <c r="B2429" s="102">
        <v>0.80232218157171298</v>
      </c>
      <c r="C2429" s="2">
        <v>998.99974505084197</v>
      </c>
      <c r="D2429" s="19">
        <v>1.4225019138633599</v>
      </c>
      <c r="E2429" s="135">
        <v>0.25424285318280199</v>
      </c>
      <c r="F2429" s="135">
        <v>89</v>
      </c>
      <c r="G2429" s="135">
        <v>41.796750072694998</v>
      </c>
      <c r="H2429" s="2">
        <v>5.9628562564430503</v>
      </c>
      <c r="I2429" s="2">
        <v>223.644002801787</v>
      </c>
      <c r="J2429" s="2">
        <v>37.909487684369502</v>
      </c>
      <c r="K2429" s="19">
        <v>2.0000015013882302</v>
      </c>
      <c r="L2429" s="135">
        <v>8.7016923499596402E-2</v>
      </c>
      <c r="M2429" s="135">
        <v>89.79</v>
      </c>
      <c r="N2429" s="135">
        <v>81.204424595095901</v>
      </c>
      <c r="O2429" s="19">
        <v>0.8</v>
      </c>
      <c r="P2429" s="2">
        <v>359.93702455112401</v>
      </c>
      <c r="Q2429" s="2">
        <v>68.887188965860702</v>
      </c>
      <c r="R2429" s="266">
        <f t="shared" si="117"/>
        <v>3.4225034152515903</v>
      </c>
      <c r="S2429" s="266">
        <f t="shared" si="118"/>
        <v>0.71125042300017305</v>
      </c>
      <c r="T2429" s="266">
        <f t="shared" si="119"/>
        <v>1.9428406384195207</v>
      </c>
    </row>
    <row r="2430" spans="1:20">
      <c r="A2430" s="102">
        <v>1.9382889363914699</v>
      </c>
      <c r="B2430" s="102">
        <v>0.80290482261711105</v>
      </c>
      <c r="C2430" s="2">
        <v>914.83805148470697</v>
      </c>
      <c r="D2430" s="19">
        <v>0.58587106073668704</v>
      </c>
      <c r="E2430" s="135">
        <v>6.1493195757381297E-2</v>
      </c>
      <c r="F2430" s="135">
        <v>89</v>
      </c>
      <c r="G2430" s="135">
        <v>41.786152758933198</v>
      </c>
      <c r="H2430" s="2">
        <v>-1.7251203629538301</v>
      </c>
      <c r="I2430" s="2">
        <v>324.28285163007899</v>
      </c>
      <c r="J2430" s="2">
        <v>-75.465650312479198</v>
      </c>
      <c r="K2430" s="19">
        <v>2.1000227237772902</v>
      </c>
      <c r="L2430" s="135">
        <v>0.19687002774346299</v>
      </c>
      <c r="M2430" s="135">
        <v>89.79</v>
      </c>
      <c r="N2430" s="135">
        <v>82.165037555434097</v>
      </c>
      <c r="O2430" s="19">
        <v>0.8</v>
      </c>
      <c r="P2430" s="2">
        <v>335.06935170306201</v>
      </c>
      <c r="Q2430" s="2">
        <v>82.270518598937301</v>
      </c>
      <c r="R2430" s="266">
        <f t="shared" si="117"/>
        <v>2.6858937845139774</v>
      </c>
      <c r="S2430" s="266">
        <f t="shared" si="118"/>
        <v>0.27898320056408082</v>
      </c>
      <c r="T2430" s="266">
        <f t="shared" si="119"/>
        <v>1.966322145746441</v>
      </c>
    </row>
    <row r="2431" spans="1:20">
      <c r="A2431" s="102">
        <v>3.77849926799535</v>
      </c>
      <c r="B2431" s="102">
        <v>0.80309058416306101</v>
      </c>
      <c r="C2431" s="2">
        <v>937.52402577505097</v>
      </c>
      <c r="D2431" s="19">
        <v>1.9921271377462999</v>
      </c>
      <c r="E2431" s="135">
        <v>0.17654623549273299</v>
      </c>
      <c r="F2431" s="135">
        <v>89</v>
      </c>
      <c r="G2431" s="135">
        <v>41.715144029855701</v>
      </c>
      <c r="H2431" s="2">
        <v>4.2554783035700696</v>
      </c>
      <c r="I2431" s="2">
        <v>91.664762901719698</v>
      </c>
      <c r="J2431" s="2">
        <v>17.647393842181199</v>
      </c>
      <c r="K2431" s="19">
        <v>2.0003114068102201</v>
      </c>
      <c r="L2431" s="135">
        <v>9.9958895213582796E-2</v>
      </c>
      <c r="M2431" s="135">
        <v>89.79</v>
      </c>
      <c r="N2431" s="135">
        <v>81.699990979535599</v>
      </c>
      <c r="O2431" s="19">
        <v>0.8</v>
      </c>
      <c r="P2431" s="2">
        <v>180.13538667500001</v>
      </c>
      <c r="Q2431" s="2">
        <v>267.50375414877999</v>
      </c>
      <c r="R2431" s="266">
        <f t="shared" si="117"/>
        <v>3.9924385445565198</v>
      </c>
      <c r="S2431" s="266">
        <f t="shared" si="118"/>
        <v>0.99590850252812824</v>
      </c>
      <c r="T2431" s="266">
        <f t="shared" si="119"/>
        <v>1.9585211289469018</v>
      </c>
    </row>
    <row r="2432" spans="1:20">
      <c r="A2432" s="102">
        <v>1.97946744738146</v>
      </c>
      <c r="B2432" s="102">
        <v>0.80324491570867995</v>
      </c>
      <c r="C2432" s="2">
        <v>998.99812151511696</v>
      </c>
      <c r="D2432" s="19">
        <v>1.3265588515211599</v>
      </c>
      <c r="E2432" s="135">
        <v>0.135069206001528</v>
      </c>
      <c r="F2432" s="135">
        <v>89</v>
      </c>
      <c r="G2432" s="135">
        <v>41.624702403416102</v>
      </c>
      <c r="H2432" s="2">
        <v>-0.77868502308700505</v>
      </c>
      <c r="I2432" s="2">
        <v>278.61016630156502</v>
      </c>
      <c r="J2432" s="2">
        <v>-64.200277780284694</v>
      </c>
      <c r="K2432" s="19">
        <v>2.0000009616611698</v>
      </c>
      <c r="L2432" s="135">
        <v>5.9327344084622598E-2</v>
      </c>
      <c r="M2432" s="135">
        <v>89.79</v>
      </c>
      <c r="N2432" s="135">
        <v>81.698580635762198</v>
      </c>
      <c r="O2432" s="19">
        <v>0.8</v>
      </c>
      <c r="P2432" s="2">
        <v>79.152953630678496</v>
      </c>
      <c r="Q2432" s="2">
        <v>358.221828784308</v>
      </c>
      <c r="R2432" s="266">
        <f t="shared" si="117"/>
        <v>3.32655981318233</v>
      </c>
      <c r="S2432" s="266">
        <f t="shared" si="118"/>
        <v>0.66327910683569902</v>
      </c>
      <c r="T2432" s="266">
        <f t="shared" si="119"/>
        <v>1.9627426964872972</v>
      </c>
    </row>
    <row r="2433" spans="1:20">
      <c r="A2433" s="102">
        <v>1.74032607488334</v>
      </c>
      <c r="B2433" s="102">
        <v>0.80346305306781696</v>
      </c>
      <c r="C2433" s="2">
        <v>929.81430934189495</v>
      </c>
      <c r="D2433" s="19">
        <v>1.7448301157102899</v>
      </c>
      <c r="E2433" s="135">
        <v>0.29999992950490201</v>
      </c>
      <c r="F2433" s="135">
        <v>89</v>
      </c>
      <c r="G2433" s="135">
        <v>41.657109429972202</v>
      </c>
      <c r="H2433" s="2">
        <v>1.31220545717181</v>
      </c>
      <c r="I2433" s="2">
        <v>242.206276969432</v>
      </c>
      <c r="J2433" s="2">
        <v>26.8602500982248</v>
      </c>
      <c r="K2433" s="19">
        <v>2.3373178027407699</v>
      </c>
      <c r="L2433" s="135">
        <v>3.4032644047690499E-3</v>
      </c>
      <c r="M2433" s="135">
        <v>89.79</v>
      </c>
      <c r="N2433" s="135">
        <v>81.336579458689499</v>
      </c>
      <c r="O2433" s="19">
        <v>0.8</v>
      </c>
      <c r="P2433" s="2">
        <v>320.75745035861598</v>
      </c>
      <c r="Q2433" s="2">
        <v>128.93708275833501</v>
      </c>
      <c r="R2433" s="266">
        <f t="shared" si="117"/>
        <v>4.0821479184510601</v>
      </c>
      <c r="S2433" s="266">
        <f t="shared" si="118"/>
        <v>0.74650957335124857</v>
      </c>
      <c r="T2433" s="266">
        <f t="shared" si="119"/>
        <v>1.9525257650298704</v>
      </c>
    </row>
    <row r="2434" spans="1:20">
      <c r="A2434" s="102">
        <v>1.64617593446746</v>
      </c>
      <c r="B2434" s="102">
        <v>0.80484973022933304</v>
      </c>
      <c r="C2434" s="2">
        <v>960.30415576235305</v>
      </c>
      <c r="D2434" s="19">
        <v>1.20000037872417</v>
      </c>
      <c r="E2434" s="135">
        <v>0.20114704947187001</v>
      </c>
      <c r="F2434" s="135">
        <v>89</v>
      </c>
      <c r="G2434" s="135">
        <v>41.799402262951901</v>
      </c>
      <c r="H2434" s="2">
        <v>5.99988971685252</v>
      </c>
      <c r="I2434" s="2">
        <v>234.01588774931901</v>
      </c>
      <c r="J2434" s="2">
        <v>18.988542215077</v>
      </c>
      <c r="K2434" s="19">
        <v>2.0000052724886102</v>
      </c>
      <c r="L2434" s="135">
        <v>7.99895007586999E-2</v>
      </c>
      <c r="M2434" s="135">
        <v>89.79</v>
      </c>
      <c r="N2434" s="135">
        <v>81.372019143265007</v>
      </c>
      <c r="O2434" s="19">
        <v>0.8</v>
      </c>
      <c r="P2434" s="2">
        <v>359.56201457418098</v>
      </c>
      <c r="Q2434" s="2">
        <v>70.272865055798306</v>
      </c>
      <c r="R2434" s="266">
        <f t="shared" si="117"/>
        <v>3.2000056512127801</v>
      </c>
      <c r="S2434" s="266">
        <f t="shared" si="118"/>
        <v>0.59999860761917256</v>
      </c>
      <c r="T2434" s="266">
        <f t="shared" si="119"/>
        <v>1.9467268606227783</v>
      </c>
    </row>
    <row r="2435" spans="1:20">
      <c r="A2435" s="102">
        <v>2.6972798421047601</v>
      </c>
      <c r="B2435" s="102">
        <v>0.80485305066822999</v>
      </c>
      <c r="C2435" s="2">
        <v>907.43178699789905</v>
      </c>
      <c r="D2435" s="19">
        <v>2.4389201225722301</v>
      </c>
      <c r="E2435" s="135">
        <v>0.13213517876701</v>
      </c>
      <c r="F2435" s="135">
        <v>89</v>
      </c>
      <c r="G2435" s="135">
        <v>41.899940553592401</v>
      </c>
      <c r="H2435" s="2">
        <v>0.65377757660340297</v>
      </c>
      <c r="I2435" s="2">
        <v>145.28891526109501</v>
      </c>
      <c r="J2435" s="2">
        <v>-91.762453840625398</v>
      </c>
      <c r="K2435" s="19">
        <v>3.49635282492916</v>
      </c>
      <c r="L2435" s="135">
        <v>5.7616010052635301E-2</v>
      </c>
      <c r="M2435" s="135">
        <v>89.79</v>
      </c>
      <c r="N2435" s="135">
        <v>82.088042749139007</v>
      </c>
      <c r="O2435" s="19">
        <v>0.8</v>
      </c>
      <c r="P2435" s="2">
        <v>101.09587051645801</v>
      </c>
      <c r="Q2435" s="2">
        <v>339.96853560328901</v>
      </c>
      <c r="R2435" s="266">
        <f t="shared" si="117"/>
        <v>5.9352729475013906</v>
      </c>
      <c r="S2435" s="266">
        <f t="shared" si="118"/>
        <v>0.69756121441252006</v>
      </c>
      <c r="T2435" s="266">
        <f t="shared" si="119"/>
        <v>1.9591446112947044</v>
      </c>
    </row>
    <row r="2436" spans="1:20">
      <c r="A2436" s="102">
        <v>1.5087740812450601</v>
      </c>
      <c r="B2436" s="102">
        <v>0.80499957400538402</v>
      </c>
      <c r="C2436" s="2">
        <v>870.47386140794799</v>
      </c>
      <c r="D2436" s="19">
        <v>2.9307641936838098</v>
      </c>
      <c r="E2436" s="135">
        <v>0.23921401696402</v>
      </c>
      <c r="F2436" s="135">
        <v>89</v>
      </c>
      <c r="G2436" s="135">
        <v>41.526638946608301</v>
      </c>
      <c r="H2436" s="2">
        <v>-1.27943026575654</v>
      </c>
      <c r="I2436" s="2">
        <v>273.64333729012299</v>
      </c>
      <c r="J2436" s="2">
        <v>10.3008937814538</v>
      </c>
      <c r="K2436" s="19">
        <v>2.2665491465645</v>
      </c>
      <c r="L2436" s="135">
        <v>4.1180091724436201E-2</v>
      </c>
      <c r="M2436" s="135">
        <v>89.79</v>
      </c>
      <c r="N2436" s="135">
        <v>81.001062291167102</v>
      </c>
      <c r="O2436" s="19">
        <v>0.8</v>
      </c>
      <c r="P2436" s="2">
        <v>280.63725938433299</v>
      </c>
      <c r="Q2436" s="2">
        <v>155.894106379904</v>
      </c>
      <c r="R2436" s="266">
        <f t="shared" si="117"/>
        <v>5.1973133402483098</v>
      </c>
      <c r="S2436" s="266">
        <f t="shared" si="118"/>
        <v>1.2930512440579933</v>
      </c>
      <c r="T2436" s="266">
        <f t="shared" si="119"/>
        <v>1.9505807439728489</v>
      </c>
    </row>
    <row r="2437" spans="1:20">
      <c r="A2437" s="102">
        <v>3.4801404918543901</v>
      </c>
      <c r="B2437" s="102">
        <v>0.80628706838059006</v>
      </c>
      <c r="C2437" s="2">
        <v>888.35929688939802</v>
      </c>
      <c r="D2437" s="19">
        <v>3.29656552221735</v>
      </c>
      <c r="E2437" s="135">
        <v>0.257369625131324</v>
      </c>
      <c r="F2437" s="135">
        <v>89</v>
      </c>
      <c r="G2437" s="135">
        <v>41.522758272974798</v>
      </c>
      <c r="H2437" s="2">
        <v>0.77390059888094598</v>
      </c>
      <c r="I2437" s="2">
        <v>291.36200375402302</v>
      </c>
      <c r="J2437" s="2">
        <v>-10.723601235633501</v>
      </c>
      <c r="K2437" s="19">
        <v>2.32447582926368</v>
      </c>
      <c r="L2437" s="135">
        <v>7.1773201758097205E-2</v>
      </c>
      <c r="M2437" s="135">
        <v>89.79</v>
      </c>
      <c r="N2437" s="135">
        <v>81.005130927182606</v>
      </c>
      <c r="O2437" s="19">
        <v>0.8</v>
      </c>
      <c r="P2437" s="2">
        <v>315.42166998926399</v>
      </c>
      <c r="Q2437" s="2">
        <v>112.155697878963</v>
      </c>
      <c r="R2437" s="266">
        <f t="shared" si="117"/>
        <v>5.62104135148103</v>
      </c>
      <c r="S2437" s="266">
        <f t="shared" si="118"/>
        <v>1.4181973762495939</v>
      </c>
      <c r="T2437" s="266">
        <f t="shared" si="119"/>
        <v>1.9508610289000241</v>
      </c>
    </row>
    <row r="2438" spans="1:20">
      <c r="A2438" s="102">
        <v>2.0760840186849201</v>
      </c>
      <c r="B2438" s="102">
        <v>0.80660315463319399</v>
      </c>
      <c r="C2438" s="2">
        <v>862.84687771217398</v>
      </c>
      <c r="D2438" s="19">
        <v>2.7636257918632099</v>
      </c>
      <c r="E2438" s="135">
        <v>0.29999998596280097</v>
      </c>
      <c r="F2438" s="135">
        <v>89</v>
      </c>
      <c r="G2438" s="135">
        <v>41.667404384454002</v>
      </c>
      <c r="H2438" s="2">
        <v>0.246149047897993</v>
      </c>
      <c r="I2438" s="2">
        <v>290.25407314933898</v>
      </c>
      <c r="J2438" s="2">
        <v>10.2453879317139</v>
      </c>
      <c r="K2438" s="19">
        <v>3.1999686528173998</v>
      </c>
      <c r="L2438" s="135">
        <v>4.3819410880311598E-2</v>
      </c>
      <c r="M2438" s="135">
        <v>89.79</v>
      </c>
      <c r="N2438" s="135">
        <v>81.229363421162702</v>
      </c>
      <c r="O2438" s="19">
        <v>0.8</v>
      </c>
      <c r="P2438" s="2">
        <v>186.538937121305</v>
      </c>
      <c r="Q2438" s="2">
        <v>265.56769017268999</v>
      </c>
      <c r="R2438" s="266">
        <f t="shared" si="117"/>
        <v>5.9635944446806093</v>
      </c>
      <c r="S2438" s="266">
        <f t="shared" si="118"/>
        <v>0.86364152018488882</v>
      </c>
      <c r="T2438" s="266">
        <f t="shared" si="119"/>
        <v>1.9494702062955753</v>
      </c>
    </row>
    <row r="2439" spans="1:20">
      <c r="A2439" s="102">
        <v>1.9778435844928</v>
      </c>
      <c r="B2439" s="102">
        <v>0.80665527040357898</v>
      </c>
      <c r="C2439" s="2">
        <v>998.99967410975103</v>
      </c>
      <c r="D2439" s="19">
        <v>1.20311958789426</v>
      </c>
      <c r="E2439" s="135">
        <v>0.29465385902232899</v>
      </c>
      <c r="F2439" s="135">
        <v>89</v>
      </c>
      <c r="G2439" s="135">
        <v>41.652902820745197</v>
      </c>
      <c r="H2439" s="2">
        <v>-1.5708035516560199</v>
      </c>
      <c r="I2439" s="2">
        <v>238.265252215353</v>
      </c>
      <c r="J2439" s="2">
        <v>0.85046724960518505</v>
      </c>
      <c r="K2439" s="19">
        <v>2.0000000291036502</v>
      </c>
      <c r="L2439" s="135">
        <v>7.1445771465402694E-2</v>
      </c>
      <c r="M2439" s="135">
        <v>89.79</v>
      </c>
      <c r="N2439" s="135">
        <v>81.532685292993307</v>
      </c>
      <c r="O2439" s="19">
        <v>0.8</v>
      </c>
      <c r="P2439" s="2">
        <v>35.364148477980102</v>
      </c>
      <c r="Q2439" s="2">
        <v>37.648204112696597</v>
      </c>
      <c r="R2439" s="266">
        <f t="shared" si="117"/>
        <v>3.2031196169979101</v>
      </c>
      <c r="S2439" s="266">
        <f t="shared" si="118"/>
        <v>0.60155978519333719</v>
      </c>
      <c r="T2439" s="266">
        <f t="shared" si="119"/>
        <v>1.9574310497367309</v>
      </c>
    </row>
    <row r="2440" spans="1:20">
      <c r="A2440" s="102">
        <v>4.76468681404367</v>
      </c>
      <c r="B2440" s="102">
        <v>0.80699268416227599</v>
      </c>
      <c r="C2440" s="2">
        <v>860.00105503249097</v>
      </c>
      <c r="D2440" s="19">
        <v>2.6666753773724001</v>
      </c>
      <c r="E2440" s="135">
        <v>0.16389455913289999</v>
      </c>
      <c r="F2440" s="135">
        <v>89</v>
      </c>
      <c r="G2440" s="135">
        <v>41.726623968256703</v>
      </c>
      <c r="H2440" s="2">
        <v>4.8061612444154598</v>
      </c>
      <c r="I2440" s="2">
        <v>70.428072378826798</v>
      </c>
      <c r="J2440" s="2">
        <v>72.359789417808202</v>
      </c>
      <c r="K2440" s="19">
        <v>3.1377684868702498</v>
      </c>
      <c r="L2440" s="135">
        <v>6.2406848528594697E-2</v>
      </c>
      <c r="M2440" s="135">
        <v>89.79</v>
      </c>
      <c r="N2440" s="135">
        <v>81.699999948072602</v>
      </c>
      <c r="O2440" s="19">
        <v>0.8</v>
      </c>
      <c r="P2440" s="2">
        <v>38.104703385283699</v>
      </c>
      <c r="Q2440" s="2">
        <v>35.965316333668603</v>
      </c>
      <c r="R2440" s="266">
        <f t="shared" si="117"/>
        <v>5.8044438642426499</v>
      </c>
      <c r="S2440" s="266">
        <f t="shared" si="118"/>
        <v>0.84986364944733739</v>
      </c>
      <c r="T2440" s="266">
        <f t="shared" si="119"/>
        <v>1.9579825104045183</v>
      </c>
    </row>
    <row r="2441" spans="1:20">
      <c r="A2441" s="102">
        <v>2.28911266243085</v>
      </c>
      <c r="B2441" s="102">
        <v>0.80722530586097097</v>
      </c>
      <c r="C2441" s="2">
        <v>863.01565411067895</v>
      </c>
      <c r="D2441" s="19">
        <v>2.4315033001494899</v>
      </c>
      <c r="E2441" s="135">
        <v>0.13372163268163201</v>
      </c>
      <c r="F2441" s="135">
        <v>89</v>
      </c>
      <c r="G2441" s="135">
        <v>41.7970541703504</v>
      </c>
      <c r="H2441" s="2">
        <v>0.87394814191028303</v>
      </c>
      <c r="I2441" s="2">
        <v>137.430408797475</v>
      </c>
      <c r="J2441" s="2">
        <v>-92.903001684911402</v>
      </c>
      <c r="K2441" s="19">
        <v>2.98329438714465</v>
      </c>
      <c r="L2441" s="135">
        <v>8.1265222548687094E-2</v>
      </c>
      <c r="M2441" s="135">
        <v>89.79</v>
      </c>
      <c r="N2441" s="135">
        <v>81.699995731082595</v>
      </c>
      <c r="O2441" s="19">
        <v>0.8</v>
      </c>
      <c r="P2441" s="2">
        <v>179.92986039627201</v>
      </c>
      <c r="Q2441" s="2">
        <v>266.153348315892</v>
      </c>
      <c r="R2441" s="266">
        <f t="shared" si="117"/>
        <v>5.4147976872941399</v>
      </c>
      <c r="S2441" s="266">
        <f t="shared" si="118"/>
        <v>0.81503967916378295</v>
      </c>
      <c r="T2441" s="266">
        <f t="shared" si="119"/>
        <v>1.9546831075247921</v>
      </c>
    </row>
    <row r="2442" spans="1:20">
      <c r="A2442" s="102">
        <v>2.4225551309064</v>
      </c>
      <c r="B2442" s="102">
        <v>0.80783446239964896</v>
      </c>
      <c r="C2442" s="2">
        <v>866.77172404197495</v>
      </c>
      <c r="D2442" s="19">
        <v>1.6336718410884701</v>
      </c>
      <c r="E2442" s="135">
        <v>0.24820195268294701</v>
      </c>
      <c r="F2442" s="135">
        <v>89</v>
      </c>
      <c r="G2442" s="135">
        <v>41.747030730218199</v>
      </c>
      <c r="H2442" s="2">
        <v>0.73474021679552004</v>
      </c>
      <c r="I2442" s="2">
        <v>277.18161539547401</v>
      </c>
      <c r="J2442" s="2">
        <v>0.609912090353396</v>
      </c>
      <c r="K2442" s="19">
        <v>2.4658417569075199</v>
      </c>
      <c r="L2442" s="135">
        <v>6.1923711885465298E-2</v>
      </c>
      <c r="M2442" s="135">
        <v>89.79</v>
      </c>
      <c r="N2442" s="135">
        <v>81.333722073484296</v>
      </c>
      <c r="O2442" s="19">
        <v>0.8</v>
      </c>
      <c r="P2442" s="2">
        <v>102.261186791414</v>
      </c>
      <c r="Q2442" s="2">
        <v>349.17736171667701</v>
      </c>
      <c r="R2442" s="266">
        <f t="shared" si="117"/>
        <v>4.0995135979959905</v>
      </c>
      <c r="S2442" s="266">
        <f t="shared" si="118"/>
        <v>0.66252095719933912</v>
      </c>
      <c r="T2442" s="266">
        <f t="shared" si="119"/>
        <v>1.9482516636712952</v>
      </c>
    </row>
    <row r="2443" spans="1:20">
      <c r="A2443" s="102">
        <v>2.6424486194737198</v>
      </c>
      <c r="B2443" s="102">
        <v>0.80822944235714</v>
      </c>
      <c r="C2443" s="2">
        <v>998.99924496435494</v>
      </c>
      <c r="D2443" s="19">
        <v>1.49576068628542</v>
      </c>
      <c r="E2443" s="135">
        <v>0.26999999860761298</v>
      </c>
      <c r="F2443" s="135">
        <v>89</v>
      </c>
      <c r="G2443" s="135">
        <v>41.300000009178703</v>
      </c>
      <c r="H2443" s="2">
        <v>1.2985220414149701</v>
      </c>
      <c r="I2443" s="2">
        <v>251.731470796358</v>
      </c>
      <c r="J2443" s="2">
        <v>21.402202379749198</v>
      </c>
      <c r="K2443" s="19">
        <v>2.0000002196671902</v>
      </c>
      <c r="L2443" s="135">
        <v>1.3347404225196301E-4</v>
      </c>
      <c r="M2443" s="135">
        <v>89.79</v>
      </c>
      <c r="N2443" s="135">
        <v>82.386262865300296</v>
      </c>
      <c r="O2443" s="19">
        <v>0.8</v>
      </c>
      <c r="P2443" s="2">
        <v>272.94923859975501</v>
      </c>
      <c r="Q2443" s="2">
        <v>177.047041239739</v>
      </c>
      <c r="R2443" s="266">
        <f t="shared" si="117"/>
        <v>3.4957609059526105</v>
      </c>
      <c r="S2443" s="266">
        <f t="shared" si="118"/>
        <v>0.74788026100033222</v>
      </c>
      <c r="T2443" s="266">
        <f t="shared" si="119"/>
        <v>1.9948247662709537</v>
      </c>
    </row>
    <row r="2444" spans="1:20">
      <c r="A2444" s="102">
        <v>1.80181498033925</v>
      </c>
      <c r="B2444" s="102">
        <v>0.80913476193981104</v>
      </c>
      <c r="C2444" s="2">
        <v>998.97617348424103</v>
      </c>
      <c r="D2444" s="19">
        <v>2.18265303231045</v>
      </c>
      <c r="E2444" s="135">
        <v>0.299999939865568</v>
      </c>
      <c r="F2444" s="135">
        <v>89</v>
      </c>
      <c r="G2444" s="135">
        <v>41.799998043003498</v>
      </c>
      <c r="H2444" s="2">
        <v>1.6036284625380399</v>
      </c>
      <c r="I2444" s="2">
        <v>228.213592496541</v>
      </c>
      <c r="J2444" s="2">
        <v>109.541483595267</v>
      </c>
      <c r="K2444" s="19">
        <v>2.0541258547124599</v>
      </c>
      <c r="L2444" s="135">
        <v>3.2247229512435902E-2</v>
      </c>
      <c r="M2444" s="135">
        <v>89.79</v>
      </c>
      <c r="N2444" s="135">
        <v>81.687890079470293</v>
      </c>
      <c r="O2444" s="19">
        <v>0.8</v>
      </c>
      <c r="P2444" s="2">
        <v>166.703647371588</v>
      </c>
      <c r="Q2444" s="2">
        <v>286.86915630030899</v>
      </c>
      <c r="R2444" s="266">
        <f t="shared" si="117"/>
        <v>4.2367788870229095</v>
      </c>
      <c r="S2444" s="266">
        <f t="shared" si="118"/>
        <v>1.0625702545455675</v>
      </c>
      <c r="T2444" s="266">
        <f t="shared" si="119"/>
        <v>1.954255835022539</v>
      </c>
    </row>
    <row r="2445" spans="1:20">
      <c r="A2445" s="102">
        <v>1.6820800062268899</v>
      </c>
      <c r="B2445" s="102">
        <v>0.80934592018670803</v>
      </c>
      <c r="C2445" s="2">
        <v>951.01623446957797</v>
      </c>
      <c r="D2445" s="19">
        <v>1.0037854681670999</v>
      </c>
      <c r="E2445" s="135">
        <v>0.160151014098946</v>
      </c>
      <c r="F2445" s="135">
        <v>89</v>
      </c>
      <c r="G2445" s="135">
        <v>41.808125984494303</v>
      </c>
      <c r="H2445" s="2">
        <v>-0.40780212917851599</v>
      </c>
      <c r="I2445" s="2">
        <v>227.276652240045</v>
      </c>
      <c r="J2445" s="2">
        <v>73.962742337502505</v>
      </c>
      <c r="K2445" s="19">
        <v>2.44573712292393</v>
      </c>
      <c r="L2445" s="135">
        <v>9.9926018965610999E-2</v>
      </c>
      <c r="M2445" s="135">
        <v>89.79</v>
      </c>
      <c r="N2445" s="135">
        <v>82.106528554029097</v>
      </c>
      <c r="O2445" s="19">
        <v>0.8</v>
      </c>
      <c r="P2445" s="2">
        <v>317.48530519101598</v>
      </c>
      <c r="Q2445" s="2">
        <v>112.337985299221</v>
      </c>
      <c r="R2445" s="266">
        <f t="shared" si="117"/>
        <v>3.4495225910910299</v>
      </c>
      <c r="S2445" s="266">
        <f t="shared" si="118"/>
        <v>0.41042246885759059</v>
      </c>
      <c r="T2445" s="266">
        <f t="shared" si="119"/>
        <v>1.9638892349415653</v>
      </c>
    </row>
    <row r="2446" spans="1:20">
      <c r="A2446" s="102">
        <v>2.61669151345267</v>
      </c>
      <c r="B2446" s="102">
        <v>0.81031478585346595</v>
      </c>
      <c r="C2446" s="2">
        <v>865.63659575025304</v>
      </c>
      <c r="D2446" s="19">
        <v>1.6824743445854999</v>
      </c>
      <c r="E2446" s="135">
        <v>0.28158258071841202</v>
      </c>
      <c r="F2446" s="135">
        <v>89</v>
      </c>
      <c r="G2446" s="135">
        <v>41.778723657363003</v>
      </c>
      <c r="H2446" s="2">
        <v>0.59325310404323695</v>
      </c>
      <c r="I2446" s="2">
        <v>1.4171450688606699</v>
      </c>
      <c r="J2446" s="2">
        <v>-159.90477486349701</v>
      </c>
      <c r="K2446" s="19">
        <v>3.1754695538041502</v>
      </c>
      <c r="L2446" s="135">
        <v>9.9858753598753305E-2</v>
      </c>
      <c r="M2446" s="135">
        <v>89.79</v>
      </c>
      <c r="N2446" s="135">
        <v>81.699954415848794</v>
      </c>
      <c r="O2446" s="19">
        <v>0.8</v>
      </c>
      <c r="P2446" s="2">
        <v>324.55576828986301</v>
      </c>
      <c r="Q2446" s="2">
        <v>97.826539886597999</v>
      </c>
      <c r="R2446" s="266">
        <f t="shared" si="117"/>
        <v>4.8579438983896504</v>
      </c>
      <c r="S2446" s="266">
        <f t="shared" si="118"/>
        <v>0.52983482161557138</v>
      </c>
      <c r="T2446" s="266">
        <f t="shared" si="119"/>
        <v>1.9555397404164152</v>
      </c>
    </row>
    <row r="2447" spans="1:20">
      <c r="A2447" s="102">
        <v>3.5676107704639399</v>
      </c>
      <c r="B2447" s="102">
        <v>0.81043063336983301</v>
      </c>
      <c r="C2447" s="2">
        <v>889.76671153199402</v>
      </c>
      <c r="D2447" s="19">
        <v>2.0099570050884501</v>
      </c>
      <c r="E2447" s="135">
        <v>0.13000002865725299</v>
      </c>
      <c r="F2447" s="135">
        <v>89</v>
      </c>
      <c r="G2447" s="135">
        <v>41.550792432061897</v>
      </c>
      <c r="H2447" s="2">
        <v>1.9066804948365601</v>
      </c>
      <c r="I2447" s="2">
        <v>185.958224490644</v>
      </c>
      <c r="J2447" s="2">
        <v>179.92631670787901</v>
      </c>
      <c r="K2447" s="19">
        <v>2.7668582028019699</v>
      </c>
      <c r="L2447" s="135">
        <v>9.9945966449462895E-2</v>
      </c>
      <c r="M2447" s="135">
        <v>89.79</v>
      </c>
      <c r="N2447" s="135">
        <v>81.524724098814801</v>
      </c>
      <c r="O2447" s="19">
        <v>0.8</v>
      </c>
      <c r="P2447" s="2">
        <v>245.57161823572801</v>
      </c>
      <c r="Q2447" s="2">
        <v>189.04853530488799</v>
      </c>
      <c r="R2447" s="266">
        <f t="shared" si="117"/>
        <v>4.7768152078904205</v>
      </c>
      <c r="S2447" s="266">
        <f t="shared" si="118"/>
        <v>0.72644019236438884</v>
      </c>
      <c r="T2447" s="266">
        <f t="shared" si="119"/>
        <v>1.9620498028313837</v>
      </c>
    </row>
    <row r="2448" spans="1:20">
      <c r="A2448" s="102">
        <v>2.40915995137766</v>
      </c>
      <c r="B2448" s="102">
        <v>0.81047729030251503</v>
      </c>
      <c r="C2448" s="2">
        <v>960.13186494226898</v>
      </c>
      <c r="D2448" s="19">
        <v>2.30114272321716</v>
      </c>
      <c r="E2448" s="135">
        <v>0.26999997875425302</v>
      </c>
      <c r="F2448" s="135">
        <v>89</v>
      </c>
      <c r="G2448" s="135">
        <v>41.300000000059697</v>
      </c>
      <c r="H2448" s="2">
        <v>-0.94577697802569105</v>
      </c>
      <c r="I2448" s="2">
        <v>341.71808797208098</v>
      </c>
      <c r="J2448" s="2">
        <v>-151.110543490151</v>
      </c>
      <c r="K2448" s="19">
        <v>1.00001249480914</v>
      </c>
      <c r="L2448" s="135">
        <v>5.4155625539564701E-10</v>
      </c>
      <c r="M2448" s="135">
        <v>89.79</v>
      </c>
      <c r="N2448" s="135">
        <v>82.599784971512094</v>
      </c>
      <c r="O2448" s="19">
        <v>0.8</v>
      </c>
      <c r="P2448" s="2">
        <v>64.863112641787197</v>
      </c>
      <c r="Q2448" s="2">
        <v>25.131050689883899</v>
      </c>
      <c r="R2448" s="266">
        <f t="shared" si="117"/>
        <v>3.3011552180262997</v>
      </c>
      <c r="S2448" s="266">
        <f t="shared" si="118"/>
        <v>2.3011139712372799</v>
      </c>
      <c r="T2448" s="266">
        <f t="shared" si="119"/>
        <v>1.9999947934961912</v>
      </c>
    </row>
    <row r="2449" spans="1:20">
      <c r="A2449" s="102">
        <v>2.0020739766769098</v>
      </c>
      <c r="B2449" s="102">
        <v>0.81071306113153696</v>
      </c>
      <c r="C2449" s="2">
        <v>888.84500049524695</v>
      </c>
      <c r="D2449" s="19">
        <v>1.0000128830247801</v>
      </c>
      <c r="E2449" s="135">
        <v>0.130001835810164</v>
      </c>
      <c r="F2449" s="135">
        <v>89</v>
      </c>
      <c r="G2449" s="135">
        <v>41.418753160475198</v>
      </c>
      <c r="H2449" s="2">
        <v>5.9996853870674203</v>
      </c>
      <c r="I2449" s="2">
        <v>272.02824044003103</v>
      </c>
      <c r="J2449" s="2">
        <v>-33.924503774686301</v>
      </c>
      <c r="K2449" s="19">
        <v>1.0000001289196701</v>
      </c>
      <c r="L2449" s="135">
        <v>6.6659677724068001E-6</v>
      </c>
      <c r="M2449" s="135">
        <v>89.79</v>
      </c>
      <c r="N2449" s="135">
        <v>81.985512157607502</v>
      </c>
      <c r="O2449" s="19">
        <v>0.8</v>
      </c>
      <c r="P2449" s="2">
        <v>321.386472392992</v>
      </c>
      <c r="Q2449" s="2">
        <v>120.332137015008</v>
      </c>
      <c r="R2449" s="266">
        <f t="shared" si="117"/>
        <v>2.0000130119444499</v>
      </c>
      <c r="S2449" s="266">
        <f t="shared" si="118"/>
        <v>1.0000127541034658</v>
      </c>
      <c r="T2449" s="266">
        <f t="shared" si="119"/>
        <v>1.9794297486444876</v>
      </c>
    </row>
    <row r="2450" spans="1:20">
      <c r="A2450" s="102">
        <v>2.3795268391259001</v>
      </c>
      <c r="B2450" s="102">
        <v>0.81081551685929298</v>
      </c>
      <c r="C2450" s="2">
        <v>880.01861387108295</v>
      </c>
      <c r="D2450" s="19">
        <v>2.24877246398025</v>
      </c>
      <c r="E2450" s="135">
        <v>0.22226907510746599</v>
      </c>
      <c r="F2450" s="135">
        <v>89</v>
      </c>
      <c r="G2450" s="135">
        <v>41.910689158932897</v>
      </c>
      <c r="H2450" s="2">
        <v>0.45289080870243298</v>
      </c>
      <c r="I2450" s="2">
        <v>109.44828913582199</v>
      </c>
      <c r="J2450" s="2">
        <v>0.90843701510053199</v>
      </c>
      <c r="K2450" s="19">
        <v>5.4868140952601898</v>
      </c>
      <c r="L2450" s="135">
        <v>1.16437825340384E-2</v>
      </c>
      <c r="M2450" s="135">
        <v>89.79</v>
      </c>
      <c r="N2450" s="135">
        <v>83.148972624745596</v>
      </c>
      <c r="O2450" s="19">
        <v>0.8</v>
      </c>
      <c r="P2450" s="2">
        <v>12.0266258046688</v>
      </c>
      <c r="Q2450" s="2">
        <v>60.188692720329698</v>
      </c>
      <c r="R2450" s="266">
        <f t="shared" si="117"/>
        <v>7.7355865592404403</v>
      </c>
      <c r="S2450" s="266">
        <f t="shared" si="118"/>
        <v>0.40985031111640224</v>
      </c>
      <c r="T2450" s="266">
        <f t="shared" si="119"/>
        <v>1.9839562243758313</v>
      </c>
    </row>
    <row r="2451" spans="1:20">
      <c r="A2451" s="102">
        <v>3.3078837040811702</v>
      </c>
      <c r="B2451" s="102">
        <v>0.81125880846315401</v>
      </c>
      <c r="C2451" s="2">
        <v>937.00884013288101</v>
      </c>
      <c r="D2451" s="19">
        <v>2.91335618936934</v>
      </c>
      <c r="E2451" s="135">
        <v>0.20529030888816199</v>
      </c>
      <c r="F2451" s="135">
        <v>89</v>
      </c>
      <c r="G2451" s="135">
        <v>41.422070235554997</v>
      </c>
      <c r="H2451" s="2">
        <v>5.9924432710181303</v>
      </c>
      <c r="I2451" s="2">
        <v>348.87598154630098</v>
      </c>
      <c r="J2451" s="2">
        <v>-154.54244362535999</v>
      </c>
      <c r="K2451" s="19">
        <v>2.9197337286526399</v>
      </c>
      <c r="L2451" s="135">
        <v>9.9856782719284803E-2</v>
      </c>
      <c r="M2451" s="135">
        <v>89.79</v>
      </c>
      <c r="N2451" s="135">
        <v>81.925117780526705</v>
      </c>
      <c r="O2451" s="19">
        <v>0.8</v>
      </c>
      <c r="P2451" s="2">
        <v>252.41148020106601</v>
      </c>
      <c r="Q2451" s="2">
        <v>191.99753211410999</v>
      </c>
      <c r="R2451" s="266">
        <f t="shared" si="117"/>
        <v>5.8330899180219795</v>
      </c>
      <c r="S2451" s="266">
        <f t="shared" si="118"/>
        <v>0.99781571202171138</v>
      </c>
      <c r="T2451" s="266">
        <f t="shared" si="119"/>
        <v>1.9778132120061338</v>
      </c>
    </row>
    <row r="2452" spans="1:20">
      <c r="A2452" s="102">
        <v>2.1111464384011902</v>
      </c>
      <c r="B2452" s="102">
        <v>0.81140930219279495</v>
      </c>
      <c r="C2452" s="2">
        <v>861.51577575343197</v>
      </c>
      <c r="D2452" s="19">
        <v>2.05456324135517</v>
      </c>
      <c r="E2452" s="135">
        <v>0.147624719077629</v>
      </c>
      <c r="F2452" s="135">
        <v>89</v>
      </c>
      <c r="G2452" s="135">
        <v>41.7999675872776</v>
      </c>
      <c r="H2452" s="2">
        <v>0.36806627660392999</v>
      </c>
      <c r="I2452" s="2">
        <v>172.955245114131</v>
      </c>
      <c r="J2452" s="2">
        <v>-142.10510366526299</v>
      </c>
      <c r="K2452" s="19">
        <v>3.1999891125805799</v>
      </c>
      <c r="L2452" s="135">
        <v>9.4955669160510903E-2</v>
      </c>
      <c r="M2452" s="135">
        <v>89.79</v>
      </c>
      <c r="N2452" s="135">
        <v>81.699995306217801</v>
      </c>
      <c r="O2452" s="19">
        <v>0.8</v>
      </c>
      <c r="P2452" s="2">
        <v>165.518633631933</v>
      </c>
      <c r="Q2452" s="2">
        <v>280.13936225596501</v>
      </c>
      <c r="R2452" s="266">
        <f t="shared" si="117"/>
        <v>5.2545523539357504</v>
      </c>
      <c r="S2452" s="266">
        <f t="shared" si="118"/>
        <v>0.64205319739300626</v>
      </c>
      <c r="T2452" s="266">
        <f t="shared" si="119"/>
        <v>1.9545468578565197</v>
      </c>
    </row>
    <row r="2453" spans="1:20">
      <c r="A2453" s="102">
        <v>2.8800362325273401</v>
      </c>
      <c r="B2453" s="102">
        <v>0.81154309084419796</v>
      </c>
      <c r="C2453" s="2">
        <v>960.56572828909395</v>
      </c>
      <c r="D2453" s="19">
        <v>2.83042765589374</v>
      </c>
      <c r="E2453" s="135">
        <v>0.29653774643706099</v>
      </c>
      <c r="F2453" s="135">
        <v>89</v>
      </c>
      <c r="G2453" s="135">
        <v>41.398108230235898</v>
      </c>
      <c r="H2453" s="2">
        <v>0.31969637561845399</v>
      </c>
      <c r="I2453" s="2">
        <v>189.14699973931999</v>
      </c>
      <c r="J2453" s="2">
        <v>102.396654135215</v>
      </c>
      <c r="K2453" s="19">
        <v>3.91284893020475</v>
      </c>
      <c r="L2453" s="135">
        <v>0.19768909766145401</v>
      </c>
      <c r="M2453" s="135">
        <v>89.79</v>
      </c>
      <c r="N2453" s="135">
        <v>82.465115666157303</v>
      </c>
      <c r="O2453" s="19">
        <v>0.8</v>
      </c>
      <c r="P2453" s="2">
        <v>347.84550637979902</v>
      </c>
      <c r="Q2453" s="2">
        <v>71.298751930328606</v>
      </c>
      <c r="R2453" s="266">
        <f t="shared" si="117"/>
        <v>6.7432765860984905</v>
      </c>
      <c r="S2453" s="266">
        <f t="shared" si="118"/>
        <v>0.72336747632769727</v>
      </c>
      <c r="T2453" s="266">
        <f t="shared" si="119"/>
        <v>1.9920020308060196</v>
      </c>
    </row>
    <row r="2454" spans="1:20">
      <c r="A2454" s="102">
        <v>2.4896664619445801</v>
      </c>
      <c r="B2454" s="102">
        <v>0.81166911026572397</v>
      </c>
      <c r="C2454" s="2">
        <v>862.44096311281896</v>
      </c>
      <c r="D2454" s="19">
        <v>1.2127263677561</v>
      </c>
      <c r="E2454" s="135">
        <v>0.17124308695542301</v>
      </c>
      <c r="F2454" s="135">
        <v>89</v>
      </c>
      <c r="G2454" s="135">
        <v>41.660521099523898</v>
      </c>
      <c r="H2454" s="2">
        <v>0.64728614340978297</v>
      </c>
      <c r="I2454" s="2">
        <v>338.1921834067</v>
      </c>
      <c r="J2454" s="2">
        <v>162.56824526749301</v>
      </c>
      <c r="K2454" s="19">
        <v>3.1999980313171301</v>
      </c>
      <c r="L2454" s="135">
        <v>9.8986452799924393E-2</v>
      </c>
      <c r="M2454" s="135">
        <v>89.79</v>
      </c>
      <c r="N2454" s="135">
        <v>82.441059454426096</v>
      </c>
      <c r="O2454" s="19">
        <v>0.8</v>
      </c>
      <c r="P2454" s="2">
        <v>47.591701773959798</v>
      </c>
      <c r="Q2454" s="2">
        <v>24.516895068290001</v>
      </c>
      <c r="R2454" s="266">
        <f t="shared" si="117"/>
        <v>4.4127243990732303</v>
      </c>
      <c r="S2454" s="266">
        <f t="shared" si="118"/>
        <v>0.37897722307564596</v>
      </c>
      <c r="T2454" s="266">
        <f t="shared" si="119"/>
        <v>1.9788772986655763</v>
      </c>
    </row>
    <row r="2455" spans="1:20">
      <c r="A2455" s="102">
        <v>2.6226510470733002</v>
      </c>
      <c r="B2455" s="102">
        <v>0.81252327824340098</v>
      </c>
      <c r="C2455" s="2">
        <v>914.71016430232703</v>
      </c>
      <c r="D2455" s="19">
        <v>0.67933156839847797</v>
      </c>
      <c r="E2455" s="135">
        <v>2.96893262089741E-2</v>
      </c>
      <c r="F2455" s="135">
        <v>89</v>
      </c>
      <c r="G2455" s="135">
        <v>41.575536457352001</v>
      </c>
      <c r="H2455" s="2">
        <v>3.6151796047582798</v>
      </c>
      <c r="I2455" s="2">
        <v>269.31902600580003</v>
      </c>
      <c r="J2455" s="2">
        <v>-73.638010866612404</v>
      </c>
      <c r="K2455" s="19">
        <v>4.6275679974752402</v>
      </c>
      <c r="L2455" s="135">
        <v>0.18799542085274701</v>
      </c>
      <c r="M2455" s="135">
        <v>89.79</v>
      </c>
      <c r="N2455" s="135">
        <v>82.4603789178081</v>
      </c>
      <c r="O2455" s="19">
        <v>0.8</v>
      </c>
      <c r="P2455" s="2">
        <v>36.076019495449003</v>
      </c>
      <c r="Q2455" s="2">
        <v>25.5600460885078</v>
      </c>
      <c r="R2455" s="266">
        <f t="shared" si="117"/>
        <v>5.3068995658737181</v>
      </c>
      <c r="S2455" s="266">
        <f t="shared" si="118"/>
        <v>0.14680099109707631</v>
      </c>
      <c r="T2455" s="266">
        <f t="shared" si="119"/>
        <v>1.9833870093870127</v>
      </c>
    </row>
    <row r="2456" spans="1:20">
      <c r="A2456" s="102">
        <v>2.5168015249073501</v>
      </c>
      <c r="B2456" s="102">
        <v>0.813435435952509</v>
      </c>
      <c r="C2456" s="2">
        <v>904.58918734912595</v>
      </c>
      <c r="D2456" s="19">
        <v>0.60100343345778595</v>
      </c>
      <c r="E2456" s="135">
        <v>9.5943128807400493E-3</v>
      </c>
      <c r="F2456" s="135">
        <v>89</v>
      </c>
      <c r="G2456" s="135">
        <v>42.415624403766699</v>
      </c>
      <c r="H2456" s="2">
        <v>2.6610263126472899</v>
      </c>
      <c r="I2456" s="2">
        <v>4.3940913045159098</v>
      </c>
      <c r="J2456" s="2">
        <v>79.228897420529805</v>
      </c>
      <c r="K2456" s="19">
        <v>2.1512100908159102</v>
      </c>
      <c r="L2456" s="135">
        <v>0.24634091625607801</v>
      </c>
      <c r="M2456" s="135">
        <v>89.79</v>
      </c>
      <c r="N2456" s="135">
        <v>82.013430447971601</v>
      </c>
      <c r="O2456" s="19">
        <v>0.8</v>
      </c>
      <c r="P2456" s="2">
        <v>228.07569566960399</v>
      </c>
      <c r="Q2456" s="2">
        <v>235.23219035125001</v>
      </c>
      <c r="R2456" s="266">
        <f t="shared" si="117"/>
        <v>2.7522135242736963</v>
      </c>
      <c r="S2456" s="266">
        <f t="shared" si="118"/>
        <v>0.27937923684145494</v>
      </c>
      <c r="T2456" s="266">
        <f t="shared" si="119"/>
        <v>1.9335665005720966</v>
      </c>
    </row>
    <row r="2457" spans="1:20">
      <c r="A2457" s="102">
        <v>2.0533772069029501</v>
      </c>
      <c r="B2457" s="102">
        <v>0.81366007323102896</v>
      </c>
      <c r="C2457" s="2">
        <v>998.99954609341205</v>
      </c>
      <c r="D2457" s="19">
        <v>1.49739259852898</v>
      </c>
      <c r="E2457" s="135">
        <v>0.14930767831897099</v>
      </c>
      <c r="F2457" s="135">
        <v>89</v>
      </c>
      <c r="G2457" s="135">
        <v>41.607831635782198</v>
      </c>
      <c r="H2457" s="2">
        <v>-0.33960841808417802</v>
      </c>
      <c r="I2457" s="2">
        <v>287.05299383843402</v>
      </c>
      <c r="J2457" s="2">
        <v>-84.365289723742407</v>
      </c>
      <c r="K2457" s="19">
        <v>2.0225921552027599</v>
      </c>
      <c r="L2457" s="135">
        <v>7.9043366097054701E-2</v>
      </c>
      <c r="M2457" s="135">
        <v>89.79</v>
      </c>
      <c r="N2457" s="135">
        <v>81.676933372861996</v>
      </c>
      <c r="O2457" s="19">
        <v>0.8</v>
      </c>
      <c r="P2457" s="2">
        <v>87.587096777962103</v>
      </c>
      <c r="Q2457" s="2">
        <v>349.57352498648299</v>
      </c>
      <c r="R2457" s="266">
        <f t="shared" si="117"/>
        <v>3.5199847537317401</v>
      </c>
      <c r="S2457" s="266">
        <f t="shared" si="118"/>
        <v>0.74033343532812723</v>
      </c>
      <c r="T2457" s="266">
        <f t="shared" si="119"/>
        <v>1.9630182627114094</v>
      </c>
    </row>
    <row r="2458" spans="1:20">
      <c r="A2458" s="102">
        <v>3.3037864365614902</v>
      </c>
      <c r="B2458" s="102">
        <v>0.81375396295505398</v>
      </c>
      <c r="C2458" s="2">
        <v>861.89982816966995</v>
      </c>
      <c r="D2458" s="19">
        <v>2.4756249153210401</v>
      </c>
      <c r="E2458" s="135">
        <v>0.21543272733975599</v>
      </c>
      <c r="F2458" s="135">
        <v>89</v>
      </c>
      <c r="G2458" s="135">
        <v>41.527463789093702</v>
      </c>
      <c r="H2458" s="2">
        <v>5.5378573825120503</v>
      </c>
      <c r="I2458" s="2">
        <v>333.38174693612899</v>
      </c>
      <c r="J2458" s="2">
        <v>-116.77715621235799</v>
      </c>
      <c r="K2458" s="19">
        <v>2.7015951523310999</v>
      </c>
      <c r="L2458" s="135">
        <v>9.65811608943066E-2</v>
      </c>
      <c r="M2458" s="135">
        <v>89.79</v>
      </c>
      <c r="N2458" s="135">
        <v>81.684769077712701</v>
      </c>
      <c r="O2458" s="19">
        <v>0.8</v>
      </c>
      <c r="P2458" s="2">
        <v>227.45198980649201</v>
      </c>
      <c r="Q2458" s="2">
        <v>223.50081175507401</v>
      </c>
      <c r="R2458" s="266">
        <f t="shared" si="117"/>
        <v>5.17722006765214</v>
      </c>
      <c r="S2458" s="266">
        <f t="shared" si="118"/>
        <v>0.91635673582880139</v>
      </c>
      <c r="T2458" s="266">
        <f t="shared" si="119"/>
        <v>1.9670059672453548</v>
      </c>
    </row>
    <row r="2459" spans="1:20">
      <c r="A2459" s="102">
        <v>2.5223562982864598</v>
      </c>
      <c r="B2459" s="102">
        <v>0.81384734376607504</v>
      </c>
      <c r="C2459" s="2">
        <v>894.73619193527202</v>
      </c>
      <c r="D2459" s="19">
        <v>2.0092270914992998</v>
      </c>
      <c r="E2459" s="135">
        <v>0.112829505834405</v>
      </c>
      <c r="F2459" s="135">
        <v>89</v>
      </c>
      <c r="G2459" s="135">
        <v>40.449858103034899</v>
      </c>
      <c r="H2459" s="2">
        <v>1.7990753186192801</v>
      </c>
      <c r="I2459" s="2">
        <v>216.300593693217</v>
      </c>
      <c r="J2459" s="2">
        <v>55.8819107283284</v>
      </c>
      <c r="K2459" s="19">
        <v>3.2529277924862599</v>
      </c>
      <c r="L2459" s="135">
        <v>0.100897786156806</v>
      </c>
      <c r="M2459" s="135">
        <v>89.79</v>
      </c>
      <c r="N2459" s="135">
        <v>82.627626512751306</v>
      </c>
      <c r="O2459" s="19">
        <v>0.8</v>
      </c>
      <c r="P2459" s="2">
        <v>1.12756523872901</v>
      </c>
      <c r="Q2459" s="2">
        <v>77.339743807299399</v>
      </c>
      <c r="R2459" s="266">
        <f t="shared" si="117"/>
        <v>5.2621548839855592</v>
      </c>
      <c r="S2459" s="266">
        <f t="shared" si="118"/>
        <v>0.61766728918492786</v>
      </c>
      <c r="T2459" s="266">
        <f t="shared" si="119"/>
        <v>2.0427173391382518</v>
      </c>
    </row>
    <row r="2460" spans="1:20">
      <c r="A2460" s="102">
        <v>2.1522427373565698</v>
      </c>
      <c r="B2460" s="102">
        <v>0.814974980976651</v>
      </c>
      <c r="C2460" s="2">
        <v>860.176486601389</v>
      </c>
      <c r="D2460" s="19">
        <v>1.2049698350454101</v>
      </c>
      <c r="E2460" s="135">
        <v>0.13000062788401301</v>
      </c>
      <c r="F2460" s="135">
        <v>89</v>
      </c>
      <c r="G2460" s="135">
        <v>41.650420611535999</v>
      </c>
      <c r="H2460" s="2">
        <v>-0.435729541249046</v>
      </c>
      <c r="I2460" s="2">
        <v>140.87086587446001</v>
      </c>
      <c r="J2460" s="2">
        <v>-163.577872671027</v>
      </c>
      <c r="K2460" s="19">
        <v>2.7075868845850599</v>
      </c>
      <c r="L2460" s="135">
        <v>9.9984372198348298E-2</v>
      </c>
      <c r="M2460" s="135">
        <v>89.79</v>
      </c>
      <c r="N2460" s="135">
        <v>81.4943648967229</v>
      </c>
      <c r="O2460" s="19">
        <v>0.8</v>
      </c>
      <c r="P2460" s="2">
        <v>148.19161347982401</v>
      </c>
      <c r="Q2460" s="2">
        <v>311.15931352951901</v>
      </c>
      <c r="R2460" s="266">
        <f t="shared" si="117"/>
        <v>3.9125567196304702</v>
      </c>
      <c r="S2460" s="266">
        <f t="shared" si="118"/>
        <v>0.44503459589998451</v>
      </c>
      <c r="T2460" s="266">
        <f t="shared" si="119"/>
        <v>1.9566276570602326</v>
      </c>
    </row>
    <row r="2461" spans="1:20">
      <c r="A2461" s="102">
        <v>2.2461007381789302</v>
      </c>
      <c r="B2461" s="102">
        <v>0.81503371042473305</v>
      </c>
      <c r="C2461" s="2">
        <v>996.51051401541099</v>
      </c>
      <c r="D2461" s="19">
        <v>1.3980677271911801</v>
      </c>
      <c r="E2461" s="135">
        <v>0.167240645465804</v>
      </c>
      <c r="F2461" s="135">
        <v>89</v>
      </c>
      <c r="G2461" s="135">
        <v>41.710321095814002</v>
      </c>
      <c r="H2461" s="2">
        <v>5.9999950367677597</v>
      </c>
      <c r="I2461" s="2">
        <v>359.684670771024</v>
      </c>
      <c r="J2461" s="2">
        <v>155.07655475728799</v>
      </c>
      <c r="K2461" s="19">
        <v>2.0066382931101301</v>
      </c>
      <c r="L2461" s="135">
        <v>8.3025042267803995E-2</v>
      </c>
      <c r="M2461" s="135">
        <v>89.79</v>
      </c>
      <c r="N2461" s="135">
        <v>81.6461116031454</v>
      </c>
      <c r="O2461" s="19">
        <v>0.8</v>
      </c>
      <c r="P2461" s="2">
        <v>133.645780940858</v>
      </c>
      <c r="Q2461" s="2">
        <v>306.68652423368002</v>
      </c>
      <c r="R2461" s="266">
        <f t="shared" si="117"/>
        <v>3.40470602030131</v>
      </c>
      <c r="S2461" s="266">
        <f t="shared" si="118"/>
        <v>0.69672134334897307</v>
      </c>
      <c r="T2461" s="266">
        <f t="shared" si="119"/>
        <v>1.9574558396612129</v>
      </c>
    </row>
    <row r="2462" spans="1:20">
      <c r="A2462" s="102">
        <v>2.3940168372355402</v>
      </c>
      <c r="B2462" s="102">
        <v>0.81519359498120403</v>
      </c>
      <c r="C2462" s="2">
        <v>932.84491054605905</v>
      </c>
      <c r="D2462" s="19">
        <v>3.0280388095577999</v>
      </c>
      <c r="E2462" s="135">
        <v>0.133590343014934</v>
      </c>
      <c r="F2462" s="135">
        <v>89</v>
      </c>
      <c r="G2462" s="135">
        <v>41.7809040206403</v>
      </c>
      <c r="H2462" s="2">
        <v>0.772685766730284</v>
      </c>
      <c r="I2462" s="2">
        <v>135.10823276604</v>
      </c>
      <c r="J2462" s="2">
        <v>-86.375266966203498</v>
      </c>
      <c r="K2462" s="19">
        <v>3.1839468858590299</v>
      </c>
      <c r="L2462" s="135">
        <v>7.5176239788911997E-2</v>
      </c>
      <c r="M2462" s="135">
        <v>89.79</v>
      </c>
      <c r="N2462" s="135">
        <v>81.699999694235004</v>
      </c>
      <c r="O2462" s="19">
        <v>0.8</v>
      </c>
      <c r="P2462" s="2">
        <v>182.21063289548599</v>
      </c>
      <c r="Q2462" s="2">
        <v>263.47350011824398</v>
      </c>
      <c r="R2462" s="266">
        <f t="shared" si="117"/>
        <v>6.2119856954168302</v>
      </c>
      <c r="S2462" s="266">
        <f t="shared" si="118"/>
        <v>0.95103307878857224</v>
      </c>
      <c r="T2462" s="266">
        <f t="shared" si="119"/>
        <v>1.9554387730307166</v>
      </c>
    </row>
    <row r="2463" spans="1:20">
      <c r="A2463" s="102">
        <v>2.14660770166665</v>
      </c>
      <c r="B2463" s="102">
        <v>0.81524639751981198</v>
      </c>
      <c r="C2463" s="2">
        <v>998.99886415956996</v>
      </c>
      <c r="D2463" s="19">
        <v>1.42282540037593</v>
      </c>
      <c r="E2463" s="135">
        <v>0.14236098802286201</v>
      </c>
      <c r="F2463" s="135">
        <v>89</v>
      </c>
      <c r="G2463" s="135">
        <v>41.742151161639498</v>
      </c>
      <c r="H2463" s="2">
        <v>-0.53568655972545398</v>
      </c>
      <c r="I2463" s="2">
        <v>282.56029372403702</v>
      </c>
      <c r="J2463" s="2">
        <v>-68.733225424298297</v>
      </c>
      <c r="K2463" s="19">
        <v>2.2258554828666601</v>
      </c>
      <c r="L2463" s="135">
        <v>7.3050686095298301E-2</v>
      </c>
      <c r="M2463" s="135">
        <v>89.79</v>
      </c>
      <c r="N2463" s="135">
        <v>81.492597691203699</v>
      </c>
      <c r="O2463" s="19">
        <v>0.8</v>
      </c>
      <c r="P2463" s="2">
        <v>75.443439140367005</v>
      </c>
      <c r="Q2463" s="2">
        <v>359.97824814118798</v>
      </c>
      <c r="R2463" s="266">
        <f t="shared" si="117"/>
        <v>3.6486808832425899</v>
      </c>
      <c r="S2463" s="266">
        <f t="shared" si="118"/>
        <v>0.63922631605151892</v>
      </c>
      <c r="T2463" s="266">
        <f t="shared" si="119"/>
        <v>1.952285529694846</v>
      </c>
    </row>
    <row r="2464" spans="1:20">
      <c r="A2464" s="102">
        <v>1.5408832253888201</v>
      </c>
      <c r="B2464" s="102">
        <v>0.81576088629662902</v>
      </c>
      <c r="C2464" s="2">
        <v>998.99919739884695</v>
      </c>
      <c r="D2464" s="19">
        <v>1.20124981664347</v>
      </c>
      <c r="E2464" s="135">
        <v>0.20969916964650501</v>
      </c>
      <c r="F2464" s="135">
        <v>89</v>
      </c>
      <c r="G2464" s="135">
        <v>41.7986766520768</v>
      </c>
      <c r="H2464" s="2">
        <v>5.0471433924960802</v>
      </c>
      <c r="I2464" s="2">
        <v>229.536380758641</v>
      </c>
      <c r="J2464" s="2">
        <v>15.813663159900599</v>
      </c>
      <c r="K2464" s="19">
        <v>2.0000097454997299</v>
      </c>
      <c r="L2464" s="135">
        <v>9.7355773163005296E-2</v>
      </c>
      <c r="M2464" s="135">
        <v>89.79</v>
      </c>
      <c r="N2464" s="135">
        <v>81.334563176358103</v>
      </c>
      <c r="O2464" s="19">
        <v>0.8</v>
      </c>
      <c r="P2464" s="2">
        <v>359.97823176146602</v>
      </c>
      <c r="Q2464" s="2">
        <v>67.0450494631515</v>
      </c>
      <c r="R2464" s="266">
        <f t="shared" si="117"/>
        <v>3.2012595621431998</v>
      </c>
      <c r="S2464" s="266">
        <f t="shared" si="118"/>
        <v>0.60062198164105507</v>
      </c>
      <c r="T2464" s="266">
        <f t="shared" si="119"/>
        <v>1.9458645510088639</v>
      </c>
    </row>
    <row r="2465" spans="1:20">
      <c r="A2465" s="102">
        <v>2.5313023407943498</v>
      </c>
      <c r="B2465" s="102">
        <v>0.81586552663322698</v>
      </c>
      <c r="C2465" s="2">
        <v>998.99835079461695</v>
      </c>
      <c r="D2465" s="19">
        <v>1.46310545048062</v>
      </c>
      <c r="E2465" s="135">
        <v>0.26679962817455199</v>
      </c>
      <c r="F2465" s="135">
        <v>89</v>
      </c>
      <c r="G2465" s="135">
        <v>41.698168833233701</v>
      </c>
      <c r="H2465" s="2">
        <v>5.9961959482026499</v>
      </c>
      <c r="I2465" s="2">
        <v>24.410527473602201</v>
      </c>
      <c r="J2465" s="2">
        <v>103.354748969208</v>
      </c>
      <c r="K2465" s="19">
        <v>2.0019495979788</v>
      </c>
      <c r="L2465" s="135">
        <v>9.99999962681037E-2</v>
      </c>
      <c r="M2465" s="135">
        <v>89.79</v>
      </c>
      <c r="N2465" s="135">
        <v>81.699999248404794</v>
      </c>
      <c r="O2465" s="19">
        <v>0.8</v>
      </c>
      <c r="P2465" s="2">
        <v>165.78406406538701</v>
      </c>
      <c r="Q2465" s="2">
        <v>277.67849521527899</v>
      </c>
      <c r="R2465" s="266">
        <f t="shared" si="117"/>
        <v>3.46505504845942</v>
      </c>
      <c r="S2465" s="266">
        <f t="shared" si="118"/>
        <v>0.73084030285167745</v>
      </c>
      <c r="T2465" s="266">
        <f t="shared" si="119"/>
        <v>1.9593186351936247</v>
      </c>
    </row>
    <row r="2466" spans="1:20">
      <c r="A2466" s="102">
        <v>2.3178111948072901</v>
      </c>
      <c r="B2466" s="102">
        <v>0.816023551886353</v>
      </c>
      <c r="C2466" s="2">
        <v>997.55968600464905</v>
      </c>
      <c r="D2466" s="19">
        <v>3.0187494495703699</v>
      </c>
      <c r="E2466" s="135">
        <v>0.131441574866976</v>
      </c>
      <c r="F2466" s="135">
        <v>89</v>
      </c>
      <c r="G2466" s="135">
        <v>41.799999634138899</v>
      </c>
      <c r="H2466" s="2">
        <v>0.26849430724875101</v>
      </c>
      <c r="I2466" s="2">
        <v>138.65738120027601</v>
      </c>
      <c r="J2466" s="2">
        <v>-84.984216774643599</v>
      </c>
      <c r="K2466" s="19">
        <v>3.15056939814612</v>
      </c>
      <c r="L2466" s="135">
        <v>8.8785184855931606E-2</v>
      </c>
      <c r="M2466" s="135">
        <v>89.79</v>
      </c>
      <c r="N2466" s="135">
        <v>81.699963373344104</v>
      </c>
      <c r="O2466" s="19">
        <v>0.8</v>
      </c>
      <c r="P2466" s="2">
        <v>185.50307152478999</v>
      </c>
      <c r="Q2466" s="2">
        <v>259.550431846452</v>
      </c>
      <c r="R2466" s="266">
        <f t="shared" si="117"/>
        <v>6.1693188477164895</v>
      </c>
      <c r="S2466" s="266">
        <f t="shared" si="118"/>
        <v>0.95815996033817996</v>
      </c>
      <c r="T2466" s="266">
        <f t="shared" si="119"/>
        <v>1.9545445954171279</v>
      </c>
    </row>
    <row r="2467" spans="1:20">
      <c r="A2467" s="102">
        <v>3.2433517416939099</v>
      </c>
      <c r="B2467" s="102">
        <v>0.81621022607364202</v>
      </c>
      <c r="C2467" s="2">
        <v>967.09741291359103</v>
      </c>
      <c r="D2467" s="19">
        <v>2.2803606854706402</v>
      </c>
      <c r="E2467" s="135">
        <v>0.293987912558269</v>
      </c>
      <c r="F2467" s="135">
        <v>89</v>
      </c>
      <c r="G2467" s="135">
        <v>41.565348126630298</v>
      </c>
      <c r="H2467" s="2">
        <v>-0.114388582452966</v>
      </c>
      <c r="I2467" s="2">
        <v>314.92616046710998</v>
      </c>
      <c r="J2467" s="2">
        <v>-92.167602481660495</v>
      </c>
      <c r="K2467" s="19">
        <v>4.0907113318032904</v>
      </c>
      <c r="L2467" s="135">
        <v>6.0804609645997702E-2</v>
      </c>
      <c r="M2467" s="135">
        <v>89.79</v>
      </c>
      <c r="N2467" s="135">
        <v>82.033333327109105</v>
      </c>
      <c r="O2467" s="19">
        <v>0.8</v>
      </c>
      <c r="P2467" s="2">
        <v>201.73953088803299</v>
      </c>
      <c r="Q2467" s="2">
        <v>248.90137631166499</v>
      </c>
      <c r="R2467" s="266">
        <f t="shared" si="117"/>
        <v>6.3710720172739306</v>
      </c>
      <c r="S2467" s="266">
        <f t="shared" si="118"/>
        <v>0.55744844857224352</v>
      </c>
      <c r="T2467" s="266">
        <f t="shared" si="119"/>
        <v>1.9735990921377986</v>
      </c>
    </row>
    <row r="2468" spans="1:20">
      <c r="A2468" s="102">
        <v>1.6027837530709801</v>
      </c>
      <c r="B2468" s="102">
        <v>0.81659074023585099</v>
      </c>
      <c r="C2468" s="2">
        <v>957.11904983642</v>
      </c>
      <c r="D2468" s="19">
        <v>2.4595347784637802</v>
      </c>
      <c r="E2468" s="135">
        <v>0.26777047895033901</v>
      </c>
      <c r="F2468" s="135">
        <v>89</v>
      </c>
      <c r="G2468" s="135">
        <v>41.675656882614398</v>
      </c>
      <c r="H2468" s="2">
        <v>0.91344957958323103</v>
      </c>
      <c r="I2468" s="2">
        <v>251.68919928638201</v>
      </c>
      <c r="J2468" s="2">
        <v>50.090301945854499</v>
      </c>
      <c r="K2468" s="19">
        <v>2.00000126459204</v>
      </c>
      <c r="L2468" s="135">
        <v>1.9171072294711899E-4</v>
      </c>
      <c r="M2468" s="135">
        <v>89.79</v>
      </c>
      <c r="N2468" s="135">
        <v>81.192454876020406</v>
      </c>
      <c r="O2468" s="19">
        <v>0.8</v>
      </c>
      <c r="P2468" s="2">
        <v>57.967071180558001</v>
      </c>
      <c r="Q2468" s="2">
        <v>32.018341001380897</v>
      </c>
      <c r="R2468" s="266">
        <f t="shared" si="117"/>
        <v>4.4595360430558202</v>
      </c>
      <c r="S2468" s="266">
        <f t="shared" si="118"/>
        <v>1.2297666116553561</v>
      </c>
      <c r="T2468" s="266">
        <f t="shared" si="119"/>
        <v>1.9481985636053889</v>
      </c>
    </row>
    <row r="2469" spans="1:20">
      <c r="A2469" s="102">
        <v>1.55670844763517</v>
      </c>
      <c r="B2469" s="102">
        <v>0.81744404323399</v>
      </c>
      <c r="C2469" s="2">
        <v>998.99999258072</v>
      </c>
      <c r="D2469" s="19">
        <v>1.7075223944276701</v>
      </c>
      <c r="E2469" s="135">
        <v>0.29999999811080802</v>
      </c>
      <c r="F2469" s="135">
        <v>89</v>
      </c>
      <c r="G2469" s="135">
        <v>41.789922494017503</v>
      </c>
      <c r="H2469" s="2">
        <v>5.3210856798505004</v>
      </c>
      <c r="I2469" s="2">
        <v>233.09077479790099</v>
      </c>
      <c r="J2469" s="2">
        <v>47.353749704534899</v>
      </c>
      <c r="K2469" s="19">
        <v>2.8687419530389699</v>
      </c>
      <c r="L2469" s="135">
        <v>2.4024861705607099E-8</v>
      </c>
      <c r="M2469" s="135">
        <v>89.79</v>
      </c>
      <c r="N2469" s="135">
        <v>81.507514359810898</v>
      </c>
      <c r="O2469" s="19">
        <v>0.8</v>
      </c>
      <c r="P2469" s="2">
        <v>37.760827335402404</v>
      </c>
      <c r="Q2469" s="2">
        <v>52.200332796170898</v>
      </c>
      <c r="R2469" s="266">
        <f t="shared" si="117"/>
        <v>4.5762643474666405</v>
      </c>
      <c r="S2469" s="266">
        <f t="shared" si="118"/>
        <v>0.59521644762047177</v>
      </c>
      <c r="T2469" s="266">
        <f t="shared" si="119"/>
        <v>1.9504107568392648</v>
      </c>
    </row>
    <row r="2470" spans="1:20">
      <c r="A2470" s="102">
        <v>1.8396083628758699</v>
      </c>
      <c r="B2470" s="102">
        <v>0.81771090150098502</v>
      </c>
      <c r="C2470" s="2">
        <v>879.99718297827906</v>
      </c>
      <c r="D2470" s="19">
        <v>0.86979520791425702</v>
      </c>
      <c r="E2470" s="135">
        <v>0.299360253027315</v>
      </c>
      <c r="F2470" s="135">
        <v>89</v>
      </c>
      <c r="G2470" s="135">
        <v>41.756661272889801</v>
      </c>
      <c r="H2470" s="2">
        <v>2.2539708109071599</v>
      </c>
      <c r="I2470" s="2">
        <v>217.64079959028501</v>
      </c>
      <c r="J2470" s="2">
        <v>-178.69662459671801</v>
      </c>
      <c r="K2470" s="19">
        <v>4.5057236473673496</v>
      </c>
      <c r="L2470" s="135">
        <v>3.8483678743705902E-9</v>
      </c>
      <c r="M2470" s="135">
        <v>89.79</v>
      </c>
      <c r="N2470" s="135">
        <v>83.114914044645204</v>
      </c>
      <c r="O2470" s="19">
        <v>0.8</v>
      </c>
      <c r="P2470" s="2">
        <v>34.4133688044408</v>
      </c>
      <c r="Q2470" s="2">
        <v>44.886108182755997</v>
      </c>
      <c r="R2470" s="266">
        <f t="shared" si="117"/>
        <v>5.3755188552816069</v>
      </c>
      <c r="S2470" s="266">
        <f t="shared" si="118"/>
        <v>0.19304228931627218</v>
      </c>
      <c r="T2470" s="266">
        <f t="shared" si="119"/>
        <v>1.9904588037216218</v>
      </c>
    </row>
    <row r="2471" spans="1:20">
      <c r="A2471" s="102">
        <v>1.9159257737919599</v>
      </c>
      <c r="B2471" s="102">
        <v>0.81795100730789005</v>
      </c>
      <c r="C2471" s="2">
        <v>997.671888654903</v>
      </c>
      <c r="D2471" s="19">
        <v>1.4625396695725099</v>
      </c>
      <c r="E2471" s="135">
        <v>0.29999999020877499</v>
      </c>
      <c r="F2471" s="135">
        <v>89</v>
      </c>
      <c r="G2471" s="135">
        <v>41.7624147656798</v>
      </c>
      <c r="H2471" s="2">
        <v>1.8038472878322001</v>
      </c>
      <c r="I2471" s="2">
        <v>229.49063887498301</v>
      </c>
      <c r="J2471" s="2">
        <v>38.351519572278399</v>
      </c>
      <c r="K2471" s="19">
        <v>3.1999954823711998</v>
      </c>
      <c r="L2471" s="135">
        <v>4.5856510255681801E-9</v>
      </c>
      <c r="M2471" s="135">
        <v>89.79</v>
      </c>
      <c r="N2471" s="135">
        <v>81.6999999354599</v>
      </c>
      <c r="O2471" s="19">
        <v>0.8</v>
      </c>
      <c r="P2471" s="2">
        <v>77.150214810663797</v>
      </c>
      <c r="Q2471" s="2">
        <v>12.844414601728801</v>
      </c>
      <c r="R2471" s="266">
        <f t="shared" si="117"/>
        <v>4.6625351519437093</v>
      </c>
      <c r="S2471" s="266">
        <f t="shared" si="118"/>
        <v>0.457044291977802</v>
      </c>
      <c r="T2471" s="266">
        <f t="shared" si="119"/>
        <v>1.9563044999639403</v>
      </c>
    </row>
    <row r="2472" spans="1:20">
      <c r="A2472" s="102">
        <v>2.4990265984088098</v>
      </c>
      <c r="B2472" s="102">
        <v>0.81806939117172095</v>
      </c>
      <c r="C2472" s="2">
        <v>862.799834022543</v>
      </c>
      <c r="D2472" s="19">
        <v>3.26549254178008</v>
      </c>
      <c r="E2472" s="135">
        <v>0.241078237922455</v>
      </c>
      <c r="F2472" s="135">
        <v>89</v>
      </c>
      <c r="G2472" s="135">
        <v>41.5500062622407</v>
      </c>
      <c r="H2472" s="2">
        <v>-0.737524229414393</v>
      </c>
      <c r="I2472" s="2">
        <v>320.145081104908</v>
      </c>
      <c r="J2472" s="2">
        <v>-113.397913963373</v>
      </c>
      <c r="K2472" s="19">
        <v>3.1995260181371799</v>
      </c>
      <c r="L2472" s="135">
        <v>4.3013312522571401E-2</v>
      </c>
      <c r="M2472" s="135">
        <v>89.79</v>
      </c>
      <c r="N2472" s="135">
        <v>81.4667898223516</v>
      </c>
      <c r="O2472" s="19">
        <v>0.8</v>
      </c>
      <c r="P2472" s="2">
        <v>252.85184385386401</v>
      </c>
      <c r="Q2472" s="2">
        <v>189.62184314176301</v>
      </c>
      <c r="R2472" s="266">
        <f t="shared" si="117"/>
        <v>6.4650185599172598</v>
      </c>
      <c r="S2472" s="266">
        <f t="shared" si="118"/>
        <v>1.0206175925024379</v>
      </c>
      <c r="T2472" s="266">
        <f t="shared" si="119"/>
        <v>1.9606926003374874</v>
      </c>
    </row>
    <row r="2473" spans="1:20">
      <c r="A2473" s="102">
        <v>2.3102993662469</v>
      </c>
      <c r="B2473" s="102">
        <v>0.81894985950716204</v>
      </c>
      <c r="C2473" s="2">
        <v>981.46576078624901</v>
      </c>
      <c r="D2473" s="19">
        <v>1.42787669444821</v>
      </c>
      <c r="E2473" s="135">
        <v>0.22342622130044601</v>
      </c>
      <c r="F2473" s="135">
        <v>89</v>
      </c>
      <c r="G2473" s="135">
        <v>41.537442493130797</v>
      </c>
      <c r="H2473" s="2">
        <v>0.32784059087709799</v>
      </c>
      <c r="I2473" s="2">
        <v>309.99026092753002</v>
      </c>
      <c r="J2473" s="2">
        <v>49.270046089814798</v>
      </c>
      <c r="K2473" s="19">
        <v>3.4757697542861798</v>
      </c>
      <c r="L2473" s="135">
        <v>0.23974495243260899</v>
      </c>
      <c r="M2473" s="135">
        <v>89.79</v>
      </c>
      <c r="N2473" s="135">
        <v>83.369820360285502</v>
      </c>
      <c r="O2473" s="19">
        <v>0.8</v>
      </c>
      <c r="P2473" s="2">
        <v>131.14816949063601</v>
      </c>
      <c r="Q2473" s="2">
        <v>321.920016978891</v>
      </c>
      <c r="R2473" s="266">
        <f t="shared" si="117"/>
        <v>4.9036464487343903</v>
      </c>
      <c r="S2473" s="266">
        <f t="shared" si="118"/>
        <v>0.41080876910428538</v>
      </c>
      <c r="T2473" s="266">
        <f t="shared" si="119"/>
        <v>2.0071004702341191</v>
      </c>
    </row>
    <row r="2474" spans="1:20">
      <c r="A2474" s="102">
        <v>2.2937393714673799</v>
      </c>
      <c r="B2474" s="102">
        <v>0.81896784992011995</v>
      </c>
      <c r="C2474" s="2">
        <v>909.93294678128098</v>
      </c>
      <c r="D2474" s="19">
        <v>0.97268736273535195</v>
      </c>
      <c r="E2474" s="135">
        <v>7.4783289593483196E-2</v>
      </c>
      <c r="F2474" s="135">
        <v>89</v>
      </c>
      <c r="G2474" s="135">
        <v>41.217237880358702</v>
      </c>
      <c r="H2474" s="2">
        <v>-1.11204374308618</v>
      </c>
      <c r="I2474" s="2">
        <v>353.20893962567999</v>
      </c>
      <c r="J2474" s="2">
        <v>157.35996686259401</v>
      </c>
      <c r="K2474" s="19">
        <v>1.3432993544318499</v>
      </c>
      <c r="L2474" s="135">
        <v>8.2368125017723195E-4</v>
      </c>
      <c r="M2474" s="135">
        <v>89.79</v>
      </c>
      <c r="N2474" s="135">
        <v>82.709169689753196</v>
      </c>
      <c r="O2474" s="19">
        <v>0.8</v>
      </c>
      <c r="P2474" s="2">
        <v>187.014685080655</v>
      </c>
      <c r="Q2474" s="2">
        <v>252.406053829233</v>
      </c>
      <c r="R2474" s="266">
        <f t="shared" si="117"/>
        <v>2.3159867171672017</v>
      </c>
      <c r="S2474" s="266">
        <f t="shared" si="118"/>
        <v>0.72410320121589822</v>
      </c>
      <c r="T2474" s="266">
        <f t="shared" si="119"/>
        <v>2.0066645399634284</v>
      </c>
    </row>
    <row r="2475" spans="1:20">
      <c r="A2475" s="102">
        <v>1.8560372656211199</v>
      </c>
      <c r="B2475" s="102">
        <v>0.81978231687646497</v>
      </c>
      <c r="C2475" s="2">
        <v>901.88091809538798</v>
      </c>
      <c r="D2475" s="19">
        <v>1.2001349045860901</v>
      </c>
      <c r="E2475" s="135">
        <v>0.13000012693863999</v>
      </c>
      <c r="F2475" s="135">
        <v>89</v>
      </c>
      <c r="G2475" s="135">
        <v>41.797628745075002</v>
      </c>
      <c r="H2475" s="2">
        <v>0.84302660642233296</v>
      </c>
      <c r="I2475" s="2">
        <v>267.85246045501401</v>
      </c>
      <c r="J2475" s="2">
        <v>-0.319104460219646</v>
      </c>
      <c r="K2475" s="19">
        <v>2.1974073658869901</v>
      </c>
      <c r="L2475" s="135">
        <v>9.2770901077378995E-2</v>
      </c>
      <c r="M2475" s="135">
        <v>89.79</v>
      </c>
      <c r="N2475" s="135">
        <v>81.576035306471596</v>
      </c>
      <c r="O2475" s="19">
        <v>0.8</v>
      </c>
      <c r="P2475" s="2">
        <v>335.766727327593</v>
      </c>
      <c r="Q2475" s="2">
        <v>92.227084123256802</v>
      </c>
      <c r="R2475" s="266">
        <f t="shared" si="117"/>
        <v>3.39754227047308</v>
      </c>
      <c r="S2475" s="266">
        <f t="shared" si="118"/>
        <v>0.5461594983330057</v>
      </c>
      <c r="T2475" s="266">
        <f t="shared" si="119"/>
        <v>1.9516905086651277</v>
      </c>
    </row>
    <row r="2476" spans="1:20">
      <c r="A2476" s="102">
        <v>2.89081013621762</v>
      </c>
      <c r="B2476" s="102">
        <v>0.81982216200626901</v>
      </c>
      <c r="C2476" s="2">
        <v>882.83569397542999</v>
      </c>
      <c r="D2476" s="19">
        <v>0.81089617454104101</v>
      </c>
      <c r="E2476" s="135">
        <v>0.29999995123387901</v>
      </c>
      <c r="F2476" s="135">
        <v>89</v>
      </c>
      <c r="G2476" s="135">
        <v>41.5921310505476</v>
      </c>
      <c r="H2476" s="2">
        <v>1.4468943707588</v>
      </c>
      <c r="I2476" s="2">
        <v>359.98999934180301</v>
      </c>
      <c r="J2476" s="2">
        <v>166.91179265381501</v>
      </c>
      <c r="K2476" s="19">
        <v>3.38267483258451</v>
      </c>
      <c r="L2476" s="135">
        <v>7.8565204781514006E-2</v>
      </c>
      <c r="M2476" s="135">
        <v>89.79</v>
      </c>
      <c r="N2476" s="135">
        <v>82.506922447508799</v>
      </c>
      <c r="O2476" s="19">
        <v>0.8</v>
      </c>
      <c r="P2476" s="2">
        <v>239.39355806181001</v>
      </c>
      <c r="Q2476" s="2">
        <v>204.80596098001101</v>
      </c>
      <c r="R2476" s="266">
        <f t="shared" si="117"/>
        <v>4.1935710071255512</v>
      </c>
      <c r="S2476" s="266">
        <f t="shared" si="118"/>
        <v>0.23972040313478232</v>
      </c>
      <c r="T2476" s="266">
        <f t="shared" si="119"/>
        <v>1.9837147163062354</v>
      </c>
    </row>
    <row r="2477" spans="1:20">
      <c r="A2477" s="102">
        <v>2.0214913417585101</v>
      </c>
      <c r="B2477" s="102">
        <v>0.82013075722052697</v>
      </c>
      <c r="C2477" s="2">
        <v>978.49356434086201</v>
      </c>
      <c r="D2477" s="19">
        <v>0.91497309741952904</v>
      </c>
      <c r="E2477" s="135">
        <v>6.8539807669337996E-2</v>
      </c>
      <c r="F2477" s="135">
        <v>89</v>
      </c>
      <c r="G2477" s="135">
        <v>42.679379075481101</v>
      </c>
      <c r="H2477" s="2">
        <v>0.71164019963055003</v>
      </c>
      <c r="I2477" s="2">
        <v>129.38196898925901</v>
      </c>
      <c r="J2477" s="2">
        <v>179.99996193642701</v>
      </c>
      <c r="K2477" s="19">
        <v>5.1258387849201297</v>
      </c>
      <c r="L2477" s="135">
        <v>0.157761778956616</v>
      </c>
      <c r="M2477" s="135">
        <v>89.79</v>
      </c>
      <c r="N2477" s="135">
        <v>81.678865363644505</v>
      </c>
      <c r="O2477" s="19">
        <v>0.8</v>
      </c>
      <c r="P2477" s="2">
        <v>297.91102971375102</v>
      </c>
      <c r="Q2477" s="2">
        <v>142.59071001132401</v>
      </c>
      <c r="R2477" s="266">
        <f t="shared" si="117"/>
        <v>6.0408118823396588</v>
      </c>
      <c r="S2477" s="266">
        <f t="shared" si="118"/>
        <v>0.17850212146962521</v>
      </c>
      <c r="T2477" s="266">
        <f t="shared" si="119"/>
        <v>1.9137782023302266</v>
      </c>
    </row>
    <row r="2478" spans="1:20">
      <c r="A2478" s="102">
        <v>2.0646154619753299</v>
      </c>
      <c r="B2478" s="102">
        <v>0.82051366671700598</v>
      </c>
      <c r="C2478" s="2">
        <v>879.98432055439298</v>
      </c>
      <c r="D2478" s="19">
        <v>3.9719864022612801</v>
      </c>
      <c r="E2478" s="135">
        <v>0.299998335753554</v>
      </c>
      <c r="F2478" s="135">
        <v>89</v>
      </c>
      <c r="G2478" s="135">
        <v>41.215980934119202</v>
      </c>
      <c r="H2478" s="2">
        <v>-1.1168700056044201</v>
      </c>
      <c r="I2478" s="2">
        <v>291.64191357191902</v>
      </c>
      <c r="J2478" s="2">
        <v>-42.216881331732601</v>
      </c>
      <c r="K2478" s="19">
        <v>3.0061977108442299</v>
      </c>
      <c r="L2478" s="135">
        <v>7.9591140304751395E-2</v>
      </c>
      <c r="M2478" s="135">
        <v>89.79</v>
      </c>
      <c r="N2478" s="135">
        <v>81.910228738396</v>
      </c>
      <c r="O2478" s="19">
        <v>0.8</v>
      </c>
      <c r="P2478" s="2">
        <v>275.97846252726998</v>
      </c>
      <c r="Q2478" s="2">
        <v>167.06808528585299</v>
      </c>
      <c r="R2478" s="266">
        <f t="shared" si="117"/>
        <v>6.9781841131055096</v>
      </c>
      <c r="S2478" s="266">
        <f t="shared" si="118"/>
        <v>1.321265859505238</v>
      </c>
      <c r="T2478" s="266">
        <f t="shared" si="119"/>
        <v>1.9873414845887969</v>
      </c>
    </row>
    <row r="2479" spans="1:20">
      <c r="A2479" s="102">
        <v>2.9004449439235001</v>
      </c>
      <c r="B2479" s="102">
        <v>0.82137725433772901</v>
      </c>
      <c r="C2479" s="2">
        <v>860.96475190575597</v>
      </c>
      <c r="D2479" s="19">
        <v>1.91195009279878</v>
      </c>
      <c r="E2479" s="135">
        <v>0.13000000719778201</v>
      </c>
      <c r="F2479" s="135">
        <v>89</v>
      </c>
      <c r="G2479" s="135">
        <v>41.534689434324697</v>
      </c>
      <c r="H2479" s="2">
        <v>0.408969539978774</v>
      </c>
      <c r="I2479" s="2">
        <v>183.095708714918</v>
      </c>
      <c r="J2479" s="2">
        <v>173.96425313043099</v>
      </c>
      <c r="K2479" s="19">
        <v>3.1677045969006898</v>
      </c>
      <c r="L2479" s="135">
        <v>8.7767667954795694E-2</v>
      </c>
      <c r="M2479" s="135">
        <v>89.79</v>
      </c>
      <c r="N2479" s="135">
        <v>81.699999996154702</v>
      </c>
      <c r="O2479" s="19">
        <v>0.8</v>
      </c>
      <c r="P2479" s="2">
        <v>253.93874102319899</v>
      </c>
      <c r="Q2479" s="2">
        <v>180.765543227574</v>
      </c>
      <c r="R2479" s="266">
        <f t="shared" si="117"/>
        <v>5.0796546896994696</v>
      </c>
      <c r="S2479" s="266">
        <f t="shared" si="118"/>
        <v>0.60357588099264337</v>
      </c>
      <c r="T2479" s="266">
        <f t="shared" si="119"/>
        <v>1.9670304776285863</v>
      </c>
    </row>
    <row r="2480" spans="1:20">
      <c r="A2480" s="102">
        <v>2.4280131831765099</v>
      </c>
      <c r="B2480" s="102">
        <v>0.82157415636431597</v>
      </c>
      <c r="C2480" s="2">
        <v>927.520012926155</v>
      </c>
      <c r="D2480" s="19">
        <v>0.55411802957965195</v>
      </c>
      <c r="E2480" s="135">
        <v>9.66057039366853E-2</v>
      </c>
      <c r="F2480" s="135">
        <v>89</v>
      </c>
      <c r="G2480" s="135">
        <v>41.427300263832599</v>
      </c>
      <c r="H2480" s="2">
        <v>-0.61236246299228203</v>
      </c>
      <c r="I2480" s="2">
        <v>58.198495232984399</v>
      </c>
      <c r="J2480" s="2">
        <v>-109.292733660594</v>
      </c>
      <c r="K2480" s="19">
        <v>3.65710340903727</v>
      </c>
      <c r="L2480" s="135">
        <v>0.240147252909968</v>
      </c>
      <c r="M2480" s="135">
        <v>89.79</v>
      </c>
      <c r="N2480" s="135">
        <v>82.395156220649</v>
      </c>
      <c r="O2480" s="19">
        <v>0.8</v>
      </c>
      <c r="P2480" s="2">
        <v>339.50063130829602</v>
      </c>
      <c r="Q2480" s="2">
        <v>73.556064401488499</v>
      </c>
      <c r="R2480" s="266">
        <f t="shared" si="117"/>
        <v>4.2112214386169224</v>
      </c>
      <c r="S2480" s="266">
        <f t="shared" si="118"/>
        <v>0.15151828307899096</v>
      </c>
      <c r="T2480" s="266">
        <f t="shared" si="119"/>
        <v>1.9889096247138918</v>
      </c>
    </row>
    <row r="2481" spans="1:20">
      <c r="A2481" s="102">
        <v>2.1299489568918899</v>
      </c>
      <c r="B2481" s="102">
        <v>0.82161988915108497</v>
      </c>
      <c r="C2481" s="2">
        <v>860.29247415756402</v>
      </c>
      <c r="D2481" s="19">
        <v>2.8998776881359798</v>
      </c>
      <c r="E2481" s="135">
        <v>0.299999450237663</v>
      </c>
      <c r="F2481" s="135">
        <v>89</v>
      </c>
      <c r="G2481" s="135">
        <v>41.623593999984699</v>
      </c>
      <c r="H2481" s="2">
        <v>0.58828288311420895</v>
      </c>
      <c r="I2481" s="2">
        <v>288.01981859782802</v>
      </c>
      <c r="J2481" s="2">
        <v>13.0002744763436</v>
      </c>
      <c r="K2481" s="19">
        <v>3.1999901368677399</v>
      </c>
      <c r="L2481" s="135">
        <v>3.63680452348576E-2</v>
      </c>
      <c r="M2481" s="135">
        <v>89.79</v>
      </c>
      <c r="N2481" s="135">
        <v>81.3078036514312</v>
      </c>
      <c r="O2481" s="19">
        <v>0.8</v>
      </c>
      <c r="P2481" s="2">
        <v>189.23805008622301</v>
      </c>
      <c r="Q2481" s="2">
        <v>262.33443245674403</v>
      </c>
      <c r="R2481" s="266">
        <f t="shared" si="117"/>
        <v>6.0998678250037202</v>
      </c>
      <c r="S2481" s="266">
        <f t="shared" si="118"/>
        <v>0.9062145707031708</v>
      </c>
      <c r="T2481" s="266">
        <f t="shared" si="119"/>
        <v>1.9534066099977117</v>
      </c>
    </row>
    <row r="2482" spans="1:20">
      <c r="A2482" s="102">
        <v>2.3448836561292401</v>
      </c>
      <c r="B2482" s="102">
        <v>0.82194414408877403</v>
      </c>
      <c r="C2482" s="2">
        <v>991.44894109477195</v>
      </c>
      <c r="D2482" s="19">
        <v>1.3801612299477499</v>
      </c>
      <c r="E2482" s="135">
        <v>0.137876179141698</v>
      </c>
      <c r="F2482" s="135">
        <v>89</v>
      </c>
      <c r="G2482" s="135">
        <v>41.7992094059667</v>
      </c>
      <c r="H2482" s="2">
        <v>3.7795268405259201</v>
      </c>
      <c r="I2482" s="2">
        <v>8.1098929241871804</v>
      </c>
      <c r="J2482" s="2">
        <v>-179.993795495559</v>
      </c>
      <c r="K2482" s="19">
        <v>2.78036491338518</v>
      </c>
      <c r="L2482" s="135">
        <v>8.8443884068223996E-2</v>
      </c>
      <c r="M2482" s="135">
        <v>89.79</v>
      </c>
      <c r="N2482" s="135">
        <v>81.6697904405153</v>
      </c>
      <c r="O2482" s="19">
        <v>0.8</v>
      </c>
      <c r="P2482" s="2">
        <v>11.3320284921791</v>
      </c>
      <c r="Q2482" s="2">
        <v>53.499845998639998</v>
      </c>
      <c r="R2482" s="266">
        <f t="shared" si="117"/>
        <v>4.1605261433329304</v>
      </c>
      <c r="S2482" s="266">
        <f t="shared" si="118"/>
        <v>0.49639571529024984</v>
      </c>
      <c r="T2482" s="266">
        <f t="shared" si="119"/>
        <v>1.9538596925916307</v>
      </c>
    </row>
    <row r="2483" spans="1:20">
      <c r="A2483" s="102">
        <v>2.18567394325509</v>
      </c>
      <c r="B2483" s="102">
        <v>0.82264266932821395</v>
      </c>
      <c r="C2483" s="2">
        <v>881.749700045174</v>
      </c>
      <c r="D2483" s="19">
        <v>0.50015729358447103</v>
      </c>
      <c r="E2483" s="135">
        <v>9.2008082092365995E-2</v>
      </c>
      <c r="F2483" s="135">
        <v>89</v>
      </c>
      <c r="G2483" s="135">
        <v>42.216012676019098</v>
      </c>
      <c r="H2483" s="2">
        <v>5.7435969739047303</v>
      </c>
      <c r="I2483" s="2">
        <v>345.37233181912001</v>
      </c>
      <c r="J2483" s="2">
        <v>157.962620435709</v>
      </c>
      <c r="K2483" s="19">
        <v>1.93327532427562</v>
      </c>
      <c r="L2483" s="135">
        <v>0.226979384086788</v>
      </c>
      <c r="M2483" s="135">
        <v>89.79</v>
      </c>
      <c r="N2483" s="135">
        <v>81.985145971380604</v>
      </c>
      <c r="O2483" s="19">
        <v>0.8</v>
      </c>
      <c r="P2483" s="2">
        <v>277.65026521833101</v>
      </c>
      <c r="Q2483" s="2">
        <v>155.846302829189</v>
      </c>
      <c r="R2483" s="266">
        <f t="shared" si="117"/>
        <v>2.4334326178600909</v>
      </c>
      <c r="S2483" s="266">
        <f t="shared" si="118"/>
        <v>0.25870981091214995</v>
      </c>
      <c r="T2483" s="266">
        <f t="shared" si="119"/>
        <v>1.9420390694062979</v>
      </c>
    </row>
    <row r="2484" spans="1:20">
      <c r="A2484" s="102">
        <v>1.6928529939614201</v>
      </c>
      <c r="B2484" s="102">
        <v>0.82382971900241297</v>
      </c>
      <c r="C2484" s="2">
        <v>997.89004942473605</v>
      </c>
      <c r="D2484" s="19">
        <v>1.2005721353726599</v>
      </c>
      <c r="E2484" s="135">
        <v>0.130021171542718</v>
      </c>
      <c r="F2484" s="135">
        <v>89</v>
      </c>
      <c r="G2484" s="135">
        <v>41.7981997145869</v>
      </c>
      <c r="H2484" s="2">
        <v>0.46250136951544701</v>
      </c>
      <c r="I2484" s="2">
        <v>248.478296588527</v>
      </c>
      <c r="J2484" s="2">
        <v>20.936464788498199</v>
      </c>
      <c r="K2484" s="19">
        <v>2.2652681326345698</v>
      </c>
      <c r="L2484" s="135">
        <v>9.8897351105602799E-2</v>
      </c>
      <c r="M2484" s="135">
        <v>89.79</v>
      </c>
      <c r="N2484" s="135">
        <v>81.642310748391694</v>
      </c>
      <c r="O2484" s="19">
        <v>0.8</v>
      </c>
      <c r="P2484" s="2">
        <v>335.38068804063897</v>
      </c>
      <c r="Q2484" s="2">
        <v>92.458994535846003</v>
      </c>
      <c r="R2484" s="266">
        <f t="shared" si="117"/>
        <v>3.4658402680072298</v>
      </c>
      <c r="S2484" s="266">
        <f t="shared" si="118"/>
        <v>0.5299911820930272</v>
      </c>
      <c r="T2484" s="266">
        <f t="shared" si="119"/>
        <v>1.9532494534662899</v>
      </c>
    </row>
    <row r="2485" spans="1:20">
      <c r="A2485" s="102">
        <v>3.4329837462864798</v>
      </c>
      <c r="B2485" s="102">
        <v>0.82417533560382095</v>
      </c>
      <c r="C2485" s="2">
        <v>905.76949126395198</v>
      </c>
      <c r="D2485" s="19">
        <v>1.45068521879823</v>
      </c>
      <c r="E2485" s="135">
        <v>0.13746590006947901</v>
      </c>
      <c r="F2485" s="135">
        <v>89</v>
      </c>
      <c r="G2485" s="135">
        <v>41.757475621642598</v>
      </c>
      <c r="H2485" s="2">
        <v>6.6635378420674699E-2</v>
      </c>
      <c r="I2485" s="2">
        <v>136.16527367378399</v>
      </c>
      <c r="J2485" s="2">
        <v>-84.316572635837304</v>
      </c>
      <c r="K2485" s="19">
        <v>2.1834776755737102</v>
      </c>
      <c r="L2485" s="135">
        <v>8.0887493648487394E-2</v>
      </c>
      <c r="M2485" s="135">
        <v>89.79</v>
      </c>
      <c r="N2485" s="135">
        <v>81.688173662253305</v>
      </c>
      <c r="O2485" s="19">
        <v>0.8</v>
      </c>
      <c r="P2485" s="2">
        <v>217.66458494320099</v>
      </c>
      <c r="Q2485" s="2">
        <v>218.98518784759301</v>
      </c>
      <c r="R2485" s="266">
        <f t="shared" si="117"/>
        <v>3.63416289437194</v>
      </c>
      <c r="S2485" s="266">
        <f t="shared" si="118"/>
        <v>0.66439205448576955</v>
      </c>
      <c r="T2485" s="266">
        <f t="shared" si="119"/>
        <v>1.9562526816136105</v>
      </c>
    </row>
    <row r="2486" spans="1:20">
      <c r="A2486" s="102">
        <v>3.6871761218644599</v>
      </c>
      <c r="B2486" s="102">
        <v>0.82421156805118201</v>
      </c>
      <c r="C2486" s="2">
        <v>862.27119506114798</v>
      </c>
      <c r="D2486" s="19">
        <v>3.2993890076752899</v>
      </c>
      <c r="E2486" s="135">
        <v>0.23365442751504401</v>
      </c>
      <c r="F2486" s="135">
        <v>89</v>
      </c>
      <c r="G2486" s="135">
        <v>41.5053667184132</v>
      </c>
      <c r="H2486" s="2">
        <v>1.0283843286000001</v>
      </c>
      <c r="I2486" s="2">
        <v>58.752679999979598</v>
      </c>
      <c r="J2486" s="2">
        <v>97.8475965990243</v>
      </c>
      <c r="K2486" s="19">
        <v>3.19999980022848</v>
      </c>
      <c r="L2486" s="135">
        <v>5.40652979600919E-2</v>
      </c>
      <c r="M2486" s="135">
        <v>89.79</v>
      </c>
      <c r="N2486" s="135">
        <v>81.6754919745877</v>
      </c>
      <c r="O2486" s="19">
        <v>0.8</v>
      </c>
      <c r="P2486" s="2">
        <v>112.41136471723399</v>
      </c>
      <c r="Q2486" s="2">
        <v>321.42434069570402</v>
      </c>
      <c r="R2486" s="266">
        <f t="shared" si="117"/>
        <v>6.4993888079037703</v>
      </c>
      <c r="S2486" s="266">
        <f t="shared" si="118"/>
        <v>1.031059129266106</v>
      </c>
      <c r="T2486" s="266">
        <f t="shared" si="119"/>
        <v>1.9678296671537094</v>
      </c>
    </row>
    <row r="2487" spans="1:20">
      <c r="A2487" s="102">
        <v>1.3001955635845599</v>
      </c>
      <c r="B2487" s="102">
        <v>0.82475426951971098</v>
      </c>
      <c r="C2487" s="2">
        <v>950.12148594348901</v>
      </c>
      <c r="D2487" s="19">
        <v>1.43491640087074</v>
      </c>
      <c r="E2487" s="135">
        <v>5.8534478235291697E-2</v>
      </c>
      <c r="F2487" s="135">
        <v>89</v>
      </c>
      <c r="G2487" s="135">
        <v>41.232510412354003</v>
      </c>
      <c r="H2487" s="2">
        <v>1.9239154545424899</v>
      </c>
      <c r="I2487" s="2">
        <v>49.598115383202298</v>
      </c>
      <c r="J2487" s="2">
        <v>-123.00289639128501</v>
      </c>
      <c r="K2487" s="19">
        <v>3.0698906612127401</v>
      </c>
      <c r="L2487" s="135">
        <v>0.26340308505835902</v>
      </c>
      <c r="M2487" s="135">
        <v>89.79</v>
      </c>
      <c r="N2487" s="135">
        <v>81.660001778456007</v>
      </c>
      <c r="O2487" s="19">
        <v>0.8</v>
      </c>
      <c r="P2487" s="2">
        <v>357.54525213765999</v>
      </c>
      <c r="Q2487" s="2">
        <v>52.391053959025498</v>
      </c>
      <c r="R2487" s="266">
        <f t="shared" si="117"/>
        <v>4.5048070620834801</v>
      </c>
      <c r="S2487" s="266">
        <f t="shared" si="118"/>
        <v>0.46741612624857648</v>
      </c>
      <c r="T2487" s="266">
        <f t="shared" si="119"/>
        <v>1.980476108822838</v>
      </c>
    </row>
    <row r="2488" spans="1:20">
      <c r="A2488" s="102">
        <v>1.79377939086407</v>
      </c>
      <c r="B2488" s="102">
        <v>0.82506016515852698</v>
      </c>
      <c r="C2488" s="2">
        <v>957.60608329724096</v>
      </c>
      <c r="D2488" s="19">
        <v>2.5137151170450398</v>
      </c>
      <c r="E2488" s="135">
        <v>0.29784233673520799</v>
      </c>
      <c r="F2488" s="135">
        <v>89</v>
      </c>
      <c r="G2488" s="135">
        <v>41.799558270455002</v>
      </c>
      <c r="H2488" s="2">
        <v>1.3608248370307701</v>
      </c>
      <c r="I2488" s="2">
        <v>242.89246170831899</v>
      </c>
      <c r="J2488" s="2">
        <v>62.768464251282097</v>
      </c>
      <c r="K2488" s="19">
        <v>2.30635951478618</v>
      </c>
      <c r="L2488" s="135">
        <v>1.2189348303014999E-2</v>
      </c>
      <c r="M2488" s="135">
        <v>89.79</v>
      </c>
      <c r="N2488" s="135">
        <v>81.018870137995506</v>
      </c>
      <c r="O2488" s="19">
        <v>0.8</v>
      </c>
      <c r="P2488" s="2">
        <v>3.87697984375531</v>
      </c>
      <c r="Q2488" s="2">
        <v>84.713879225276102</v>
      </c>
      <c r="R2488" s="266">
        <f t="shared" si="117"/>
        <v>4.8200746318312202</v>
      </c>
      <c r="S2488" s="266">
        <f t="shared" si="118"/>
        <v>1.0899060189573626</v>
      </c>
      <c r="T2488" s="266">
        <f t="shared" si="119"/>
        <v>1.9382709648216958</v>
      </c>
    </row>
    <row r="2489" spans="1:20">
      <c r="A2489" s="102">
        <v>2.4255009586922802</v>
      </c>
      <c r="B2489" s="102">
        <v>0.82540758548523496</v>
      </c>
      <c r="C2489" s="2">
        <v>901.03811084805204</v>
      </c>
      <c r="D2489" s="19">
        <v>1.33976707771076</v>
      </c>
      <c r="E2489" s="135">
        <v>0.14413955861279401</v>
      </c>
      <c r="F2489" s="135">
        <v>89</v>
      </c>
      <c r="G2489" s="135">
        <v>42.000348139916198</v>
      </c>
      <c r="H2489" s="2">
        <v>4.1183749792835096</v>
      </c>
      <c r="I2489" s="2">
        <v>57.074246633578497</v>
      </c>
      <c r="J2489" s="2">
        <v>9.5119313166744099</v>
      </c>
      <c r="K2489" s="19">
        <v>3.5275934132678501</v>
      </c>
      <c r="L2489" s="135">
        <v>0.27345882416355399</v>
      </c>
      <c r="M2489" s="135">
        <v>89.79</v>
      </c>
      <c r="N2489" s="135">
        <v>83.105446807917005</v>
      </c>
      <c r="O2489" s="19">
        <v>0.8</v>
      </c>
      <c r="P2489" s="2">
        <v>0.62789121165711803</v>
      </c>
      <c r="Q2489" s="2">
        <v>43.747557441285501</v>
      </c>
      <c r="R2489" s="266">
        <f t="shared" ref="R2489:R2552" si="120">D2489+K2489</f>
        <v>4.8673604909786103</v>
      </c>
      <c r="S2489" s="266">
        <f t="shared" ref="S2489:S2552" si="121">D2489/K2489</f>
        <v>0.37979634293217551</v>
      </c>
      <c r="T2489" s="266">
        <f t="shared" ref="T2489:T2552" si="122">N2489/G2489</f>
        <v>1.9786847130663527</v>
      </c>
    </row>
    <row r="2490" spans="1:20">
      <c r="A2490" s="102">
        <v>1.85981793468818</v>
      </c>
      <c r="B2490" s="102">
        <v>0.82600007915650198</v>
      </c>
      <c r="C2490" s="2">
        <v>861.66372691539095</v>
      </c>
      <c r="D2490" s="19">
        <v>1.2220567960719499</v>
      </c>
      <c r="E2490" s="135">
        <v>0.16485597136743299</v>
      </c>
      <c r="F2490" s="135">
        <v>89</v>
      </c>
      <c r="G2490" s="135">
        <v>41.7231511887924</v>
      </c>
      <c r="H2490" s="2">
        <v>5.2776122994176502</v>
      </c>
      <c r="I2490" s="2">
        <v>149.68960631293001</v>
      </c>
      <c r="J2490" s="2">
        <v>157.02249353401101</v>
      </c>
      <c r="K2490" s="19">
        <v>2.72982506753993</v>
      </c>
      <c r="L2490" s="135">
        <v>9.9591480582898503E-2</v>
      </c>
      <c r="M2490" s="135">
        <v>89.79</v>
      </c>
      <c r="N2490" s="135">
        <v>81.119760547842802</v>
      </c>
      <c r="O2490" s="19">
        <v>0.8</v>
      </c>
      <c r="P2490" s="2">
        <v>114.003278698058</v>
      </c>
      <c r="Q2490" s="2">
        <v>340.14511741293398</v>
      </c>
      <c r="R2490" s="266">
        <f t="shared" si="120"/>
        <v>3.95188186361188</v>
      </c>
      <c r="S2490" s="266">
        <f t="shared" si="121"/>
        <v>0.44766853766686443</v>
      </c>
      <c r="T2490" s="266">
        <f t="shared" si="122"/>
        <v>1.944238587847436</v>
      </c>
    </row>
    <row r="2491" spans="1:20">
      <c r="A2491" s="102">
        <v>3.4222107585519499</v>
      </c>
      <c r="B2491" s="102">
        <v>0.82608863341567196</v>
      </c>
      <c r="C2491" s="2">
        <v>988.39098305835603</v>
      </c>
      <c r="D2491" s="19">
        <v>2.8518678280973901</v>
      </c>
      <c r="E2491" s="135">
        <v>0.146435691837976</v>
      </c>
      <c r="F2491" s="135">
        <v>89</v>
      </c>
      <c r="G2491" s="135">
        <v>41.592571063944199</v>
      </c>
      <c r="H2491" s="2">
        <v>4.4304585077394298</v>
      </c>
      <c r="I2491" s="2">
        <v>336.17754802054702</v>
      </c>
      <c r="J2491" s="2">
        <v>-153.30371887965401</v>
      </c>
      <c r="K2491" s="19">
        <v>2.73868562759976</v>
      </c>
      <c r="L2491" s="135">
        <v>9.7585299095650099E-2</v>
      </c>
      <c r="M2491" s="135">
        <v>89.79</v>
      </c>
      <c r="N2491" s="135">
        <v>81.110904397200898</v>
      </c>
      <c r="O2491" s="19">
        <v>0.8</v>
      </c>
      <c r="P2491" s="2">
        <v>8.2079467390970802</v>
      </c>
      <c r="Q2491" s="2">
        <v>50.320866811567797</v>
      </c>
      <c r="R2491" s="266">
        <f t="shared" si="120"/>
        <v>5.5905534556971501</v>
      </c>
      <c r="S2491" s="266">
        <f t="shared" si="121"/>
        <v>1.0413271970163387</v>
      </c>
      <c r="T2491" s="266">
        <f t="shared" si="122"/>
        <v>1.9501296102253796</v>
      </c>
    </row>
    <row r="2492" spans="1:20">
      <c r="A2492" s="102">
        <v>2.9260607645846899</v>
      </c>
      <c r="B2492" s="102">
        <v>0.82615431587156996</v>
      </c>
      <c r="C2492" s="2">
        <v>881.27054057561895</v>
      </c>
      <c r="D2492" s="19">
        <v>0.68204129741188302</v>
      </c>
      <c r="E2492" s="135">
        <v>4.8591679764487701E-2</v>
      </c>
      <c r="F2492" s="135">
        <v>89</v>
      </c>
      <c r="G2492" s="135">
        <v>39.454368545216703</v>
      </c>
      <c r="H2492" s="2">
        <v>0.150111835676323</v>
      </c>
      <c r="I2492" s="2">
        <v>285.685058308446</v>
      </c>
      <c r="J2492" s="2">
        <v>-63.797892090285998</v>
      </c>
      <c r="K2492" s="19">
        <v>3.4717259192468202</v>
      </c>
      <c r="L2492" s="135">
        <v>0.191532818179703</v>
      </c>
      <c r="M2492" s="135">
        <v>89.79</v>
      </c>
      <c r="N2492" s="135">
        <v>82.898878529810204</v>
      </c>
      <c r="O2492" s="19">
        <v>0.8</v>
      </c>
      <c r="P2492" s="2">
        <v>37.684753753417297</v>
      </c>
      <c r="Q2492" s="2">
        <v>30.026607164917198</v>
      </c>
      <c r="R2492" s="266">
        <f t="shared" si="120"/>
        <v>4.1537672166587036</v>
      </c>
      <c r="S2492" s="266">
        <f t="shared" si="121"/>
        <v>0.19645597413975863</v>
      </c>
      <c r="T2492" s="266">
        <f t="shared" si="122"/>
        <v>2.1011330705953104</v>
      </c>
    </row>
    <row r="2493" spans="1:20">
      <c r="A2493" s="102">
        <v>3.3168325955048199</v>
      </c>
      <c r="B2493" s="102">
        <v>0.82623444168883198</v>
      </c>
      <c r="C2493" s="2">
        <v>969.22495453208296</v>
      </c>
      <c r="D2493" s="19">
        <v>2.8186935823856198</v>
      </c>
      <c r="E2493" s="135">
        <v>0.13014571563268701</v>
      </c>
      <c r="F2493" s="135">
        <v>89</v>
      </c>
      <c r="G2493" s="135">
        <v>41.689615854598898</v>
      </c>
      <c r="H2493" s="2">
        <v>2.5825326046646402</v>
      </c>
      <c r="I2493" s="2">
        <v>153.893391531166</v>
      </c>
      <c r="J2493" s="2">
        <v>-105.469040825504</v>
      </c>
      <c r="K2493" s="19">
        <v>2.6525414618860101</v>
      </c>
      <c r="L2493" s="135">
        <v>6.5940745651434804E-2</v>
      </c>
      <c r="M2493" s="135">
        <v>89.79</v>
      </c>
      <c r="N2493" s="135">
        <v>81.3214055838897</v>
      </c>
      <c r="O2493" s="19">
        <v>0.8</v>
      </c>
      <c r="P2493" s="2">
        <v>208.70385180438899</v>
      </c>
      <c r="Q2493" s="2">
        <v>241.824502243057</v>
      </c>
      <c r="R2493" s="266">
        <f t="shared" si="120"/>
        <v>5.47123504427163</v>
      </c>
      <c r="S2493" s="266">
        <f t="shared" si="121"/>
        <v>1.0626388401037368</v>
      </c>
      <c r="T2493" s="266">
        <f t="shared" si="122"/>
        <v>1.9506393598711682</v>
      </c>
    </row>
    <row r="2494" spans="1:20">
      <c r="A2494" s="102">
        <v>1.96613458311185</v>
      </c>
      <c r="B2494" s="102">
        <v>0.82712412272196401</v>
      </c>
      <c r="C2494" s="2">
        <v>860.00084040331706</v>
      </c>
      <c r="D2494" s="19">
        <v>2.6053549532192499</v>
      </c>
      <c r="E2494" s="135">
        <v>0.26594331704498098</v>
      </c>
      <c r="F2494" s="135">
        <v>89</v>
      </c>
      <c r="G2494" s="135">
        <v>41.415587019523102</v>
      </c>
      <c r="H2494" s="2">
        <v>0.57804617306968997</v>
      </c>
      <c r="I2494" s="2">
        <v>359.989984631619</v>
      </c>
      <c r="J2494" s="2">
        <v>179.99120477069101</v>
      </c>
      <c r="K2494" s="19">
        <v>3.1999962160162201</v>
      </c>
      <c r="L2494" s="135">
        <v>3.8751361105213801E-2</v>
      </c>
      <c r="M2494" s="135">
        <v>89.79</v>
      </c>
      <c r="N2494" s="135">
        <v>82.165297046109401</v>
      </c>
      <c r="O2494" s="19">
        <v>0.8</v>
      </c>
      <c r="P2494" s="2">
        <v>230.78568055624399</v>
      </c>
      <c r="Q2494" s="2">
        <v>211.50314690836299</v>
      </c>
      <c r="R2494" s="266">
        <f t="shared" si="120"/>
        <v>5.80535116923547</v>
      </c>
      <c r="S2494" s="266">
        <f t="shared" si="121"/>
        <v>0.81417438563809974</v>
      </c>
      <c r="T2494" s="266">
        <f t="shared" si="122"/>
        <v>1.9839220679735166</v>
      </c>
    </row>
    <row r="2495" spans="1:20">
      <c r="A2495" s="102">
        <v>2.2972714989446099</v>
      </c>
      <c r="B2495" s="102">
        <v>0.82721351150094502</v>
      </c>
      <c r="C2495" s="2">
        <v>998.99993332036502</v>
      </c>
      <c r="D2495" s="19">
        <v>1.00000247351577</v>
      </c>
      <c r="E2495" s="135">
        <v>0.130000301874998</v>
      </c>
      <c r="F2495" s="135">
        <v>89</v>
      </c>
      <c r="G2495" s="135">
        <v>41.375508232912402</v>
      </c>
      <c r="H2495" s="2">
        <v>5.9999998030250303</v>
      </c>
      <c r="I2495" s="2">
        <v>294.18024166321499</v>
      </c>
      <c r="J2495" s="2">
        <v>-70.692334047038202</v>
      </c>
      <c r="K2495" s="19">
        <v>1.27114969353527</v>
      </c>
      <c r="L2495" s="135">
        <v>2.80904173344598E-2</v>
      </c>
      <c r="M2495" s="135">
        <v>89.79</v>
      </c>
      <c r="N2495" s="135">
        <v>82.261674544711497</v>
      </c>
      <c r="O2495" s="19">
        <v>0.8</v>
      </c>
      <c r="P2495" s="2">
        <v>146.36074670373699</v>
      </c>
      <c r="Q2495" s="2">
        <v>298.02018346107599</v>
      </c>
      <c r="R2495" s="266">
        <f t="shared" si="120"/>
        <v>2.2711521670510399</v>
      </c>
      <c r="S2495" s="266">
        <f t="shared" si="121"/>
        <v>0.78669135397783374</v>
      </c>
      <c r="T2495" s="266">
        <f t="shared" si="122"/>
        <v>1.9881731502037705</v>
      </c>
    </row>
    <row r="2496" spans="1:20">
      <c r="A2496" s="102">
        <v>1.6199229201301899</v>
      </c>
      <c r="B2496" s="102">
        <v>0.82733772536191796</v>
      </c>
      <c r="C2496" s="2">
        <v>998.99990468540295</v>
      </c>
      <c r="D2496" s="19">
        <v>2.11475140306566</v>
      </c>
      <c r="E2496" s="135">
        <v>0.29684867227796602</v>
      </c>
      <c r="F2496" s="135">
        <v>89</v>
      </c>
      <c r="G2496" s="135">
        <v>41.799998375634701</v>
      </c>
      <c r="H2496" s="2">
        <v>2.5000103766136501</v>
      </c>
      <c r="I2496" s="2">
        <v>222.71732571182099</v>
      </c>
      <c r="J2496" s="2">
        <v>116.135563000075</v>
      </c>
      <c r="K2496" s="19">
        <v>2.0000031314617202</v>
      </c>
      <c r="L2496" s="135">
        <v>3.3769241982502599E-2</v>
      </c>
      <c r="M2496" s="135">
        <v>89.79</v>
      </c>
      <c r="N2496" s="135">
        <v>81.687376812337803</v>
      </c>
      <c r="O2496" s="19">
        <v>0.8</v>
      </c>
      <c r="P2496" s="2">
        <v>167.61293820494001</v>
      </c>
      <c r="Q2496" s="2">
        <v>286.14264482271</v>
      </c>
      <c r="R2496" s="266">
        <f t="shared" si="120"/>
        <v>4.1147545345273802</v>
      </c>
      <c r="S2496" s="266">
        <f t="shared" si="121"/>
        <v>1.0573740459696557</v>
      </c>
      <c r="T2496" s="266">
        <f t="shared" si="122"/>
        <v>1.9542435403527081</v>
      </c>
    </row>
    <row r="2497" spans="1:20">
      <c r="A2497" s="102">
        <v>2.3633143757469899</v>
      </c>
      <c r="B2497" s="102">
        <v>0.82747715966337698</v>
      </c>
      <c r="C2497" s="2">
        <v>994.76163823102797</v>
      </c>
      <c r="D2497" s="19">
        <v>1.3259082645640099</v>
      </c>
      <c r="E2497" s="135">
        <v>0.29346970336995998</v>
      </c>
      <c r="F2497" s="135">
        <v>89</v>
      </c>
      <c r="G2497" s="135">
        <v>41.743767060038799</v>
      </c>
      <c r="H2497" s="2">
        <v>5.9998981565033898</v>
      </c>
      <c r="I2497" s="2">
        <v>340.78675815237301</v>
      </c>
      <c r="J2497" s="2">
        <v>178.74773766642099</v>
      </c>
      <c r="K2497" s="19">
        <v>2.0580006748597799</v>
      </c>
      <c r="L2497" s="135">
        <v>9.9739548774454706E-2</v>
      </c>
      <c r="M2497" s="135">
        <v>89.79</v>
      </c>
      <c r="N2497" s="135">
        <v>81.699986152367401</v>
      </c>
      <c r="O2497" s="19">
        <v>0.8</v>
      </c>
      <c r="P2497" s="2">
        <v>124.80904985125299</v>
      </c>
      <c r="Q2497" s="2">
        <v>314.66387766333798</v>
      </c>
      <c r="R2497" s="266">
        <f t="shared" si="120"/>
        <v>3.3839089394237898</v>
      </c>
      <c r="S2497" s="266">
        <f t="shared" si="121"/>
        <v>0.64427008249370454</v>
      </c>
      <c r="T2497" s="266">
        <f t="shared" si="122"/>
        <v>1.9571780868473316</v>
      </c>
    </row>
    <row r="2498" spans="1:20">
      <c r="A2498" s="102">
        <v>2.3108282438479302</v>
      </c>
      <c r="B2498" s="102">
        <v>0.82790552172809795</v>
      </c>
      <c r="C2498" s="2">
        <v>983.56876600162502</v>
      </c>
      <c r="D2498" s="19">
        <v>0.56864889004055796</v>
      </c>
      <c r="E2498" s="135">
        <v>0.299995713671174</v>
      </c>
      <c r="F2498" s="135">
        <v>89</v>
      </c>
      <c r="G2498" s="135">
        <v>41.005375524391397</v>
      </c>
      <c r="H2498" s="2">
        <v>1.93469671273703</v>
      </c>
      <c r="I2498" s="2">
        <v>144.18502352000701</v>
      </c>
      <c r="J2498" s="2">
        <v>138.504495793389</v>
      </c>
      <c r="K2498" s="19">
        <v>2.8306572497259799</v>
      </c>
      <c r="L2498" s="135">
        <v>0.17891340779262899</v>
      </c>
      <c r="M2498" s="135">
        <v>89.79</v>
      </c>
      <c r="N2498" s="135">
        <v>82.426136924599902</v>
      </c>
      <c r="O2498" s="19">
        <v>0.8</v>
      </c>
      <c r="P2498" s="2">
        <v>130.408281754597</v>
      </c>
      <c r="Q2498" s="2">
        <v>324.947537753071</v>
      </c>
      <c r="R2498" s="266">
        <f t="shared" si="120"/>
        <v>3.3993061397665381</v>
      </c>
      <c r="S2498" s="266">
        <f t="shared" si="121"/>
        <v>0.20088934825846744</v>
      </c>
      <c r="T2498" s="266">
        <f t="shared" si="122"/>
        <v>2.010130034672406</v>
      </c>
    </row>
    <row r="2499" spans="1:20">
      <c r="A2499" s="102">
        <v>3.3131465734913901</v>
      </c>
      <c r="B2499" s="102">
        <v>0.82796230769770895</v>
      </c>
      <c r="C2499" s="2">
        <v>885.917802760423</v>
      </c>
      <c r="D2499" s="19">
        <v>3.7496823671233601</v>
      </c>
      <c r="E2499" s="135">
        <v>0.25449180796979798</v>
      </c>
      <c r="F2499" s="135">
        <v>89</v>
      </c>
      <c r="G2499" s="135">
        <v>41.094766745848702</v>
      </c>
      <c r="H2499" s="2">
        <v>5.00689426623308</v>
      </c>
      <c r="I2499" s="2">
        <v>10.5534417771609</v>
      </c>
      <c r="J2499" s="2">
        <v>153.48668943908999</v>
      </c>
      <c r="K2499" s="19">
        <v>4.3276343236667199</v>
      </c>
      <c r="L2499" s="135">
        <v>0.11829283494078099</v>
      </c>
      <c r="M2499" s="135">
        <v>89.79</v>
      </c>
      <c r="N2499" s="135">
        <v>83.126973403342703</v>
      </c>
      <c r="O2499" s="19">
        <v>0.8</v>
      </c>
      <c r="P2499" s="2">
        <v>290.22008341789802</v>
      </c>
      <c r="Q2499" s="2">
        <v>148.20756594198701</v>
      </c>
      <c r="R2499" s="266">
        <f t="shared" si="120"/>
        <v>8.0773166907900809</v>
      </c>
      <c r="S2499" s="266">
        <f t="shared" si="121"/>
        <v>0.86645083356911901</v>
      </c>
      <c r="T2499" s="266">
        <f t="shared" si="122"/>
        <v>2.0228116615782956</v>
      </c>
    </row>
    <row r="2500" spans="1:20">
      <c r="A2500" s="102">
        <v>2.6122480169869902</v>
      </c>
      <c r="B2500" s="102">
        <v>0.82916333205888304</v>
      </c>
      <c r="C2500" s="2">
        <v>865.87778259875199</v>
      </c>
      <c r="D2500" s="19">
        <v>1.49102277985947</v>
      </c>
      <c r="E2500" s="135">
        <v>0.29999990562975998</v>
      </c>
      <c r="F2500" s="135">
        <v>89</v>
      </c>
      <c r="G2500" s="135">
        <v>41.720856421752401</v>
      </c>
      <c r="H2500" s="2">
        <v>5.98113946556823</v>
      </c>
      <c r="I2500" s="2">
        <v>259.64699601963002</v>
      </c>
      <c r="J2500" s="2">
        <v>38.550369704038403</v>
      </c>
      <c r="K2500" s="19">
        <v>2.00882610463835</v>
      </c>
      <c r="L2500" s="135">
        <v>8.4212755349540799E-2</v>
      </c>
      <c r="M2500" s="135">
        <v>89.79</v>
      </c>
      <c r="N2500" s="135">
        <v>81.688550784343803</v>
      </c>
      <c r="O2500" s="19">
        <v>0.8</v>
      </c>
      <c r="P2500" s="2">
        <v>88.037139808087403</v>
      </c>
      <c r="Q2500" s="2">
        <v>1.6374563432023399</v>
      </c>
      <c r="R2500" s="266">
        <f t="shared" si="120"/>
        <v>3.4998488844978199</v>
      </c>
      <c r="S2500" s="266">
        <f t="shared" si="121"/>
        <v>0.74223586422772991</v>
      </c>
      <c r="T2500" s="266">
        <f t="shared" si="122"/>
        <v>1.9579787614751136</v>
      </c>
    </row>
    <row r="2501" spans="1:20">
      <c r="A2501" s="102">
        <v>2.2855448368936702</v>
      </c>
      <c r="B2501" s="102">
        <v>0.82969114954090295</v>
      </c>
      <c r="C2501" s="2">
        <v>900.71318677800696</v>
      </c>
      <c r="D2501" s="19">
        <v>1.7352443920607901</v>
      </c>
      <c r="E2501" s="135">
        <v>0.26137223830409001</v>
      </c>
      <c r="F2501" s="135">
        <v>89</v>
      </c>
      <c r="G2501" s="135">
        <v>41.305129948945897</v>
      </c>
      <c r="H2501" s="2">
        <v>-0.46951881403164297</v>
      </c>
      <c r="I2501" s="2">
        <v>307.35189422254501</v>
      </c>
      <c r="J2501" s="2">
        <v>-84.800977035834094</v>
      </c>
      <c r="K2501" s="19">
        <v>3.4999990247092598</v>
      </c>
      <c r="L2501" s="135">
        <v>8.9744840395166503E-2</v>
      </c>
      <c r="M2501" s="135">
        <v>89.79</v>
      </c>
      <c r="N2501" s="135">
        <v>82.490061465339394</v>
      </c>
      <c r="O2501" s="19">
        <v>0.8</v>
      </c>
      <c r="P2501" s="2">
        <v>107.351078889977</v>
      </c>
      <c r="Q2501" s="2">
        <v>339.445316571695</v>
      </c>
      <c r="R2501" s="266">
        <f t="shared" si="120"/>
        <v>5.2352434167700501</v>
      </c>
      <c r="S2501" s="266">
        <f t="shared" si="121"/>
        <v>0.49578425016987954</v>
      </c>
      <c r="T2501" s="266">
        <f t="shared" si="122"/>
        <v>1.9970899877884183</v>
      </c>
    </row>
    <row r="2502" spans="1:20">
      <c r="A2502" s="102">
        <v>2.5736957653425598</v>
      </c>
      <c r="B2502" s="102">
        <v>0.82973246158593705</v>
      </c>
      <c r="C2502" s="2">
        <v>984.73547884268896</v>
      </c>
      <c r="D2502" s="19">
        <v>0.51533562846099501</v>
      </c>
      <c r="E2502" s="135">
        <v>0.201459066138066</v>
      </c>
      <c r="F2502" s="135">
        <v>89</v>
      </c>
      <c r="G2502" s="135">
        <v>41.369993196887499</v>
      </c>
      <c r="H2502" s="2">
        <v>-2.9970288505834199</v>
      </c>
      <c r="I2502" s="2">
        <v>227.68987275894699</v>
      </c>
      <c r="J2502" s="2">
        <v>48.129606676205299</v>
      </c>
      <c r="K2502" s="19">
        <v>1.0000010894097999</v>
      </c>
      <c r="L2502" s="135">
        <v>7.9869342019082898E-3</v>
      </c>
      <c r="M2502" s="135">
        <v>89.79</v>
      </c>
      <c r="N2502" s="135">
        <v>82.575325156805604</v>
      </c>
      <c r="O2502" s="19">
        <v>0.8</v>
      </c>
      <c r="P2502" s="2">
        <v>296.77068578833399</v>
      </c>
      <c r="Q2502" s="2">
        <v>147.46548064266</v>
      </c>
      <c r="R2502" s="266">
        <f t="shared" si="120"/>
        <v>1.5153367178707948</v>
      </c>
      <c r="S2502" s="266">
        <f t="shared" si="121"/>
        <v>0.51533506704992271</v>
      </c>
      <c r="T2502" s="266">
        <f t="shared" si="122"/>
        <v>1.9960197905717378</v>
      </c>
    </row>
    <row r="2503" spans="1:20">
      <c r="A2503" s="102">
        <v>2.65220990031957</v>
      </c>
      <c r="B2503" s="102">
        <v>0.82991076277240206</v>
      </c>
      <c r="C2503" s="2">
        <v>860.00003456633306</v>
      </c>
      <c r="D2503" s="19">
        <v>2.9436011183878099</v>
      </c>
      <c r="E2503" s="135">
        <v>0.29999999943128502</v>
      </c>
      <c r="F2503" s="135">
        <v>89</v>
      </c>
      <c r="G2503" s="135">
        <v>41.535929879179101</v>
      </c>
      <c r="H2503" s="2">
        <v>-1.3100693789408</v>
      </c>
      <c r="I2503" s="2">
        <v>14.404704831619901</v>
      </c>
      <c r="J2503" s="2">
        <v>148.486856156333</v>
      </c>
      <c r="K2503" s="19">
        <v>2.0067747597513499</v>
      </c>
      <c r="L2503" s="135">
        <v>3.51075282458332E-2</v>
      </c>
      <c r="M2503" s="135">
        <v>89.79</v>
      </c>
      <c r="N2503" s="135">
        <v>81.699647852404098</v>
      </c>
      <c r="O2503" s="19">
        <v>0.8</v>
      </c>
      <c r="P2503" s="2">
        <v>158.464911755228</v>
      </c>
      <c r="Q2503" s="2">
        <v>289.40297204072402</v>
      </c>
      <c r="R2503" s="266">
        <f t="shared" si="120"/>
        <v>4.9503758781391598</v>
      </c>
      <c r="S2503" s="266">
        <f t="shared" si="121"/>
        <v>1.4668318425295213</v>
      </c>
      <c r="T2503" s="266">
        <f t="shared" si="122"/>
        <v>1.9669632554285981</v>
      </c>
    </row>
    <row r="2504" spans="1:20">
      <c r="A2504" s="102">
        <v>2.7216922678053299</v>
      </c>
      <c r="B2504" s="102">
        <v>0.83023171178887001</v>
      </c>
      <c r="C2504" s="2">
        <v>975.09874922210099</v>
      </c>
      <c r="D2504" s="19">
        <v>3.2298411552161501</v>
      </c>
      <c r="E2504" s="135">
        <v>0.14412097281001901</v>
      </c>
      <c r="F2504" s="135">
        <v>89</v>
      </c>
      <c r="G2504" s="135">
        <v>41.796701057218002</v>
      </c>
      <c r="H2504" s="2">
        <v>0.82026190340578997</v>
      </c>
      <c r="I2504" s="2">
        <v>106.44528205325901</v>
      </c>
      <c r="J2504" s="2">
        <v>-52.726465790505799</v>
      </c>
      <c r="K2504" s="19">
        <v>3.1229717425502699</v>
      </c>
      <c r="L2504" s="135">
        <v>6.9487782447065397E-2</v>
      </c>
      <c r="M2504" s="135">
        <v>89.79</v>
      </c>
      <c r="N2504" s="135">
        <v>81.6990795290032</v>
      </c>
      <c r="O2504" s="19">
        <v>0.8</v>
      </c>
      <c r="P2504" s="2">
        <v>173.88717060121999</v>
      </c>
      <c r="Q2504" s="2">
        <v>274.72490949488702</v>
      </c>
      <c r="R2504" s="266">
        <f t="shared" si="120"/>
        <v>6.3528128977664196</v>
      </c>
      <c r="S2504" s="266">
        <f t="shared" si="121"/>
        <v>1.0342204225577172</v>
      </c>
      <c r="T2504" s="266">
        <f t="shared" si="122"/>
        <v>1.9546777009305221</v>
      </c>
    </row>
    <row r="2505" spans="1:20">
      <c r="A2505" s="102">
        <v>2.26117224385961</v>
      </c>
      <c r="B2505" s="102">
        <v>0.83031932130346398</v>
      </c>
      <c r="C2505" s="2">
        <v>998.99990631783601</v>
      </c>
      <c r="D2505" s="19">
        <v>1.5672593488620901</v>
      </c>
      <c r="E2505" s="135">
        <v>0.22637985760837201</v>
      </c>
      <c r="F2505" s="135">
        <v>89</v>
      </c>
      <c r="G2505" s="135">
        <v>41.6521599501854</v>
      </c>
      <c r="H2505" s="2">
        <v>5.9999554078261896</v>
      </c>
      <c r="I2505" s="2">
        <v>337.46534430146301</v>
      </c>
      <c r="J2505" s="2">
        <v>-172.67294945828201</v>
      </c>
      <c r="K2505" s="19">
        <v>2.0000004994896501</v>
      </c>
      <c r="L2505" s="135">
        <v>9.8930447703620597E-2</v>
      </c>
      <c r="M2505" s="135">
        <v>89.79</v>
      </c>
      <c r="N2505" s="135">
        <v>81.680099903734003</v>
      </c>
      <c r="O2505" s="19">
        <v>0.8</v>
      </c>
      <c r="P2505" s="2">
        <v>134.513880737683</v>
      </c>
      <c r="Q2505" s="2">
        <v>306.93314201260301</v>
      </c>
      <c r="R2505" s="266">
        <f t="shared" si="120"/>
        <v>3.5672598483517399</v>
      </c>
      <c r="S2505" s="266">
        <f t="shared" si="121"/>
        <v>0.78362947872363797</v>
      </c>
      <c r="T2505" s="266">
        <f t="shared" si="122"/>
        <v>1.961005143584887</v>
      </c>
    </row>
    <row r="2506" spans="1:20">
      <c r="A2506" s="102">
        <v>2.9582305429503299</v>
      </c>
      <c r="B2506" s="102">
        <v>0.83079735775861596</v>
      </c>
      <c r="C2506" s="2">
        <v>860.38595432808302</v>
      </c>
      <c r="D2506" s="19">
        <v>1.78402682132102</v>
      </c>
      <c r="E2506" s="135">
        <v>0.130000042710225</v>
      </c>
      <c r="F2506" s="135">
        <v>89</v>
      </c>
      <c r="G2506" s="135">
        <v>41.536479983374797</v>
      </c>
      <c r="H2506" s="2">
        <v>1.15069066306941</v>
      </c>
      <c r="I2506" s="2">
        <v>262.54075372227697</v>
      </c>
      <c r="J2506" s="2">
        <v>38.483475156068501</v>
      </c>
      <c r="K2506" s="19">
        <v>3.1999997230159098</v>
      </c>
      <c r="L2506" s="135">
        <v>9.9999931322139496E-2</v>
      </c>
      <c r="M2506" s="135">
        <v>89.79</v>
      </c>
      <c r="N2506" s="135">
        <v>81.000000001294893</v>
      </c>
      <c r="O2506" s="19">
        <v>0.8</v>
      </c>
      <c r="P2506" s="2">
        <v>283.54172571593102</v>
      </c>
      <c r="Q2506" s="2">
        <v>144.28639056210099</v>
      </c>
      <c r="R2506" s="266">
        <f t="shared" si="120"/>
        <v>4.9840265443369294</v>
      </c>
      <c r="S2506" s="266">
        <f t="shared" si="121"/>
        <v>0.55750842991937033</v>
      </c>
      <c r="T2506" s="266">
        <f t="shared" si="122"/>
        <v>1.9500930274716486</v>
      </c>
    </row>
    <row r="2507" spans="1:20">
      <c r="A2507" s="102">
        <v>2.6066862097941299</v>
      </c>
      <c r="B2507" s="102">
        <v>0.83150447283268802</v>
      </c>
      <c r="C2507" s="2">
        <v>924.31311329889195</v>
      </c>
      <c r="D2507" s="19">
        <v>2.6718809183894301</v>
      </c>
      <c r="E2507" s="135">
        <v>0.14487913606831801</v>
      </c>
      <c r="F2507" s="135">
        <v>89</v>
      </c>
      <c r="G2507" s="135">
        <v>41.797582508740298</v>
      </c>
      <c r="H2507" s="2">
        <v>0.61783699139487802</v>
      </c>
      <c r="I2507" s="2">
        <v>111.33153532517601</v>
      </c>
      <c r="J2507" s="2">
        <v>-62.468691344495902</v>
      </c>
      <c r="K2507" s="19">
        <v>3.1636851947841902</v>
      </c>
      <c r="L2507" s="135">
        <v>6.08678961972881E-2</v>
      </c>
      <c r="M2507" s="135">
        <v>89.79</v>
      </c>
      <c r="N2507" s="135">
        <v>81.699861075956605</v>
      </c>
      <c r="O2507" s="19">
        <v>0.8</v>
      </c>
      <c r="P2507" s="2">
        <v>149.90515632162999</v>
      </c>
      <c r="Q2507" s="2">
        <v>303.591590316029</v>
      </c>
      <c r="R2507" s="266">
        <f t="shared" si="120"/>
        <v>5.8355661131736198</v>
      </c>
      <c r="S2507" s="266">
        <f t="shared" si="121"/>
        <v>0.84454702471485688</v>
      </c>
      <c r="T2507" s="266">
        <f t="shared" si="122"/>
        <v>1.9546551779369616</v>
      </c>
    </row>
    <row r="2508" spans="1:20">
      <c r="A2508" s="102">
        <v>2.30639205081388</v>
      </c>
      <c r="B2508" s="102">
        <v>0.83182427177534302</v>
      </c>
      <c r="C2508" s="2">
        <v>947.59689805230505</v>
      </c>
      <c r="D2508" s="19">
        <v>0.56294203971687096</v>
      </c>
      <c r="E2508" s="135">
        <v>0.29999998225706098</v>
      </c>
      <c r="F2508" s="135">
        <v>89</v>
      </c>
      <c r="G2508" s="135">
        <v>41.868639269884703</v>
      </c>
      <c r="H2508" s="2">
        <v>-2.99969942060785</v>
      </c>
      <c r="I2508" s="2">
        <v>164.49084457769001</v>
      </c>
      <c r="J2508" s="2">
        <v>-179.99993868047301</v>
      </c>
      <c r="K2508" s="19">
        <v>1.00435630936513</v>
      </c>
      <c r="L2508" s="135">
        <v>7.0442821352711902E-7</v>
      </c>
      <c r="M2508" s="135">
        <v>89.79</v>
      </c>
      <c r="N2508" s="135">
        <v>82.097508009017403</v>
      </c>
      <c r="O2508" s="19">
        <v>0.8</v>
      </c>
      <c r="P2508" s="2">
        <v>44.0022389806444</v>
      </c>
      <c r="Q2508" s="2">
        <v>45.994709668232097</v>
      </c>
      <c r="R2508" s="266">
        <f t="shared" si="120"/>
        <v>1.5672983490820009</v>
      </c>
      <c r="S2508" s="266">
        <f t="shared" si="121"/>
        <v>0.56050032689366569</v>
      </c>
      <c r="T2508" s="266">
        <f t="shared" si="122"/>
        <v>1.9608353517251405</v>
      </c>
    </row>
    <row r="2509" spans="1:20">
      <c r="A2509" s="102">
        <v>2.3898784434422802</v>
      </c>
      <c r="B2509" s="102">
        <v>0.832752525943386</v>
      </c>
      <c r="C2509" s="2">
        <v>979.64844415852303</v>
      </c>
      <c r="D2509" s="19">
        <v>1.3044646243287199</v>
      </c>
      <c r="E2509" s="135">
        <v>0.14521932399331999</v>
      </c>
      <c r="F2509" s="135">
        <v>89</v>
      </c>
      <c r="G2509" s="135">
        <v>41.799999950953598</v>
      </c>
      <c r="H2509" s="2">
        <v>-0.155194590542241</v>
      </c>
      <c r="I2509" s="2">
        <v>2.2323328579931799E-6</v>
      </c>
      <c r="J2509" s="2">
        <v>-179.98779211316099</v>
      </c>
      <c r="K2509" s="19">
        <v>2.1464284051859899</v>
      </c>
      <c r="L2509" s="135">
        <v>7.9643976603841093E-2</v>
      </c>
      <c r="M2509" s="135">
        <v>89.79</v>
      </c>
      <c r="N2509" s="135">
        <v>81.576741908123594</v>
      </c>
      <c r="O2509" s="19">
        <v>0.8</v>
      </c>
      <c r="P2509" s="2">
        <v>92.620831030755198</v>
      </c>
      <c r="Q2509" s="2">
        <v>345.69319270933198</v>
      </c>
      <c r="R2509" s="266">
        <f t="shared" si="120"/>
        <v>3.4508930295147096</v>
      </c>
      <c r="S2509" s="266">
        <f t="shared" si="121"/>
        <v>0.60773730965216466</v>
      </c>
      <c r="T2509" s="266">
        <f t="shared" si="122"/>
        <v>1.9515966986565165</v>
      </c>
    </row>
    <row r="2510" spans="1:20">
      <c r="A2510" s="102">
        <v>1.9505875427275801</v>
      </c>
      <c r="B2510" s="102">
        <v>0.83280795333249602</v>
      </c>
      <c r="C2510" s="2">
        <v>979.42242533146998</v>
      </c>
      <c r="D2510" s="19">
        <v>2.5644607545143199</v>
      </c>
      <c r="E2510" s="135">
        <v>0.29871821957648098</v>
      </c>
      <c r="F2510" s="135">
        <v>89</v>
      </c>
      <c r="G2510" s="135">
        <v>41.579097929689603</v>
      </c>
      <c r="H2510" s="2">
        <v>0.78523718889808403</v>
      </c>
      <c r="I2510" s="2">
        <v>8.0922652866950102</v>
      </c>
      <c r="J2510" s="2">
        <v>-164.17810636759299</v>
      </c>
      <c r="K2510" s="19">
        <v>3.10402523180348</v>
      </c>
      <c r="L2510" s="135">
        <v>7.4880529342887595E-2</v>
      </c>
      <c r="M2510" s="135">
        <v>89.79</v>
      </c>
      <c r="N2510" s="135">
        <v>81.699999040417893</v>
      </c>
      <c r="O2510" s="19">
        <v>0.8</v>
      </c>
      <c r="P2510" s="2">
        <v>244.83788114506399</v>
      </c>
      <c r="Q2510" s="2">
        <v>198.786257881908</v>
      </c>
      <c r="R2510" s="266">
        <f t="shared" si="120"/>
        <v>5.6684859863177994</v>
      </c>
      <c r="S2510" s="266">
        <f t="shared" si="121"/>
        <v>0.82617265099495796</v>
      </c>
      <c r="T2510" s="266">
        <f t="shared" si="122"/>
        <v>1.964929570587916</v>
      </c>
    </row>
    <row r="2511" spans="1:20">
      <c r="A2511" s="102">
        <v>2.1764847310259898</v>
      </c>
      <c r="B2511" s="102">
        <v>0.83352835169609796</v>
      </c>
      <c r="C2511" s="2">
        <v>896.46246949342503</v>
      </c>
      <c r="D2511" s="19">
        <v>2.3852517566741498</v>
      </c>
      <c r="E2511" s="135">
        <v>0.26999999999877899</v>
      </c>
      <c r="F2511" s="135">
        <v>89</v>
      </c>
      <c r="G2511" s="135">
        <v>41.794728529340297</v>
      </c>
      <c r="H2511" s="2">
        <v>0.50998874305089203</v>
      </c>
      <c r="I2511" s="2">
        <v>309.02459176545102</v>
      </c>
      <c r="J2511" s="2">
        <v>-0.39637793590111497</v>
      </c>
      <c r="K2511" s="19">
        <v>3.3093640947813201</v>
      </c>
      <c r="L2511" s="135">
        <v>8.6713918365246098E-2</v>
      </c>
      <c r="M2511" s="135">
        <v>89.79</v>
      </c>
      <c r="N2511" s="135">
        <v>81.301056270482803</v>
      </c>
      <c r="O2511" s="19">
        <v>0.8</v>
      </c>
      <c r="P2511" s="2">
        <v>162.36291323716799</v>
      </c>
      <c r="Q2511" s="2">
        <v>293.10125391653798</v>
      </c>
      <c r="R2511" s="266">
        <f t="shared" si="120"/>
        <v>5.6946158514554703</v>
      </c>
      <c r="S2511" s="266">
        <f t="shared" si="121"/>
        <v>0.72075833554716962</v>
      </c>
      <c r="T2511" s="266">
        <f t="shared" si="122"/>
        <v>1.9452466646220392</v>
      </c>
    </row>
    <row r="2512" spans="1:20">
      <c r="A2512" s="102">
        <v>2.0597359514795199</v>
      </c>
      <c r="B2512" s="102">
        <v>0.83387862058246798</v>
      </c>
      <c r="C2512" s="2">
        <v>996.67483088091501</v>
      </c>
      <c r="D2512" s="19">
        <v>1.01483372623912</v>
      </c>
      <c r="E2512" s="135">
        <v>0.13000036153443001</v>
      </c>
      <c r="F2512" s="135">
        <v>89</v>
      </c>
      <c r="G2512" s="135">
        <v>41.501202313048204</v>
      </c>
      <c r="H2512" s="2">
        <v>5.99991757251893</v>
      </c>
      <c r="I2512" s="2">
        <v>275.70463610641502</v>
      </c>
      <c r="J2512" s="2">
        <v>-43.189435231684499</v>
      </c>
      <c r="K2512" s="19">
        <v>1.3703209478785501</v>
      </c>
      <c r="L2512" s="135">
        <v>5.08393164072584E-7</v>
      </c>
      <c r="M2512" s="135">
        <v>89.79</v>
      </c>
      <c r="N2512" s="135">
        <v>81.934296742878004</v>
      </c>
      <c r="O2512" s="19">
        <v>0.8</v>
      </c>
      <c r="P2512" s="2">
        <v>157.337013895962</v>
      </c>
      <c r="Q2512" s="2">
        <v>282.490746781334</v>
      </c>
      <c r="R2512" s="266">
        <f t="shared" si="120"/>
        <v>2.3851546741176701</v>
      </c>
      <c r="S2512" s="266">
        <f t="shared" si="121"/>
        <v>0.74058104987026996</v>
      </c>
      <c r="T2512" s="266">
        <f t="shared" si="122"/>
        <v>1.9742632062762533</v>
      </c>
    </row>
    <row r="2513" spans="1:20">
      <c r="A2513" s="102">
        <v>2.4153508846648002</v>
      </c>
      <c r="B2513" s="102">
        <v>0.83437385807252096</v>
      </c>
      <c r="C2513" s="2">
        <v>882.99663562052899</v>
      </c>
      <c r="D2513" s="19">
        <v>2.6190409629515701</v>
      </c>
      <c r="E2513" s="135">
        <v>0.13000085576468201</v>
      </c>
      <c r="F2513" s="135">
        <v>89</v>
      </c>
      <c r="G2513" s="135">
        <v>41.711872865809902</v>
      </c>
      <c r="H2513" s="2">
        <v>0.80991330863334998</v>
      </c>
      <c r="I2513" s="2">
        <v>134.942183010641</v>
      </c>
      <c r="J2513" s="2">
        <v>-95.141617865845504</v>
      </c>
      <c r="K2513" s="19">
        <v>2.9966634905281002</v>
      </c>
      <c r="L2513" s="135">
        <v>7.4842672616461103E-2</v>
      </c>
      <c r="M2513" s="135">
        <v>89.79</v>
      </c>
      <c r="N2513" s="135">
        <v>81.699993002991206</v>
      </c>
      <c r="O2513" s="19">
        <v>0.8</v>
      </c>
      <c r="P2513" s="2">
        <v>180.16200166516199</v>
      </c>
      <c r="Q2513" s="2">
        <v>265.57131429731999</v>
      </c>
      <c r="R2513" s="266">
        <f t="shared" si="120"/>
        <v>5.6157044534796707</v>
      </c>
      <c r="S2513" s="266">
        <f t="shared" si="121"/>
        <v>0.87398567481129419</v>
      </c>
      <c r="T2513" s="266">
        <f t="shared" si="122"/>
        <v>1.9586747702704688</v>
      </c>
    </row>
    <row r="2514" spans="1:20">
      <c r="A2514" s="102">
        <v>2.7076693461276502</v>
      </c>
      <c r="B2514" s="102">
        <v>0.83460806471788695</v>
      </c>
      <c r="C2514" s="2">
        <v>984.73745593790295</v>
      </c>
      <c r="D2514" s="19">
        <v>0.50239737241740501</v>
      </c>
      <c r="E2514" s="135">
        <v>0.23892045847003199</v>
      </c>
      <c r="F2514" s="135">
        <v>89</v>
      </c>
      <c r="G2514" s="135">
        <v>41.8938198215385</v>
      </c>
      <c r="H2514" s="2">
        <v>-2.1173398193453101</v>
      </c>
      <c r="I2514" s="2">
        <v>242.43297889441601</v>
      </c>
      <c r="J2514" s="2">
        <v>-0.92951757616584296</v>
      </c>
      <c r="K2514" s="19">
        <v>2.9463980341098099</v>
      </c>
      <c r="L2514" s="135">
        <v>5.50460153598408E-2</v>
      </c>
      <c r="M2514" s="135">
        <v>89.79</v>
      </c>
      <c r="N2514" s="135">
        <v>82.274550978508501</v>
      </c>
      <c r="O2514" s="19">
        <v>0.8</v>
      </c>
      <c r="P2514" s="2">
        <v>13.1985853553612</v>
      </c>
      <c r="Q2514" s="2">
        <v>60.8494022870047</v>
      </c>
      <c r="R2514" s="266">
        <f t="shared" si="120"/>
        <v>3.4487954065272151</v>
      </c>
      <c r="S2514" s="266">
        <f t="shared" si="121"/>
        <v>0.1705123905871711</v>
      </c>
      <c r="T2514" s="266">
        <f t="shared" si="122"/>
        <v>1.963882771468106</v>
      </c>
    </row>
    <row r="2515" spans="1:20">
      <c r="A2515" s="102">
        <v>2.0629858854226701</v>
      </c>
      <c r="B2515" s="102">
        <v>0.83533180061289403</v>
      </c>
      <c r="C2515" s="2">
        <v>928.72391432677</v>
      </c>
      <c r="D2515" s="19">
        <v>2.39850498777834</v>
      </c>
      <c r="E2515" s="135">
        <v>0.130008444650733</v>
      </c>
      <c r="F2515" s="135">
        <v>89</v>
      </c>
      <c r="G2515" s="135">
        <v>41.795921240924102</v>
      </c>
      <c r="H2515" s="2">
        <v>0.14196919885611001</v>
      </c>
      <c r="I2515" s="2">
        <v>130.042082530648</v>
      </c>
      <c r="J2515" s="2">
        <v>-89.205636314659301</v>
      </c>
      <c r="K2515" s="19">
        <v>3.1996282445845501</v>
      </c>
      <c r="L2515" s="135">
        <v>6.0461099243227998E-2</v>
      </c>
      <c r="M2515" s="135">
        <v>89.79</v>
      </c>
      <c r="N2515" s="135">
        <v>81.6999303365033</v>
      </c>
      <c r="O2515" s="19">
        <v>0.8</v>
      </c>
      <c r="P2515" s="2">
        <v>104.63490655603999</v>
      </c>
      <c r="Q2515" s="2">
        <v>340.59536291161697</v>
      </c>
      <c r="R2515" s="266">
        <f t="shared" si="120"/>
        <v>5.5981332323628905</v>
      </c>
      <c r="S2515" s="266">
        <f t="shared" si="121"/>
        <v>0.74961989469803847</v>
      </c>
      <c r="T2515" s="266">
        <f t="shared" si="122"/>
        <v>1.9547345269783776</v>
      </c>
    </row>
    <row r="2516" spans="1:20">
      <c r="A2516" s="102">
        <v>2.2531325202435202</v>
      </c>
      <c r="B2516" s="102">
        <v>0.83575550294207301</v>
      </c>
      <c r="C2516" s="2">
        <v>943.08978064678104</v>
      </c>
      <c r="D2516" s="19">
        <v>2.8506829241707501</v>
      </c>
      <c r="E2516" s="135">
        <v>0.13074459515147099</v>
      </c>
      <c r="F2516" s="135">
        <v>89</v>
      </c>
      <c r="G2516" s="135">
        <v>41.551004811011197</v>
      </c>
      <c r="H2516" s="2">
        <v>3.3076468571982902</v>
      </c>
      <c r="I2516" s="2">
        <v>356.83616547584899</v>
      </c>
      <c r="J2516" s="2">
        <v>176.77579330797201</v>
      </c>
      <c r="K2516" s="19">
        <v>2.5779948098960102</v>
      </c>
      <c r="L2516" s="135">
        <v>6.6012993399163999E-2</v>
      </c>
      <c r="M2516" s="135">
        <v>89.79</v>
      </c>
      <c r="N2516" s="135">
        <v>81.699999642042101</v>
      </c>
      <c r="O2516" s="19">
        <v>0.8</v>
      </c>
      <c r="P2516" s="2">
        <v>329.40911539776101</v>
      </c>
      <c r="Q2516" s="2">
        <v>112.135055147898</v>
      </c>
      <c r="R2516" s="266">
        <f t="shared" si="120"/>
        <v>5.4286777340667598</v>
      </c>
      <c r="S2516" s="266">
        <f t="shared" si="121"/>
        <v>1.1057752766716158</v>
      </c>
      <c r="T2516" s="266">
        <f t="shared" si="122"/>
        <v>1.9662580968533221</v>
      </c>
    </row>
    <row r="2517" spans="1:20">
      <c r="A2517" s="102">
        <v>2.4508404852822401</v>
      </c>
      <c r="B2517" s="102">
        <v>0.83717575556982005</v>
      </c>
      <c r="C2517" s="2">
        <v>950.81445058404097</v>
      </c>
      <c r="D2517" s="19">
        <v>1.21994647262581</v>
      </c>
      <c r="E2517" s="135">
        <v>0.133047677844322</v>
      </c>
      <c r="F2517" s="135">
        <v>89</v>
      </c>
      <c r="G2517" s="135">
        <v>41.739958559576799</v>
      </c>
      <c r="H2517" s="2">
        <v>0.26200094190356399</v>
      </c>
      <c r="I2517" s="2">
        <v>50.918252444913499</v>
      </c>
      <c r="J2517" s="2">
        <v>89.910388129433898</v>
      </c>
      <c r="K2517" s="19">
        <v>2.0000000441481101</v>
      </c>
      <c r="L2517" s="135">
        <v>7.9292014788250195E-2</v>
      </c>
      <c r="M2517" s="135">
        <v>89.79</v>
      </c>
      <c r="N2517" s="135">
        <v>81.699511743513298</v>
      </c>
      <c r="O2517" s="19">
        <v>0.8</v>
      </c>
      <c r="P2517" s="2">
        <v>114.075958607757</v>
      </c>
      <c r="Q2517" s="2">
        <v>321.82488233575498</v>
      </c>
      <c r="R2517" s="266">
        <f t="shared" si="120"/>
        <v>3.2199465167739199</v>
      </c>
      <c r="S2517" s="266">
        <f t="shared" si="121"/>
        <v>0.60997322284832256</v>
      </c>
      <c r="T2517" s="266">
        <f t="shared" si="122"/>
        <v>1.9573453008320776</v>
      </c>
    </row>
    <row r="2518" spans="1:20">
      <c r="A2518" s="102">
        <v>2.69109577080234</v>
      </c>
      <c r="B2518" s="102">
        <v>0.83753037638962202</v>
      </c>
      <c r="C2518" s="2">
        <v>961.75129051357897</v>
      </c>
      <c r="D2518" s="19">
        <v>2.6186136332391698</v>
      </c>
      <c r="E2518" s="135">
        <v>0.204428530463135</v>
      </c>
      <c r="F2518" s="135">
        <v>89</v>
      </c>
      <c r="G2518" s="135">
        <v>41.344974700483498</v>
      </c>
      <c r="H2518" s="2">
        <v>-2.9201282660260501</v>
      </c>
      <c r="I2518" s="2">
        <v>34.629083166144</v>
      </c>
      <c r="J2518" s="2">
        <v>87.587848973921496</v>
      </c>
      <c r="K2518" s="19">
        <v>1.2898924652252599</v>
      </c>
      <c r="L2518" s="135">
        <v>0.140310718024133</v>
      </c>
      <c r="M2518" s="135">
        <v>89.79</v>
      </c>
      <c r="N2518" s="135">
        <v>81.900875674358204</v>
      </c>
      <c r="O2518" s="19">
        <v>0.8</v>
      </c>
      <c r="P2518" s="2">
        <v>173.312915181732</v>
      </c>
      <c r="Q2518" s="2">
        <v>275.13844579753902</v>
      </c>
      <c r="R2518" s="266">
        <f t="shared" si="120"/>
        <v>3.9085060984644295</v>
      </c>
      <c r="S2518" s="266">
        <f t="shared" si="121"/>
        <v>2.0301022789383216</v>
      </c>
      <c r="T2518" s="266">
        <f t="shared" si="122"/>
        <v>1.9809148818610944</v>
      </c>
    </row>
    <row r="2519" spans="1:20">
      <c r="A2519" s="102">
        <v>3.4949902375228699</v>
      </c>
      <c r="B2519" s="102">
        <v>0.838403913877247</v>
      </c>
      <c r="C2519" s="2">
        <v>865.90743329429802</v>
      </c>
      <c r="D2519" s="19">
        <v>1.9209819227909899</v>
      </c>
      <c r="E2519" s="135">
        <v>0.13808767768306601</v>
      </c>
      <c r="F2519" s="135">
        <v>89</v>
      </c>
      <c r="G2519" s="135">
        <v>41.557276608343699</v>
      </c>
      <c r="H2519" s="2">
        <v>0.40482978816522303</v>
      </c>
      <c r="I2519" s="2">
        <v>159.73925285780501</v>
      </c>
      <c r="J2519" s="2">
        <v>-97.130217028418301</v>
      </c>
      <c r="K2519" s="19">
        <v>2.2704533522136701</v>
      </c>
      <c r="L2519" s="135">
        <v>9.9155235610523695E-2</v>
      </c>
      <c r="M2519" s="135">
        <v>89.79</v>
      </c>
      <c r="N2519" s="135">
        <v>82.285322592978403</v>
      </c>
      <c r="O2519" s="19">
        <v>0.8</v>
      </c>
      <c r="P2519" s="2">
        <v>211.271273955477</v>
      </c>
      <c r="Q2519" s="2">
        <v>228.55420640469401</v>
      </c>
      <c r="R2519" s="266">
        <f t="shared" si="120"/>
        <v>4.1914352750046602</v>
      </c>
      <c r="S2519" s="266">
        <f t="shared" si="121"/>
        <v>0.8460785688100797</v>
      </c>
      <c r="T2519" s="266">
        <f t="shared" si="122"/>
        <v>1.98004607877643</v>
      </c>
    </row>
    <row r="2520" spans="1:20">
      <c r="A2520" s="102">
        <v>3.5317852408625101</v>
      </c>
      <c r="B2520" s="102">
        <v>0.83856625679661201</v>
      </c>
      <c r="C2520" s="2">
        <v>960.72673464033596</v>
      </c>
      <c r="D2520" s="19">
        <v>1.568311746097</v>
      </c>
      <c r="E2520" s="135">
        <v>0.12744300659056801</v>
      </c>
      <c r="F2520" s="135">
        <v>89</v>
      </c>
      <c r="G2520" s="135">
        <v>41.450849865620803</v>
      </c>
      <c r="H2520" s="2">
        <v>4.7121227917662996</v>
      </c>
      <c r="I2520" s="2">
        <v>7.50914906796545</v>
      </c>
      <c r="J2520" s="2">
        <v>118.910700659005</v>
      </c>
      <c r="K2520" s="19">
        <v>4.2279773119408599</v>
      </c>
      <c r="L2520" s="135">
        <v>0.141193638675885</v>
      </c>
      <c r="M2520" s="135">
        <v>89.79</v>
      </c>
      <c r="N2520" s="135">
        <v>82.844152235114194</v>
      </c>
      <c r="O2520" s="19">
        <v>0.8</v>
      </c>
      <c r="P2520" s="2">
        <v>283.90874899563198</v>
      </c>
      <c r="Q2520" s="2">
        <v>153.69420186647901</v>
      </c>
      <c r="R2520" s="266">
        <f t="shared" si="120"/>
        <v>5.7962890580378597</v>
      </c>
      <c r="S2520" s="266">
        <f t="shared" si="121"/>
        <v>0.37093665135517578</v>
      </c>
      <c r="T2520" s="266">
        <f t="shared" si="122"/>
        <v>1.9986116690896816</v>
      </c>
    </row>
    <row r="2521" spans="1:20">
      <c r="A2521" s="102">
        <v>2.5259158466942599</v>
      </c>
      <c r="B2521" s="102">
        <v>0.83862887624212901</v>
      </c>
      <c r="C2521" s="2">
        <v>982.47235276983895</v>
      </c>
      <c r="D2521" s="19">
        <v>1.24963753762027</v>
      </c>
      <c r="E2521" s="135">
        <v>0.13141760448283299</v>
      </c>
      <c r="F2521" s="135">
        <v>89</v>
      </c>
      <c r="G2521" s="135">
        <v>41.780430631309997</v>
      </c>
      <c r="H2521" s="2">
        <v>4.1530350135504399</v>
      </c>
      <c r="I2521" s="2">
        <v>333.45402483806203</v>
      </c>
      <c r="J2521" s="2">
        <v>-155.747778926498</v>
      </c>
      <c r="K2521" s="19">
        <v>2.01957015804458</v>
      </c>
      <c r="L2521" s="135">
        <v>8.8650919087774602E-2</v>
      </c>
      <c r="M2521" s="135">
        <v>89.79</v>
      </c>
      <c r="N2521" s="135">
        <v>81.510151384233794</v>
      </c>
      <c r="O2521" s="19">
        <v>0.8</v>
      </c>
      <c r="P2521" s="2">
        <v>62.371344429554</v>
      </c>
      <c r="Q2521" s="2">
        <v>6.5266022160602999</v>
      </c>
      <c r="R2521" s="266">
        <f t="shared" si="120"/>
        <v>3.2692076956648499</v>
      </c>
      <c r="S2521" s="266">
        <f t="shared" si="121"/>
        <v>0.61876411306761125</v>
      </c>
      <c r="T2521" s="266">
        <f t="shared" si="122"/>
        <v>1.9509169760244307</v>
      </c>
    </row>
    <row r="2522" spans="1:20">
      <c r="A2522" s="102">
        <v>2.0873748459853201</v>
      </c>
      <c r="B2522" s="102">
        <v>0.83909309154157197</v>
      </c>
      <c r="C2522" s="2">
        <v>885.72630613481795</v>
      </c>
      <c r="D2522" s="19">
        <v>0.98623928835204699</v>
      </c>
      <c r="E2522" s="135">
        <v>5.4219837660816005E-4</v>
      </c>
      <c r="F2522" s="135">
        <v>89</v>
      </c>
      <c r="G2522" s="135">
        <v>41.966861333118402</v>
      </c>
      <c r="H2522" s="2">
        <v>1.98523800699411</v>
      </c>
      <c r="I2522" s="2">
        <v>256.19004490011599</v>
      </c>
      <c r="J2522" s="2">
        <v>-165.93925727483401</v>
      </c>
      <c r="K2522" s="19">
        <v>5.4478038022086102</v>
      </c>
      <c r="L2522" s="135">
        <v>0.122630170876929</v>
      </c>
      <c r="M2522" s="135">
        <v>89.79</v>
      </c>
      <c r="N2522" s="135">
        <v>82.597533798210506</v>
      </c>
      <c r="O2522" s="19">
        <v>0.8</v>
      </c>
      <c r="P2522" s="2">
        <v>301.84293902115598</v>
      </c>
      <c r="Q2522" s="2">
        <v>129.52427775190799</v>
      </c>
      <c r="R2522" s="266">
        <f t="shared" si="120"/>
        <v>6.4340430905606567</v>
      </c>
      <c r="S2522" s="266">
        <f t="shared" si="121"/>
        <v>0.18103428907484018</v>
      </c>
      <c r="T2522" s="266">
        <f t="shared" si="122"/>
        <v>1.9681608577439209</v>
      </c>
    </row>
    <row r="2523" spans="1:20">
      <c r="A2523" s="102">
        <v>2.6534609561785998</v>
      </c>
      <c r="B2523" s="102">
        <v>0.83909863806055696</v>
      </c>
      <c r="C2523" s="2">
        <v>864.14261270354905</v>
      </c>
      <c r="D2523" s="19">
        <v>1.8813138584768201</v>
      </c>
      <c r="E2523" s="135">
        <v>0.24310617998710399</v>
      </c>
      <c r="F2523" s="135">
        <v>89</v>
      </c>
      <c r="G2523" s="135">
        <v>41.768494041143498</v>
      </c>
      <c r="H2523" s="2">
        <v>0.31481013130053198</v>
      </c>
      <c r="I2523" s="2">
        <v>39.735947043567897</v>
      </c>
      <c r="J2523" s="2">
        <v>115.54379799189699</v>
      </c>
      <c r="K2523" s="19">
        <v>3.1995368983878798</v>
      </c>
      <c r="L2523" s="135">
        <v>9.9999801189586901E-2</v>
      </c>
      <c r="M2523" s="135">
        <v>89.79</v>
      </c>
      <c r="N2523" s="135">
        <v>81.689882066188801</v>
      </c>
      <c r="O2523" s="19">
        <v>0.8</v>
      </c>
      <c r="P2523" s="2">
        <v>356.68441979967201</v>
      </c>
      <c r="Q2523" s="2">
        <v>63.662144491688998</v>
      </c>
      <c r="R2523" s="266">
        <f t="shared" si="120"/>
        <v>5.0808507568646997</v>
      </c>
      <c r="S2523" s="266">
        <f t="shared" si="121"/>
        <v>0.58799567506933259</v>
      </c>
      <c r="T2523" s="266">
        <f t="shared" si="122"/>
        <v>1.9557775290083783</v>
      </c>
    </row>
    <row r="2524" spans="1:20">
      <c r="A2524" s="102">
        <v>1.6952432706020699</v>
      </c>
      <c r="B2524" s="102">
        <v>0.83916953918250103</v>
      </c>
      <c r="C2524" s="2">
        <v>917.20328222741398</v>
      </c>
      <c r="D2524" s="19">
        <v>1.20001042996621</v>
      </c>
      <c r="E2524" s="135">
        <v>0.29990770886538898</v>
      </c>
      <c r="F2524" s="135">
        <v>89</v>
      </c>
      <c r="G2524" s="135">
        <v>41.799206808529</v>
      </c>
      <c r="H2524" s="2">
        <v>5.99938502158441</v>
      </c>
      <c r="I2524" s="2">
        <v>232.94422049444699</v>
      </c>
      <c r="J2524" s="2">
        <v>11.5279414272801</v>
      </c>
      <c r="K2524" s="19">
        <v>2.0000574054471199</v>
      </c>
      <c r="L2524" s="135">
        <v>8.43606772436718E-2</v>
      </c>
      <c r="M2524" s="135">
        <v>89.79</v>
      </c>
      <c r="N2524" s="135">
        <v>81.226494314077399</v>
      </c>
      <c r="O2524" s="19">
        <v>0.8</v>
      </c>
      <c r="P2524" s="2">
        <v>22.178128274868701</v>
      </c>
      <c r="Q2524" s="2">
        <v>46.805730203395598</v>
      </c>
      <c r="R2524" s="266">
        <f t="shared" si="120"/>
        <v>3.2000678354133298</v>
      </c>
      <c r="S2524" s="266">
        <f t="shared" si="121"/>
        <v>0.59998799369358269</v>
      </c>
      <c r="T2524" s="266">
        <f t="shared" si="122"/>
        <v>1.9432544422709808</v>
      </c>
    </row>
    <row r="2525" spans="1:20">
      <c r="A2525" s="102">
        <v>3.2832921999506599</v>
      </c>
      <c r="B2525" s="102">
        <v>0.83923207743860295</v>
      </c>
      <c r="C2525" s="2">
        <v>864.23160372106099</v>
      </c>
      <c r="D2525" s="19">
        <v>2.44879791912085</v>
      </c>
      <c r="E2525" s="135">
        <v>0.24323738870280701</v>
      </c>
      <c r="F2525" s="135">
        <v>89</v>
      </c>
      <c r="G2525" s="135">
        <v>41.573069066338903</v>
      </c>
      <c r="H2525" s="2">
        <v>4.9290365593534897</v>
      </c>
      <c r="I2525" s="2">
        <v>48.041404755444297</v>
      </c>
      <c r="J2525" s="2">
        <v>108.337829521719</v>
      </c>
      <c r="K2525" s="19">
        <v>3.1999472607466899</v>
      </c>
      <c r="L2525" s="135">
        <v>8.5594620092295098E-2</v>
      </c>
      <c r="M2525" s="135">
        <v>89.79</v>
      </c>
      <c r="N2525" s="135">
        <v>81.699721703244904</v>
      </c>
      <c r="O2525" s="19">
        <v>0.8</v>
      </c>
      <c r="P2525" s="2">
        <v>87.725829198785803</v>
      </c>
      <c r="Q2525" s="2">
        <v>341.51961144266602</v>
      </c>
      <c r="R2525" s="266">
        <f t="shared" si="120"/>
        <v>5.6487451798675394</v>
      </c>
      <c r="S2525" s="266">
        <f t="shared" si="121"/>
        <v>0.76526196202041052</v>
      </c>
      <c r="T2525" s="266">
        <f t="shared" si="122"/>
        <v>1.9652078506129815</v>
      </c>
    </row>
    <row r="2526" spans="1:20">
      <c r="A2526" s="102">
        <v>1.7298295991495201</v>
      </c>
      <c r="B2526" s="102">
        <v>0.83983682309660801</v>
      </c>
      <c r="C2526" s="2">
        <v>880.93316599789102</v>
      </c>
      <c r="D2526" s="19">
        <v>1.6358024911948399</v>
      </c>
      <c r="E2526" s="135">
        <v>3.3375662776222802E-2</v>
      </c>
      <c r="F2526" s="135">
        <v>89</v>
      </c>
      <c r="G2526" s="135">
        <v>41.978394823729403</v>
      </c>
      <c r="H2526" s="2">
        <v>5.6920772499424697</v>
      </c>
      <c r="I2526" s="2">
        <v>57.615280285714498</v>
      </c>
      <c r="J2526" s="2">
        <v>0.13385618710849201</v>
      </c>
      <c r="K2526" s="19">
        <v>5.4997561874125802</v>
      </c>
      <c r="L2526" s="135">
        <v>0.267016766024675</v>
      </c>
      <c r="M2526" s="135">
        <v>89.79</v>
      </c>
      <c r="N2526" s="135">
        <v>83.439333568827095</v>
      </c>
      <c r="O2526" s="19">
        <v>0.8</v>
      </c>
      <c r="P2526" s="2">
        <v>359.45693442579801</v>
      </c>
      <c r="Q2526" s="2">
        <v>49.854094538355497</v>
      </c>
      <c r="R2526" s="266">
        <f t="shared" si="120"/>
        <v>7.1355586786074205</v>
      </c>
      <c r="S2526" s="266">
        <f t="shared" si="121"/>
        <v>0.29743181978480049</v>
      </c>
      <c r="T2526" s="266">
        <f t="shared" si="122"/>
        <v>1.9876732761982789</v>
      </c>
    </row>
    <row r="2527" spans="1:20">
      <c r="A2527" s="102">
        <v>2.1872756332158998</v>
      </c>
      <c r="B2527" s="102">
        <v>0.84068271104136805</v>
      </c>
      <c r="C2527" s="2">
        <v>885.92995859468795</v>
      </c>
      <c r="D2527" s="19">
        <v>1.64756755443076</v>
      </c>
      <c r="E2527" s="135">
        <v>0.18366208224737501</v>
      </c>
      <c r="F2527" s="135">
        <v>89</v>
      </c>
      <c r="G2527" s="135">
        <v>41.798275871067297</v>
      </c>
      <c r="H2527" s="2">
        <v>-1.1491734206784101</v>
      </c>
      <c r="I2527" s="2">
        <v>299.26607014212999</v>
      </c>
      <c r="J2527" s="2">
        <v>16.210988827197198</v>
      </c>
      <c r="K2527" s="19">
        <v>2.0049606802207598</v>
      </c>
      <c r="L2527" s="135">
        <v>9.9984745432420793E-2</v>
      </c>
      <c r="M2527" s="135">
        <v>89.79</v>
      </c>
      <c r="N2527" s="135">
        <v>81.485239452255101</v>
      </c>
      <c r="O2527" s="19">
        <v>0.8</v>
      </c>
      <c r="P2527" s="2">
        <v>178.40997741500999</v>
      </c>
      <c r="Q2527" s="2">
        <v>281.44266687036497</v>
      </c>
      <c r="R2527" s="266">
        <f t="shared" si="120"/>
        <v>3.6525282346515198</v>
      </c>
      <c r="S2527" s="266">
        <f t="shared" si="121"/>
        <v>0.82174556872075499</v>
      </c>
      <c r="T2527" s="266">
        <f t="shared" si="122"/>
        <v>1.9494880531342456</v>
      </c>
    </row>
    <row r="2528" spans="1:20">
      <c r="A2528" s="102">
        <v>1.9392197746783399</v>
      </c>
      <c r="B2528" s="102">
        <v>0.84199103381594298</v>
      </c>
      <c r="C2528" s="2">
        <v>880.45895561770703</v>
      </c>
      <c r="D2528" s="19">
        <v>0.729013235760964</v>
      </c>
      <c r="E2528" s="135">
        <v>4.6919917617849098E-9</v>
      </c>
      <c r="F2528" s="135">
        <v>89</v>
      </c>
      <c r="G2528" s="135">
        <v>41.8275194129426</v>
      </c>
      <c r="H2528" s="2">
        <v>-0.20790873384148501</v>
      </c>
      <c r="I2528" s="2">
        <v>155.47350081713699</v>
      </c>
      <c r="J2528" s="2">
        <v>-85.559431646063999</v>
      </c>
      <c r="K2528" s="19">
        <v>2.0527076997396398</v>
      </c>
      <c r="L2528" s="135">
        <v>0.18525079493024799</v>
      </c>
      <c r="M2528" s="135">
        <v>89.79</v>
      </c>
      <c r="N2528" s="135">
        <v>82.350956988041304</v>
      </c>
      <c r="O2528" s="19">
        <v>0.8</v>
      </c>
      <c r="P2528" s="2">
        <v>314.95981005825797</v>
      </c>
      <c r="Q2528" s="2">
        <v>106.73921384937201</v>
      </c>
      <c r="R2528" s="266">
        <f t="shared" si="120"/>
        <v>2.7817209355006041</v>
      </c>
      <c r="S2528" s="266">
        <f t="shared" si="121"/>
        <v>0.35514712389563802</v>
      </c>
      <c r="T2528" s="266">
        <f t="shared" si="122"/>
        <v>1.9688223959692819</v>
      </c>
    </row>
    <row r="2529" spans="1:20">
      <c r="A2529" s="102">
        <v>2.6123116756789302</v>
      </c>
      <c r="B2529" s="102">
        <v>0.84204045436618902</v>
      </c>
      <c r="C2529" s="2">
        <v>881.08671710831902</v>
      </c>
      <c r="D2529" s="19">
        <v>1.8080379993404401</v>
      </c>
      <c r="E2529" s="135">
        <v>0.29995184477262798</v>
      </c>
      <c r="F2529" s="135">
        <v>89</v>
      </c>
      <c r="G2529" s="135">
        <v>41.797422797499202</v>
      </c>
      <c r="H2529" s="2">
        <v>1.59760312075873</v>
      </c>
      <c r="I2529" s="2">
        <v>359.95623042236798</v>
      </c>
      <c r="J2529" s="2">
        <v>-157.58525856660501</v>
      </c>
      <c r="K2529" s="19">
        <v>3.0002731227925201</v>
      </c>
      <c r="L2529" s="135">
        <v>9.9884883670236402E-2</v>
      </c>
      <c r="M2529" s="135">
        <v>89.79</v>
      </c>
      <c r="N2529" s="135">
        <v>81.537828316414803</v>
      </c>
      <c r="O2529" s="19">
        <v>0.8</v>
      </c>
      <c r="P2529" s="2">
        <v>339.73031407708601</v>
      </c>
      <c r="Q2529" s="2">
        <v>81.178897361026799</v>
      </c>
      <c r="R2529" s="266">
        <f t="shared" si="120"/>
        <v>4.8083111221329604</v>
      </c>
      <c r="S2529" s="266">
        <f t="shared" si="121"/>
        <v>0.60262446962081873</v>
      </c>
      <c r="T2529" s="266">
        <f t="shared" si="122"/>
        <v>1.9507860260057308</v>
      </c>
    </row>
    <row r="2530" spans="1:20">
      <c r="A2530" s="102">
        <v>2.77071781503036</v>
      </c>
      <c r="B2530" s="102">
        <v>0.84220515755826897</v>
      </c>
      <c r="C2530" s="2">
        <v>975.758874937467</v>
      </c>
      <c r="D2530" s="19">
        <v>0.53331409368173499</v>
      </c>
      <c r="E2530" s="135">
        <v>0.16498565359393599</v>
      </c>
      <c r="F2530" s="135">
        <v>89</v>
      </c>
      <c r="G2530" s="135">
        <v>42.124985799702799</v>
      </c>
      <c r="H2530" s="2">
        <v>0.74061873559982905</v>
      </c>
      <c r="I2530" s="2">
        <v>121.300078874417</v>
      </c>
      <c r="J2530" s="2">
        <v>179.769736478922</v>
      </c>
      <c r="K2530" s="19">
        <v>5.49812964143955</v>
      </c>
      <c r="L2530" s="135">
        <v>0.15178813510245001</v>
      </c>
      <c r="M2530" s="135">
        <v>89.79</v>
      </c>
      <c r="N2530" s="135">
        <v>82.336247669277299</v>
      </c>
      <c r="O2530" s="19">
        <v>0.8</v>
      </c>
      <c r="P2530" s="2">
        <v>282.93631591938998</v>
      </c>
      <c r="Q2530" s="2">
        <v>158.621751011908</v>
      </c>
      <c r="R2530" s="266">
        <f t="shared" si="120"/>
        <v>6.0314437351212851</v>
      </c>
      <c r="S2530" s="266">
        <f t="shared" si="121"/>
        <v>9.6999184897739121E-2</v>
      </c>
      <c r="T2530" s="266">
        <f t="shared" si="122"/>
        <v>1.9545703364927471</v>
      </c>
    </row>
    <row r="2531" spans="1:20">
      <c r="A2531" s="102">
        <v>3.7940809992141999</v>
      </c>
      <c r="B2531" s="102">
        <v>0.84230705901213399</v>
      </c>
      <c r="C2531" s="2">
        <v>879.98307083667498</v>
      </c>
      <c r="D2531" s="19">
        <v>3.8423934780628901</v>
      </c>
      <c r="E2531" s="135">
        <v>4.07289159832901E-2</v>
      </c>
      <c r="F2531" s="135">
        <v>89</v>
      </c>
      <c r="G2531" s="135">
        <v>41.117353777807899</v>
      </c>
      <c r="H2531" s="2">
        <v>1.9774776880082201</v>
      </c>
      <c r="I2531" s="2">
        <v>140.03862959773099</v>
      </c>
      <c r="J2531" s="2">
        <v>-168.13434413388001</v>
      </c>
      <c r="K2531" s="19">
        <v>3.6877219650149198</v>
      </c>
      <c r="L2531" s="135">
        <v>0.23222203515124801</v>
      </c>
      <c r="M2531" s="135">
        <v>89.79</v>
      </c>
      <c r="N2531" s="135">
        <v>81.544969566061994</v>
      </c>
      <c r="O2531" s="19">
        <v>0.8</v>
      </c>
      <c r="P2531" s="2">
        <v>272.73348784992999</v>
      </c>
      <c r="Q2531" s="2">
        <v>166.212443343552</v>
      </c>
      <c r="R2531" s="266">
        <f t="shared" si="120"/>
        <v>7.5301154430778094</v>
      </c>
      <c r="S2531" s="266">
        <f t="shared" si="121"/>
        <v>1.0419422924274999</v>
      </c>
      <c r="T2531" s="266">
        <f t="shared" si="122"/>
        <v>1.983225136683624</v>
      </c>
    </row>
    <row r="2532" spans="1:20">
      <c r="A2532" s="102">
        <v>2.0383489220403099</v>
      </c>
      <c r="B2532" s="102">
        <v>0.84235387038001197</v>
      </c>
      <c r="C2532" s="2">
        <v>991.068950903168</v>
      </c>
      <c r="D2532" s="19">
        <v>1.0113850134843101</v>
      </c>
      <c r="E2532" s="135">
        <v>0.241581137624231</v>
      </c>
      <c r="F2532" s="135">
        <v>89</v>
      </c>
      <c r="G2532" s="135">
        <v>41.744161461698901</v>
      </c>
      <c r="H2532" s="2">
        <v>0.84978184016852798</v>
      </c>
      <c r="I2532" s="2">
        <v>229.94765853138199</v>
      </c>
      <c r="J2532" s="2">
        <v>28.5960840780963</v>
      </c>
      <c r="K2532" s="19">
        <v>2.11958745977</v>
      </c>
      <c r="L2532" s="135">
        <v>5.9049974800513202E-2</v>
      </c>
      <c r="M2532" s="135">
        <v>89.79</v>
      </c>
      <c r="N2532" s="135">
        <v>81.741913478321194</v>
      </c>
      <c r="O2532" s="19">
        <v>0.8</v>
      </c>
      <c r="P2532" s="2">
        <v>5.6863105804031404</v>
      </c>
      <c r="Q2532" s="2">
        <v>67.132075359786995</v>
      </c>
      <c r="R2532" s="266">
        <f t="shared" si="120"/>
        <v>3.1309724732543103</v>
      </c>
      <c r="S2532" s="266">
        <f t="shared" si="121"/>
        <v>0.47716125551811728</v>
      </c>
      <c r="T2532" s="266">
        <f t="shared" si="122"/>
        <v>1.9581639830835031</v>
      </c>
    </row>
    <row r="2533" spans="1:20">
      <c r="A2533" s="102">
        <v>2.52092578681185</v>
      </c>
      <c r="B2533" s="102">
        <v>0.84238620253060603</v>
      </c>
      <c r="C2533" s="2">
        <v>978.01948616708</v>
      </c>
      <c r="D2533" s="19">
        <v>0.50000045110312996</v>
      </c>
      <c r="E2533" s="135">
        <v>0.176610177265458</v>
      </c>
      <c r="F2533" s="135">
        <v>89</v>
      </c>
      <c r="G2533" s="135">
        <v>42.148696324299003</v>
      </c>
      <c r="H2533" s="2">
        <v>4.3861206439190603</v>
      </c>
      <c r="I2533" s="2">
        <v>101.025926757615</v>
      </c>
      <c r="J2533" s="2">
        <v>119.286854072343</v>
      </c>
      <c r="K2533" s="19">
        <v>3.4503245764132799</v>
      </c>
      <c r="L2533" s="135">
        <v>0.176102978664361</v>
      </c>
      <c r="M2533" s="135">
        <v>89.79</v>
      </c>
      <c r="N2533" s="135">
        <v>82.309158055133807</v>
      </c>
      <c r="O2533" s="19">
        <v>0.8</v>
      </c>
      <c r="P2533" s="2">
        <v>359.20977984081799</v>
      </c>
      <c r="Q2533" s="2">
        <v>70.677640504030194</v>
      </c>
      <c r="R2533" s="266">
        <f t="shared" si="120"/>
        <v>3.9503250275164099</v>
      </c>
      <c r="S2533" s="266">
        <f t="shared" si="121"/>
        <v>0.14491403345678744</v>
      </c>
      <c r="T2533" s="266">
        <f t="shared" si="122"/>
        <v>1.9528280880109221</v>
      </c>
    </row>
    <row r="2534" spans="1:20">
      <c r="A2534" s="102">
        <v>2.7393827969208302</v>
      </c>
      <c r="B2534" s="102">
        <v>0.84267998297753499</v>
      </c>
      <c r="C2534" s="2">
        <v>860.75109061291801</v>
      </c>
      <c r="D2534" s="19">
        <v>2.46332955725536</v>
      </c>
      <c r="E2534" s="135">
        <v>0.17667299542067</v>
      </c>
      <c r="F2534" s="135">
        <v>89</v>
      </c>
      <c r="G2534" s="135">
        <v>41.750464741867603</v>
      </c>
      <c r="H2534" s="2">
        <v>1.6043966008167601</v>
      </c>
      <c r="I2534" s="2">
        <v>48.160612324078997</v>
      </c>
      <c r="J2534" s="2">
        <v>88.655091463911305</v>
      </c>
      <c r="K2534" s="19">
        <v>2.7659724261204199</v>
      </c>
      <c r="L2534" s="135">
        <v>6.8495713694144603E-2</v>
      </c>
      <c r="M2534" s="135">
        <v>89.79</v>
      </c>
      <c r="N2534" s="135">
        <v>81.650855313713393</v>
      </c>
      <c r="O2534" s="19">
        <v>0.8</v>
      </c>
      <c r="P2534" s="2">
        <v>87.410266466071903</v>
      </c>
      <c r="Q2534" s="2">
        <v>351.15024692560098</v>
      </c>
      <c r="R2534" s="266">
        <f t="shared" si="120"/>
        <v>5.2293019833757803</v>
      </c>
      <c r="S2534" s="266">
        <f t="shared" si="121"/>
        <v>0.89058355535035116</v>
      </c>
      <c r="T2534" s="266">
        <f t="shared" si="122"/>
        <v>1.9556873394952525</v>
      </c>
    </row>
    <row r="2535" spans="1:20">
      <c r="A2535" s="102">
        <v>1.71987985726445</v>
      </c>
      <c r="B2535" s="102">
        <v>0.84346003477078102</v>
      </c>
      <c r="C2535" s="2">
        <v>998.99947443998997</v>
      </c>
      <c r="D2535" s="19">
        <v>1.20212864067535</v>
      </c>
      <c r="E2535" s="135">
        <v>0.29999791733944903</v>
      </c>
      <c r="F2535" s="135">
        <v>89</v>
      </c>
      <c r="G2535" s="135">
        <v>41.799999951251998</v>
      </c>
      <c r="H2535" s="2">
        <v>1.2467777356834899</v>
      </c>
      <c r="I2535" s="2">
        <v>211.05828037193501</v>
      </c>
      <c r="J2535" s="2">
        <v>62.713196013781399</v>
      </c>
      <c r="K2535" s="19">
        <v>2.2351589664988398</v>
      </c>
      <c r="L2535" s="135">
        <v>7.6537996318858298E-2</v>
      </c>
      <c r="M2535" s="135">
        <v>89.79</v>
      </c>
      <c r="N2535" s="135">
        <v>81.671801385054707</v>
      </c>
      <c r="O2535" s="19">
        <v>0.8</v>
      </c>
      <c r="P2535" s="2">
        <v>359.98998677861101</v>
      </c>
      <c r="Q2535" s="2">
        <v>70.175301279412494</v>
      </c>
      <c r="R2535" s="266">
        <f t="shared" si="120"/>
        <v>3.4372876071741896</v>
      </c>
      <c r="S2535" s="266">
        <f t="shared" si="121"/>
        <v>0.53782691016306916</v>
      </c>
      <c r="T2535" s="266">
        <f t="shared" si="122"/>
        <v>1.9538708488110528</v>
      </c>
    </row>
    <row r="2536" spans="1:20">
      <c r="A2536" s="102">
        <v>2.0557623086497099</v>
      </c>
      <c r="B2536" s="102">
        <v>0.84399734840125695</v>
      </c>
      <c r="C2536" s="2">
        <v>998.99148136047097</v>
      </c>
      <c r="D2536" s="19">
        <v>1.0003795571937399</v>
      </c>
      <c r="E2536" s="135">
        <v>0.13000276245707601</v>
      </c>
      <c r="F2536" s="135">
        <v>89</v>
      </c>
      <c r="G2536" s="135">
        <v>41.533937910339297</v>
      </c>
      <c r="H2536" s="2">
        <v>5.9978361963939397</v>
      </c>
      <c r="I2536" s="2">
        <v>275.94778864500802</v>
      </c>
      <c r="J2536" s="2">
        <v>-43.725289488527601</v>
      </c>
      <c r="K2536" s="19">
        <v>1.43154598952253</v>
      </c>
      <c r="L2536" s="135">
        <v>1.9541586696758499E-6</v>
      </c>
      <c r="M2536" s="135">
        <v>89.79</v>
      </c>
      <c r="N2536" s="135">
        <v>81.893361401766995</v>
      </c>
      <c r="O2536" s="19">
        <v>0.8</v>
      </c>
      <c r="P2536" s="2">
        <v>183.14279345512099</v>
      </c>
      <c r="Q2536" s="2">
        <v>256.07446615796499</v>
      </c>
      <c r="R2536" s="266">
        <f t="shared" si="120"/>
        <v>2.4319255467162701</v>
      </c>
      <c r="S2536" s="266">
        <f t="shared" si="121"/>
        <v>0.69881063166360524</v>
      </c>
      <c r="T2536" s="266">
        <f t="shared" si="122"/>
        <v>1.9717215732963471</v>
      </c>
    </row>
    <row r="2537" spans="1:20">
      <c r="A2537" s="102">
        <v>2.47672639088705</v>
      </c>
      <c r="B2537" s="102">
        <v>0.84430833821020501</v>
      </c>
      <c r="C2537" s="2">
        <v>981.05849234756101</v>
      </c>
      <c r="D2537" s="19">
        <v>3.3531150447984901</v>
      </c>
      <c r="E2537" s="135">
        <v>0.22717082993273299</v>
      </c>
      <c r="F2537" s="135">
        <v>89</v>
      </c>
      <c r="G2537" s="135">
        <v>41.165544977318604</v>
      </c>
      <c r="H2537" s="2">
        <v>-0.22460839142306199</v>
      </c>
      <c r="I2537" s="2">
        <v>205.71499291117101</v>
      </c>
      <c r="J2537" s="2">
        <v>96.247136356717704</v>
      </c>
      <c r="K2537" s="19">
        <v>1.5017433959708399</v>
      </c>
      <c r="L2537" s="135">
        <v>0.21967582355467</v>
      </c>
      <c r="M2537" s="135">
        <v>89.79</v>
      </c>
      <c r="N2537" s="135">
        <v>83.893374049557593</v>
      </c>
      <c r="O2537" s="19">
        <v>0.8</v>
      </c>
      <c r="P2537" s="2">
        <v>308.677568815163</v>
      </c>
      <c r="Q2537" s="2">
        <v>114.50028232643</v>
      </c>
      <c r="R2537" s="266">
        <f t="shared" si="120"/>
        <v>4.8548584407693305</v>
      </c>
      <c r="S2537" s="266">
        <f t="shared" si="121"/>
        <v>2.2328149095210663</v>
      </c>
      <c r="T2537" s="266">
        <f t="shared" si="122"/>
        <v>2.0379512550066123</v>
      </c>
    </row>
    <row r="2538" spans="1:20">
      <c r="A2538" s="102">
        <v>2.6863135034218399</v>
      </c>
      <c r="B2538" s="102">
        <v>0.84433898148948605</v>
      </c>
      <c r="C2538" s="2">
        <v>920.99204973565099</v>
      </c>
      <c r="D2538" s="19">
        <v>1.9950147323934899</v>
      </c>
      <c r="E2538" s="135">
        <v>0.13000021520646701</v>
      </c>
      <c r="F2538" s="135">
        <v>89</v>
      </c>
      <c r="G2538" s="135">
        <v>41.515990300264001</v>
      </c>
      <c r="H2538" s="2">
        <v>4.3853948998245196</v>
      </c>
      <c r="I2538" s="2">
        <v>155.552763396899</v>
      </c>
      <c r="J2538" s="2">
        <v>179.997577993135</v>
      </c>
      <c r="K2538" s="19">
        <v>3.19995182259286</v>
      </c>
      <c r="L2538" s="135">
        <v>7.2368088204396303E-2</v>
      </c>
      <c r="M2538" s="135">
        <v>89.79</v>
      </c>
      <c r="N2538" s="135">
        <v>81.224180689746802</v>
      </c>
      <c r="O2538" s="19">
        <v>0.8</v>
      </c>
      <c r="P2538" s="2">
        <v>167.891033226773</v>
      </c>
      <c r="Q2538" s="2">
        <v>284.81870755976797</v>
      </c>
      <c r="R2538" s="266">
        <f t="shared" si="120"/>
        <v>5.1949665549863502</v>
      </c>
      <c r="S2538" s="266">
        <f t="shared" si="121"/>
        <v>0.6234514902093018</v>
      </c>
      <c r="T2538" s="266">
        <f t="shared" si="122"/>
        <v>1.9564553344938589</v>
      </c>
    </row>
    <row r="2539" spans="1:20">
      <c r="A2539" s="102">
        <v>2.1703744051046598</v>
      </c>
      <c r="B2539" s="102">
        <v>0.84441980516866699</v>
      </c>
      <c r="C2539" s="2">
        <v>882.22371586469103</v>
      </c>
      <c r="D2539" s="19">
        <v>0.69752610291399497</v>
      </c>
      <c r="E2539" s="135">
        <v>0.29999996725051198</v>
      </c>
      <c r="F2539" s="135">
        <v>89</v>
      </c>
      <c r="G2539" s="135">
        <v>42.509749226112604</v>
      </c>
      <c r="H2539" s="2">
        <v>4.0589318508089898</v>
      </c>
      <c r="I2539" s="2">
        <v>133.11930012182501</v>
      </c>
      <c r="J2539" s="2">
        <v>-101.842194913412</v>
      </c>
      <c r="K2539" s="19">
        <v>1.3215657828626699</v>
      </c>
      <c r="L2539" s="135">
        <v>0.29300644295934197</v>
      </c>
      <c r="M2539" s="135">
        <v>89.79</v>
      </c>
      <c r="N2539" s="135">
        <v>81.547563412833696</v>
      </c>
      <c r="O2539" s="19">
        <v>0.8</v>
      </c>
      <c r="P2539" s="2">
        <v>5.3665900972743501E-3</v>
      </c>
      <c r="Q2539" s="2">
        <v>52.317768995390402</v>
      </c>
      <c r="R2539" s="266">
        <f t="shared" si="120"/>
        <v>2.0190918857766649</v>
      </c>
      <c r="S2539" s="266">
        <f t="shared" si="121"/>
        <v>0.52780278663319335</v>
      </c>
      <c r="T2539" s="266">
        <f t="shared" si="122"/>
        <v>1.9183261462935473</v>
      </c>
    </row>
    <row r="2540" spans="1:20">
      <c r="A2540" s="102">
        <v>4.0583115275949204</v>
      </c>
      <c r="B2540" s="102">
        <v>0.84485861379653204</v>
      </c>
      <c r="C2540" s="2">
        <v>997.47274921379994</v>
      </c>
      <c r="D2540" s="19">
        <v>2.5728442307051198</v>
      </c>
      <c r="E2540" s="135">
        <v>0.13006150923337201</v>
      </c>
      <c r="F2540" s="135">
        <v>89</v>
      </c>
      <c r="G2540" s="135">
        <v>41.370787942489699</v>
      </c>
      <c r="H2540" s="2">
        <v>1.25014662767716</v>
      </c>
      <c r="I2540" s="2">
        <v>186.58873913309401</v>
      </c>
      <c r="J2540" s="2">
        <v>179.888759824434</v>
      </c>
      <c r="K2540" s="19">
        <v>2.93323869773949</v>
      </c>
      <c r="L2540" s="135">
        <v>8.8042070811284401E-2</v>
      </c>
      <c r="M2540" s="135">
        <v>89.79</v>
      </c>
      <c r="N2540" s="135">
        <v>81.782379384231504</v>
      </c>
      <c r="O2540" s="19">
        <v>0.8</v>
      </c>
      <c r="P2540" s="2">
        <v>246.416202088852</v>
      </c>
      <c r="Q2540" s="2">
        <v>185.06401017178399</v>
      </c>
      <c r="R2540" s="266">
        <f t="shared" si="120"/>
        <v>5.5060829284446093</v>
      </c>
      <c r="S2540" s="266">
        <f t="shared" si="121"/>
        <v>0.87713428596448373</v>
      </c>
      <c r="T2540" s="266">
        <f t="shared" si="122"/>
        <v>1.9768146426874613</v>
      </c>
    </row>
    <row r="2541" spans="1:20">
      <c r="A2541" s="102">
        <v>1.82994552375748</v>
      </c>
      <c r="B2541" s="102">
        <v>0.84494859262314703</v>
      </c>
      <c r="C2541" s="2">
        <v>975.61100692642299</v>
      </c>
      <c r="D2541" s="19">
        <v>1.2006870194480801</v>
      </c>
      <c r="E2541" s="135">
        <v>0.141539067679744</v>
      </c>
      <c r="F2541" s="135">
        <v>89</v>
      </c>
      <c r="G2541" s="135">
        <v>41.756528695292801</v>
      </c>
      <c r="H2541" s="2">
        <v>5.7516761186280698</v>
      </c>
      <c r="I2541" s="2">
        <v>273.27117159555598</v>
      </c>
      <c r="J2541" s="2">
        <v>-58.119248524177003</v>
      </c>
      <c r="K2541" s="19">
        <v>2.0000001068875601</v>
      </c>
      <c r="L2541" s="135">
        <v>8.8821985288729699E-2</v>
      </c>
      <c r="M2541" s="135">
        <v>89.79</v>
      </c>
      <c r="N2541" s="135">
        <v>81.484658742251796</v>
      </c>
      <c r="O2541" s="19">
        <v>0.8</v>
      </c>
      <c r="P2541" s="2">
        <v>23.3092466789806</v>
      </c>
      <c r="Q2541" s="2">
        <v>43.3525648431755</v>
      </c>
      <c r="R2541" s="266">
        <f t="shared" si="120"/>
        <v>3.20068712633564</v>
      </c>
      <c r="S2541" s="266">
        <f t="shared" si="121"/>
        <v>0.60034347763941531</v>
      </c>
      <c r="T2541" s="266">
        <f t="shared" si="122"/>
        <v>1.9514231974804346</v>
      </c>
    </row>
    <row r="2542" spans="1:20">
      <c r="A2542" s="102">
        <v>2.22705281199887</v>
      </c>
      <c r="B2542" s="102">
        <v>0.84569056123933295</v>
      </c>
      <c r="C2542" s="2">
        <v>860.09701331506699</v>
      </c>
      <c r="D2542" s="19">
        <v>1.8774258179494701</v>
      </c>
      <c r="E2542" s="135">
        <v>0.130210569840705</v>
      </c>
      <c r="F2542" s="135">
        <v>89</v>
      </c>
      <c r="G2542" s="135">
        <v>41.503613296394903</v>
      </c>
      <c r="H2542" s="2">
        <v>0.32878599861554803</v>
      </c>
      <c r="I2542" s="2">
        <v>163.210178812137</v>
      </c>
      <c r="J2542" s="2">
        <v>153.26513071368501</v>
      </c>
      <c r="K2542" s="19">
        <v>3.1833564940247099</v>
      </c>
      <c r="L2542" s="135">
        <v>6.6555470267508104E-2</v>
      </c>
      <c r="M2542" s="135">
        <v>89.79</v>
      </c>
      <c r="N2542" s="135">
        <v>81.178331454593604</v>
      </c>
      <c r="O2542" s="19">
        <v>0.8</v>
      </c>
      <c r="P2542" s="2">
        <v>271.92899509709702</v>
      </c>
      <c r="Q2542" s="2">
        <v>173.802575501928</v>
      </c>
      <c r="R2542" s="266">
        <f t="shared" si="120"/>
        <v>5.0607823119741795</v>
      </c>
      <c r="S2542" s="266">
        <f t="shared" si="121"/>
        <v>0.58976298176892061</v>
      </c>
      <c r="T2542" s="266">
        <f t="shared" si="122"/>
        <v>1.9559340743386537</v>
      </c>
    </row>
    <row r="2543" spans="1:20">
      <c r="A2543" s="102">
        <v>2.4204641925171</v>
      </c>
      <c r="B2543" s="102">
        <v>0.846255609573906</v>
      </c>
      <c r="C2543" s="2">
        <v>987.88153653444999</v>
      </c>
      <c r="D2543" s="19">
        <v>1.3775307409592401</v>
      </c>
      <c r="E2543" s="135">
        <v>0.28753563955032702</v>
      </c>
      <c r="F2543" s="135">
        <v>89</v>
      </c>
      <c r="G2543" s="135">
        <v>41.737784205671403</v>
      </c>
      <c r="H2543" s="2">
        <v>5.9998912157556497</v>
      </c>
      <c r="I2543" s="2">
        <v>339.74729647391001</v>
      </c>
      <c r="J2543" s="2">
        <v>-176.59176058020401</v>
      </c>
      <c r="K2543" s="19">
        <v>2.1127457193916501</v>
      </c>
      <c r="L2543" s="135">
        <v>9.9999978653823901E-2</v>
      </c>
      <c r="M2543" s="135">
        <v>89.79</v>
      </c>
      <c r="N2543" s="135">
        <v>81.696545312862995</v>
      </c>
      <c r="O2543" s="19">
        <v>0.8</v>
      </c>
      <c r="P2543" s="2">
        <v>128.80504886214601</v>
      </c>
      <c r="Q2543" s="2">
        <v>311.01156290514899</v>
      </c>
      <c r="R2543" s="266">
        <f t="shared" si="120"/>
        <v>3.4902764603508905</v>
      </c>
      <c r="S2543" s="266">
        <f t="shared" si="121"/>
        <v>0.6520097181197414</v>
      </c>
      <c r="T2543" s="266">
        <f t="shared" si="122"/>
        <v>1.9573761968361014</v>
      </c>
    </row>
    <row r="2544" spans="1:20">
      <c r="A2544" s="102">
        <v>2.1154805812984701</v>
      </c>
      <c r="B2544" s="102">
        <v>0.84626628795419501</v>
      </c>
      <c r="C2544" s="2">
        <v>889.69107257767905</v>
      </c>
      <c r="D2544" s="19">
        <v>1.09500939924736</v>
      </c>
      <c r="E2544" s="135">
        <v>4.47822938025524E-2</v>
      </c>
      <c r="F2544" s="135">
        <v>89</v>
      </c>
      <c r="G2544" s="135">
        <v>41.075216494232599</v>
      </c>
      <c r="H2544" s="2">
        <v>5.6431908807277402</v>
      </c>
      <c r="I2544" s="2">
        <v>205.147379563209</v>
      </c>
      <c r="J2544" s="2">
        <v>153.231411321465</v>
      </c>
      <c r="K2544" s="19">
        <v>2.5878156010679798</v>
      </c>
      <c r="L2544" s="135">
        <v>0.160605013637553</v>
      </c>
      <c r="M2544" s="135">
        <v>89.79</v>
      </c>
      <c r="N2544" s="135">
        <v>82.668427677212193</v>
      </c>
      <c r="O2544" s="19">
        <v>0.8</v>
      </c>
      <c r="P2544" s="2">
        <v>346.062778204099</v>
      </c>
      <c r="Q2544" s="2">
        <v>76.778483621287606</v>
      </c>
      <c r="R2544" s="266">
        <f t="shared" si="120"/>
        <v>3.68282500031534</v>
      </c>
      <c r="S2544" s="266">
        <f t="shared" si="121"/>
        <v>0.4231404273146257</v>
      </c>
      <c r="T2544" s="266">
        <f t="shared" si="122"/>
        <v>2.012610881523162</v>
      </c>
    </row>
    <row r="2545" spans="1:20">
      <c r="A2545" s="102">
        <v>1.8600118248723401</v>
      </c>
      <c r="B2545" s="102">
        <v>0.84630743830519495</v>
      </c>
      <c r="C2545" s="2">
        <v>900.46988085713303</v>
      </c>
      <c r="D2545" s="19">
        <v>3.5085784578011601</v>
      </c>
      <c r="E2545" s="135">
        <v>9.0662602558265401E-2</v>
      </c>
      <c r="F2545" s="135">
        <v>89</v>
      </c>
      <c r="G2545" s="135">
        <v>40.7414686273274</v>
      </c>
      <c r="H2545" s="2">
        <v>-0.32848740679753102</v>
      </c>
      <c r="I2545" s="2">
        <v>301.77409896258501</v>
      </c>
      <c r="J2545" s="2">
        <v>-95.606692181389704</v>
      </c>
      <c r="K2545" s="19">
        <v>4.79683766642572</v>
      </c>
      <c r="L2545" s="135">
        <v>4.97133254159619E-2</v>
      </c>
      <c r="M2545" s="135">
        <v>89.79</v>
      </c>
      <c r="N2545" s="135">
        <v>81.931202065976194</v>
      </c>
      <c r="O2545" s="19">
        <v>0.8</v>
      </c>
      <c r="P2545" s="2">
        <v>0.34534535320755699</v>
      </c>
      <c r="Q2545" s="2">
        <v>76.175778349415197</v>
      </c>
      <c r="R2545" s="266">
        <f t="shared" si="120"/>
        <v>8.3054161242268805</v>
      </c>
      <c r="S2545" s="266">
        <f t="shared" si="121"/>
        <v>0.73143572949290903</v>
      </c>
      <c r="T2545" s="266">
        <f t="shared" si="122"/>
        <v>2.0110026669735888</v>
      </c>
    </row>
    <row r="2546" spans="1:20">
      <c r="A2546" s="102">
        <v>1.7355400426313199</v>
      </c>
      <c r="B2546" s="102">
        <v>0.84704137294936699</v>
      </c>
      <c r="C2546" s="2">
        <v>860.45141766955805</v>
      </c>
      <c r="D2546" s="19">
        <v>2.2233310294226301</v>
      </c>
      <c r="E2546" s="135">
        <v>0.13057619279591201</v>
      </c>
      <c r="F2546" s="135">
        <v>89</v>
      </c>
      <c r="G2546" s="135">
        <v>41.379944413661498</v>
      </c>
      <c r="H2546" s="2">
        <v>0.82918723098439695</v>
      </c>
      <c r="I2546" s="2">
        <v>161.85436631027801</v>
      </c>
      <c r="J2546" s="2">
        <v>-134.06400743888</v>
      </c>
      <c r="K2546" s="19">
        <v>3.4999993188115099</v>
      </c>
      <c r="L2546" s="135">
        <v>6.8350672126411799E-2</v>
      </c>
      <c r="M2546" s="135">
        <v>89.79</v>
      </c>
      <c r="N2546" s="135">
        <v>82.599439707551596</v>
      </c>
      <c r="O2546" s="19">
        <v>0.8</v>
      </c>
      <c r="P2546" s="2">
        <v>164.45946341737999</v>
      </c>
      <c r="Q2546" s="2">
        <v>278.87735020969501</v>
      </c>
      <c r="R2546" s="266">
        <f t="shared" si="120"/>
        <v>5.72333034823414</v>
      </c>
      <c r="S2546" s="266">
        <f t="shared" si="121"/>
        <v>0.63523756061118419</v>
      </c>
      <c r="T2546" s="266">
        <f t="shared" si="122"/>
        <v>1.9961225390211392</v>
      </c>
    </row>
    <row r="2547" spans="1:20">
      <c r="A2547" s="102">
        <v>1.70119490474462</v>
      </c>
      <c r="B2547" s="102">
        <v>0.84727784868000999</v>
      </c>
      <c r="C2547" s="2">
        <v>998.99665487685195</v>
      </c>
      <c r="D2547" s="19">
        <v>1.2001225403232101</v>
      </c>
      <c r="E2547" s="135">
        <v>0.25836353616090602</v>
      </c>
      <c r="F2547" s="135">
        <v>89</v>
      </c>
      <c r="G2547" s="135">
        <v>41.736511280049399</v>
      </c>
      <c r="H2547" s="2">
        <v>-2.9998339134547698</v>
      </c>
      <c r="I2547" s="2">
        <v>220.56356212740801</v>
      </c>
      <c r="J2547" s="2">
        <v>41.464599812407002</v>
      </c>
      <c r="K2547" s="19">
        <v>2.0000041862268998</v>
      </c>
      <c r="L2547" s="135">
        <v>7.6082051673908593E-2</v>
      </c>
      <c r="M2547" s="135">
        <v>89.79</v>
      </c>
      <c r="N2547" s="135">
        <v>81.553898857394998</v>
      </c>
      <c r="O2547" s="19">
        <v>0.8</v>
      </c>
      <c r="P2547" s="2">
        <v>354.57663188993803</v>
      </c>
      <c r="Q2547" s="2">
        <v>75.641305922024699</v>
      </c>
      <c r="R2547" s="266">
        <f t="shared" si="120"/>
        <v>3.2001267265501099</v>
      </c>
      <c r="S2547" s="266">
        <f t="shared" si="121"/>
        <v>0.60006001416791865</v>
      </c>
      <c r="T2547" s="266">
        <f t="shared" si="122"/>
        <v>1.9540181092323075</v>
      </c>
    </row>
    <row r="2548" spans="1:20">
      <c r="A2548" s="102">
        <v>2.0795808243565199</v>
      </c>
      <c r="B2548" s="102">
        <v>0.84800246297655701</v>
      </c>
      <c r="C2548" s="2">
        <v>865.54658880755096</v>
      </c>
      <c r="D2548" s="19">
        <v>1.4794928062822701</v>
      </c>
      <c r="E2548" s="135">
        <v>0.130145932503094</v>
      </c>
      <c r="F2548" s="135">
        <v>89</v>
      </c>
      <c r="G2548" s="135">
        <v>41.875491479981903</v>
      </c>
      <c r="H2548" s="2">
        <v>0.38189328838627801</v>
      </c>
      <c r="I2548" s="2">
        <v>78.879045290135196</v>
      </c>
      <c r="J2548" s="2">
        <v>-30.068955317113101</v>
      </c>
      <c r="K2548" s="19">
        <v>3.4999997040456501</v>
      </c>
      <c r="L2548" s="135">
        <v>9.3008418666845505E-2</v>
      </c>
      <c r="M2548" s="135">
        <v>89.79</v>
      </c>
      <c r="N2548" s="135">
        <v>82.442896983043298</v>
      </c>
      <c r="O2548" s="19">
        <v>0.8</v>
      </c>
      <c r="P2548" s="2">
        <v>341.64022768751602</v>
      </c>
      <c r="Q2548" s="2">
        <v>86.922349178225303</v>
      </c>
      <c r="R2548" s="266">
        <f t="shared" si="120"/>
        <v>4.97949251032792</v>
      </c>
      <c r="S2548" s="266">
        <f t="shared" si="121"/>
        <v>0.42271226611022972</v>
      </c>
      <c r="T2548" s="266">
        <f t="shared" si="122"/>
        <v>1.9687624925537692</v>
      </c>
    </row>
    <row r="2549" spans="1:20">
      <c r="A2549" s="102">
        <v>1.77653037756681</v>
      </c>
      <c r="B2549" s="102">
        <v>0.84812120813876302</v>
      </c>
      <c r="C2549" s="2">
        <v>985.34610660437795</v>
      </c>
      <c r="D2549" s="19">
        <v>1.2927053628140199</v>
      </c>
      <c r="E2549" s="135">
        <v>0.258046344301474</v>
      </c>
      <c r="F2549" s="135">
        <v>89</v>
      </c>
      <c r="G2549" s="135">
        <v>41.799999920999298</v>
      </c>
      <c r="H2549" s="2">
        <v>1.0557728264809201</v>
      </c>
      <c r="I2549" s="2">
        <v>251.517515724025</v>
      </c>
      <c r="J2549" s="2">
        <v>23.832966297623098</v>
      </c>
      <c r="K2549" s="19">
        <v>2.7082558432431498</v>
      </c>
      <c r="L2549" s="135">
        <v>7.7797541752742505E-2</v>
      </c>
      <c r="M2549" s="135">
        <v>89.79</v>
      </c>
      <c r="N2549" s="135">
        <v>81.646900352763893</v>
      </c>
      <c r="O2549" s="19">
        <v>0.8</v>
      </c>
      <c r="P2549" s="2">
        <v>120.380402208075</v>
      </c>
      <c r="Q2549" s="2">
        <v>333.90721941326501</v>
      </c>
      <c r="R2549" s="266">
        <f t="shared" si="120"/>
        <v>4.0009612060571698</v>
      </c>
      <c r="S2549" s="266">
        <f t="shared" si="121"/>
        <v>0.47732025245665077</v>
      </c>
      <c r="T2549" s="266">
        <f t="shared" si="122"/>
        <v>1.9532751317481818</v>
      </c>
    </row>
    <row r="2550" spans="1:20">
      <c r="A2550" s="102">
        <v>1.71274417219683</v>
      </c>
      <c r="B2550" s="102">
        <v>0.84851022439954005</v>
      </c>
      <c r="C2550" s="2">
        <v>860.00029483680999</v>
      </c>
      <c r="D2550" s="19">
        <v>1.7578198326894601</v>
      </c>
      <c r="E2550" s="135">
        <v>0.29999999269057598</v>
      </c>
      <c r="F2550" s="135">
        <v>89</v>
      </c>
      <c r="G2550" s="135">
        <v>41.799999734796899</v>
      </c>
      <c r="H2550" s="2">
        <v>1.6964777860478</v>
      </c>
      <c r="I2550" s="2">
        <v>223.520805984801</v>
      </c>
      <c r="J2550" s="2">
        <v>95.076878856524601</v>
      </c>
      <c r="K2550" s="19">
        <v>2.09827365124772</v>
      </c>
      <c r="L2550" s="135">
        <v>9.3948032686696998E-11</v>
      </c>
      <c r="M2550" s="135">
        <v>89.79</v>
      </c>
      <c r="N2550" s="135">
        <v>81.679843579277602</v>
      </c>
      <c r="O2550" s="19">
        <v>0.8</v>
      </c>
      <c r="P2550" s="2">
        <v>4.2055655029257801</v>
      </c>
      <c r="Q2550" s="2">
        <v>85.791495210495995</v>
      </c>
      <c r="R2550" s="266">
        <f t="shared" si="120"/>
        <v>3.8560934839371801</v>
      </c>
      <c r="S2550" s="266">
        <f t="shared" si="121"/>
        <v>0.83774574953280656</v>
      </c>
      <c r="T2550" s="266">
        <f t="shared" si="122"/>
        <v>1.9540632559210822</v>
      </c>
    </row>
    <row r="2551" spans="1:20">
      <c r="A2551" s="102">
        <v>1.95559181459248</v>
      </c>
      <c r="B2551" s="102">
        <v>0.84884969079319095</v>
      </c>
      <c r="C2551" s="2">
        <v>983.03138663382401</v>
      </c>
      <c r="D2551" s="19">
        <v>2.2953991500285298</v>
      </c>
      <c r="E2551" s="135">
        <v>3.5597839704411202E-2</v>
      </c>
      <c r="F2551" s="135">
        <v>89</v>
      </c>
      <c r="G2551" s="135">
        <v>41.303307524420099</v>
      </c>
      <c r="H2551" s="2">
        <v>0.151754133743806</v>
      </c>
      <c r="I2551" s="2">
        <v>21.7222568470442</v>
      </c>
      <c r="J2551" s="2">
        <v>177.09798583136401</v>
      </c>
      <c r="K2551" s="19">
        <v>2.93763785362595</v>
      </c>
      <c r="L2551" s="135">
        <v>0.19692601292895101</v>
      </c>
      <c r="M2551" s="135">
        <v>89.79</v>
      </c>
      <c r="N2551" s="135">
        <v>82.160207549462996</v>
      </c>
      <c r="O2551" s="19">
        <v>0.8</v>
      </c>
      <c r="P2551" s="2">
        <v>72.004733326233804</v>
      </c>
      <c r="Q2551" s="2">
        <v>2.0713741656681002</v>
      </c>
      <c r="R2551" s="266">
        <f t="shared" si="120"/>
        <v>5.2330370036544798</v>
      </c>
      <c r="S2551" s="266">
        <f t="shared" si="121"/>
        <v>0.78137580750305902</v>
      </c>
      <c r="T2551" s="266">
        <f t="shared" si="122"/>
        <v>1.9891919672749387</v>
      </c>
    </row>
    <row r="2552" spans="1:20">
      <c r="A2552" s="102">
        <v>1.7829459863714801</v>
      </c>
      <c r="B2552" s="102">
        <v>0.84921218065873605</v>
      </c>
      <c r="C2552" s="2">
        <v>998.99894520979103</v>
      </c>
      <c r="D2552" s="19">
        <v>1.20095322678862</v>
      </c>
      <c r="E2552" s="135">
        <v>0.133722490495742</v>
      </c>
      <c r="F2552" s="135">
        <v>89</v>
      </c>
      <c r="G2552" s="135">
        <v>41.659109328490302</v>
      </c>
      <c r="H2552" s="2">
        <v>-0.72797301439284501</v>
      </c>
      <c r="I2552" s="2">
        <v>276.78769333373401</v>
      </c>
      <c r="J2552" s="2">
        <v>-56.489935054442199</v>
      </c>
      <c r="K2552" s="19">
        <v>2.0000023469844499</v>
      </c>
      <c r="L2552" s="135">
        <v>4.84618600433568E-2</v>
      </c>
      <c r="M2552" s="135">
        <v>89.79</v>
      </c>
      <c r="N2552" s="135">
        <v>81.699907747868593</v>
      </c>
      <c r="O2552" s="19">
        <v>0.8</v>
      </c>
      <c r="P2552" s="2">
        <v>76.482932139426296</v>
      </c>
      <c r="Q2552" s="2">
        <v>359.96051187853698</v>
      </c>
      <c r="R2552" s="266">
        <f t="shared" si="120"/>
        <v>3.2009555737730699</v>
      </c>
      <c r="S2552" s="266">
        <f t="shared" si="121"/>
        <v>0.60047590874049983</v>
      </c>
      <c r="T2552" s="266">
        <f t="shared" si="122"/>
        <v>1.9611534923526255</v>
      </c>
    </row>
    <row r="2553" spans="1:20">
      <c r="A2553" s="102">
        <v>1.84669478982687</v>
      </c>
      <c r="B2553" s="102">
        <v>0.84939899040824296</v>
      </c>
      <c r="C2553" s="2">
        <v>998.99998236875001</v>
      </c>
      <c r="D2553" s="19">
        <v>2.6640072733231501</v>
      </c>
      <c r="E2553" s="135">
        <v>0.27920760641401798</v>
      </c>
      <c r="F2553" s="135">
        <v>89</v>
      </c>
      <c r="G2553" s="135">
        <v>41.645358951160901</v>
      </c>
      <c r="H2553" s="2">
        <v>0.80238849242230503</v>
      </c>
      <c r="I2553" s="2">
        <v>247.82973483836199</v>
      </c>
      <c r="J2553" s="2">
        <v>51.904416363674599</v>
      </c>
      <c r="K2553" s="19">
        <v>2.0000000159807199</v>
      </c>
      <c r="L2553" s="135">
        <v>1.18165885732785E-2</v>
      </c>
      <c r="M2553" s="135">
        <v>89.79</v>
      </c>
      <c r="N2553" s="135">
        <v>81.168555966405506</v>
      </c>
      <c r="O2553" s="19">
        <v>0.8</v>
      </c>
      <c r="P2553" s="2">
        <v>5.03914027809871</v>
      </c>
      <c r="Q2553" s="2">
        <v>83.610165237040903</v>
      </c>
      <c r="R2553" s="266">
        <f t="shared" ref="R2553:R2616" si="123">D2553+K2553</f>
        <v>4.6640072893038695</v>
      </c>
      <c r="S2553" s="266">
        <f t="shared" ref="S2553:S2616" si="124">D2553/K2553</f>
        <v>1.3320036260183867</v>
      </c>
      <c r="T2553" s="266">
        <f t="shared" ref="T2553:T2616" si="125">N2553/G2553</f>
        <v>1.9490420544002265</v>
      </c>
    </row>
    <row r="2554" spans="1:20">
      <c r="A2554" s="102">
        <v>2.4463723446242498</v>
      </c>
      <c r="B2554" s="102">
        <v>0.84950516641359097</v>
      </c>
      <c r="C2554" s="2">
        <v>909.99030805776295</v>
      </c>
      <c r="D2554" s="19">
        <v>1.2008428710379</v>
      </c>
      <c r="E2554" s="135">
        <v>0.26936574092176901</v>
      </c>
      <c r="F2554" s="135">
        <v>89</v>
      </c>
      <c r="G2554" s="135">
        <v>41.7665505140127</v>
      </c>
      <c r="H2554" s="2">
        <v>5.9997198078472902</v>
      </c>
      <c r="I2554" s="2">
        <v>334.49657736015001</v>
      </c>
      <c r="J2554" s="2">
        <v>-168.506704715376</v>
      </c>
      <c r="K2554" s="19">
        <v>2.0000004267606899</v>
      </c>
      <c r="L2554" s="135">
        <v>9.6773765126675598E-2</v>
      </c>
      <c r="M2554" s="135">
        <v>89.79</v>
      </c>
      <c r="N2554" s="135">
        <v>81.699989673982401</v>
      </c>
      <c r="O2554" s="19">
        <v>0.8</v>
      </c>
      <c r="P2554" s="2">
        <v>115.17668492803401</v>
      </c>
      <c r="Q2554" s="2">
        <v>322.231023536853</v>
      </c>
      <c r="R2554" s="266">
        <f t="shared" si="123"/>
        <v>3.2008432977985901</v>
      </c>
      <c r="S2554" s="266">
        <f t="shared" si="124"/>
        <v>0.60042130740084432</v>
      </c>
      <c r="T2554" s="266">
        <f t="shared" si="125"/>
        <v>1.9561105398582537</v>
      </c>
    </row>
    <row r="2555" spans="1:20">
      <c r="A2555" s="102">
        <v>3.0248994422145099</v>
      </c>
      <c r="B2555" s="102">
        <v>0.84969941512955405</v>
      </c>
      <c r="C2555" s="2">
        <v>860.105603072083</v>
      </c>
      <c r="D2555" s="19">
        <v>2.03258962286609</v>
      </c>
      <c r="E2555" s="135">
        <v>0.13000188617876801</v>
      </c>
      <c r="F2555" s="135">
        <v>89</v>
      </c>
      <c r="G2555" s="135">
        <v>41.799933830194597</v>
      </c>
      <c r="H2555" s="2">
        <v>-2.2063813611441802E-2</v>
      </c>
      <c r="I2555" s="2">
        <v>163.586901897236</v>
      </c>
      <c r="J2555" s="2">
        <v>-138.08158442798299</v>
      </c>
      <c r="K2555" s="19">
        <v>3.0333186747185001</v>
      </c>
      <c r="L2555" s="135">
        <v>9.9999874863830607E-2</v>
      </c>
      <c r="M2555" s="135">
        <v>89.79</v>
      </c>
      <c r="N2555" s="135">
        <v>81.6999755754332</v>
      </c>
      <c r="O2555" s="19">
        <v>0.8</v>
      </c>
      <c r="P2555" s="2">
        <v>100.277477642376</v>
      </c>
      <c r="Q2555" s="2">
        <v>332.092889413389</v>
      </c>
      <c r="R2555" s="266">
        <f t="shared" si="123"/>
        <v>5.0659082975845902</v>
      </c>
      <c r="S2555" s="266">
        <f t="shared" si="124"/>
        <v>0.67008772926066518</v>
      </c>
      <c r="T2555" s="266">
        <f t="shared" si="125"/>
        <v>1.9545479642940586</v>
      </c>
    </row>
    <row r="2556" spans="1:20">
      <c r="A2556" s="102">
        <v>2.8184466129168801</v>
      </c>
      <c r="B2556" s="102">
        <v>0.85079064685851302</v>
      </c>
      <c r="C2556" s="2">
        <v>911.40110340785202</v>
      </c>
      <c r="D2556" s="19">
        <v>2.0142349036151002</v>
      </c>
      <c r="E2556" s="135">
        <v>0.29915811337812298</v>
      </c>
      <c r="F2556" s="135">
        <v>89</v>
      </c>
      <c r="G2556" s="135">
        <v>41.6790514727371</v>
      </c>
      <c r="H2556" s="2">
        <v>0.64336566761284797</v>
      </c>
      <c r="I2556" s="2">
        <v>0.54164981796930101</v>
      </c>
      <c r="J2556" s="2">
        <v>-155.22460107190199</v>
      </c>
      <c r="K2556" s="19">
        <v>3.1923427685566299</v>
      </c>
      <c r="L2556" s="135">
        <v>8.3505274979355795E-2</v>
      </c>
      <c r="M2556" s="135">
        <v>89.79</v>
      </c>
      <c r="N2556" s="135">
        <v>81.699999533456094</v>
      </c>
      <c r="O2556" s="19">
        <v>0.8</v>
      </c>
      <c r="P2556" s="2">
        <v>331.64679513663998</v>
      </c>
      <c r="Q2556" s="2">
        <v>90.736251914046093</v>
      </c>
      <c r="R2556" s="266">
        <f t="shared" si="123"/>
        <v>5.2065776721717301</v>
      </c>
      <c r="S2556" s="266">
        <f t="shared" si="124"/>
        <v>0.630958217724786</v>
      </c>
      <c r="T2556" s="266">
        <f t="shared" si="125"/>
        <v>1.960217342923394</v>
      </c>
    </row>
    <row r="2557" spans="1:20">
      <c r="A2557" s="102">
        <v>2.3183053154498299</v>
      </c>
      <c r="B2557" s="102">
        <v>0.85090265683281896</v>
      </c>
      <c r="C2557" s="2">
        <v>964.59465773475199</v>
      </c>
      <c r="D2557" s="19">
        <v>0.87596920714853099</v>
      </c>
      <c r="E2557" s="135">
        <v>0.15522192496603099</v>
      </c>
      <c r="F2557" s="135">
        <v>89</v>
      </c>
      <c r="G2557" s="135">
        <v>41.6312511322677</v>
      </c>
      <c r="H2557" s="2">
        <v>-1.44136802125463</v>
      </c>
      <c r="I2557" s="2">
        <v>263.58040392715401</v>
      </c>
      <c r="J2557" s="2">
        <v>-24.317378840097899</v>
      </c>
      <c r="K2557" s="19">
        <v>1.61189466283912</v>
      </c>
      <c r="L2557" s="135">
        <v>3.55345738993081E-2</v>
      </c>
      <c r="M2557" s="135">
        <v>89.79</v>
      </c>
      <c r="N2557" s="135">
        <v>81.853235184028307</v>
      </c>
      <c r="O2557" s="19">
        <v>0.8</v>
      </c>
      <c r="P2557" s="2">
        <v>96.706159891899205</v>
      </c>
      <c r="Q2557" s="2">
        <v>342.327694451882</v>
      </c>
      <c r="R2557" s="266">
        <f t="shared" si="123"/>
        <v>2.4878638699876507</v>
      </c>
      <c r="S2557" s="266">
        <f t="shared" si="124"/>
        <v>0.54344072683114264</v>
      </c>
      <c r="T2557" s="266">
        <f t="shared" si="125"/>
        <v>1.9661488174825763</v>
      </c>
    </row>
    <row r="2558" spans="1:20">
      <c r="A2558" s="102">
        <v>2.5102332024835001</v>
      </c>
      <c r="B2558" s="102">
        <v>0.85102489001720205</v>
      </c>
      <c r="C2558" s="2">
        <v>981.68216577204703</v>
      </c>
      <c r="D2558" s="19">
        <v>1.3993550651762501</v>
      </c>
      <c r="E2558" s="135">
        <v>0.25028408151370402</v>
      </c>
      <c r="F2558" s="135">
        <v>89</v>
      </c>
      <c r="G2558" s="135">
        <v>41.706599012779101</v>
      </c>
      <c r="H2558" s="2">
        <v>5.9990968520159198</v>
      </c>
      <c r="I2558" s="2">
        <v>341.35902335073598</v>
      </c>
      <c r="J2558" s="2">
        <v>178.81796802343899</v>
      </c>
      <c r="K2558" s="19">
        <v>2.04595651064409</v>
      </c>
      <c r="L2558" s="135">
        <v>9.9999552670089698E-2</v>
      </c>
      <c r="M2558" s="135">
        <v>89.79</v>
      </c>
      <c r="N2558" s="135">
        <v>81.687138597199706</v>
      </c>
      <c r="O2558" s="19">
        <v>0.8</v>
      </c>
      <c r="P2558" s="2">
        <v>133.982958265219</v>
      </c>
      <c r="Q2558" s="2">
        <v>306.15632778940102</v>
      </c>
      <c r="R2558" s="266">
        <f t="shared" si="123"/>
        <v>3.4453115758203401</v>
      </c>
      <c r="S2558" s="266">
        <f t="shared" si="124"/>
        <v>0.68396129531400329</v>
      </c>
      <c r="T2558" s="266">
        <f t="shared" si="125"/>
        <v>1.9586142368542296</v>
      </c>
    </row>
    <row r="2559" spans="1:20">
      <c r="A2559" s="102">
        <v>1.56627921946346</v>
      </c>
      <c r="B2559" s="102">
        <v>0.85123475638273005</v>
      </c>
      <c r="C2559" s="2">
        <v>909.85925460428405</v>
      </c>
      <c r="D2559" s="19">
        <v>2.0964774199201899</v>
      </c>
      <c r="E2559" s="135">
        <v>0.29999999671078198</v>
      </c>
      <c r="F2559" s="135">
        <v>89</v>
      </c>
      <c r="G2559" s="135">
        <v>41.799057525207097</v>
      </c>
      <c r="H2559" s="2">
        <v>1.98122441612983</v>
      </c>
      <c r="I2559" s="2">
        <v>227.03165819318801</v>
      </c>
      <c r="J2559" s="2">
        <v>100.39094118408001</v>
      </c>
      <c r="K2559" s="19">
        <v>2.2471109231562898</v>
      </c>
      <c r="L2559" s="135">
        <v>1.9162084470281101E-7</v>
      </c>
      <c r="M2559" s="135">
        <v>89.79</v>
      </c>
      <c r="N2559" s="135">
        <v>81.699984484310406</v>
      </c>
      <c r="O2559" s="19">
        <v>0.8</v>
      </c>
      <c r="P2559" s="2">
        <v>359.26710293613399</v>
      </c>
      <c r="Q2559" s="2">
        <v>90.6550345590436</v>
      </c>
      <c r="R2559" s="266">
        <f t="shared" si="123"/>
        <v>4.3435883430764797</v>
      </c>
      <c r="S2559" s="266">
        <f t="shared" si="124"/>
        <v>0.93296570201148765</v>
      </c>
      <c r="T2559" s="266">
        <f t="shared" si="125"/>
        <v>1.9545891539549878</v>
      </c>
    </row>
    <row r="2560" spans="1:20">
      <c r="A2560" s="102">
        <v>2.8826288478448898</v>
      </c>
      <c r="B2560" s="102">
        <v>0.85154460022664202</v>
      </c>
      <c r="C2560" s="2">
        <v>867.91528011124694</v>
      </c>
      <c r="D2560" s="19">
        <v>1.9769266352505399</v>
      </c>
      <c r="E2560" s="135">
        <v>0.197705572447407</v>
      </c>
      <c r="F2560" s="135">
        <v>89</v>
      </c>
      <c r="G2560" s="135">
        <v>41.521392996249297</v>
      </c>
      <c r="H2560" s="2">
        <v>-1.9111263990910501</v>
      </c>
      <c r="I2560" s="2">
        <v>290.268486247819</v>
      </c>
      <c r="J2560" s="2">
        <v>-85.508028921116605</v>
      </c>
      <c r="K2560" s="19">
        <v>3.1967967620511701</v>
      </c>
      <c r="L2560" s="135">
        <v>9.7090031426486395E-2</v>
      </c>
      <c r="M2560" s="135">
        <v>89.79</v>
      </c>
      <c r="N2560" s="135">
        <v>81.699990793424703</v>
      </c>
      <c r="O2560" s="19">
        <v>0.8</v>
      </c>
      <c r="P2560" s="2">
        <v>359.98995332479399</v>
      </c>
      <c r="Q2560" s="2">
        <v>60.492930541514802</v>
      </c>
      <c r="R2560" s="266">
        <f t="shared" si="123"/>
        <v>5.1737233973017105</v>
      </c>
      <c r="S2560" s="266">
        <f t="shared" si="124"/>
        <v>0.61840860786598106</v>
      </c>
      <c r="T2560" s="266">
        <f t="shared" si="125"/>
        <v>1.9676601601686343</v>
      </c>
    </row>
    <row r="2561" spans="1:20">
      <c r="A2561" s="102">
        <v>2.6184478155337199</v>
      </c>
      <c r="B2561" s="102">
        <v>0.85165205989580794</v>
      </c>
      <c r="C2561" s="2">
        <v>860.000078667803</v>
      </c>
      <c r="D2561" s="19">
        <v>2.3267210476831699</v>
      </c>
      <c r="E2561" s="135">
        <v>0.14627975803332099</v>
      </c>
      <c r="F2561" s="135">
        <v>89</v>
      </c>
      <c r="G2561" s="135">
        <v>41.799999998619697</v>
      </c>
      <c r="H2561" s="2">
        <v>0.92042075722498395</v>
      </c>
      <c r="I2561" s="2">
        <v>127.010009950945</v>
      </c>
      <c r="J2561" s="2">
        <v>-95.534563515254206</v>
      </c>
      <c r="K2561" s="19">
        <v>3.0020403657328401</v>
      </c>
      <c r="L2561" s="135">
        <v>7.2448566883053095E-2</v>
      </c>
      <c r="M2561" s="135">
        <v>89.79</v>
      </c>
      <c r="N2561" s="135">
        <v>81.334485799148197</v>
      </c>
      <c r="O2561" s="19">
        <v>0.8</v>
      </c>
      <c r="P2561" s="2">
        <v>173.278935866198</v>
      </c>
      <c r="Q2561" s="2">
        <v>277.38778605488</v>
      </c>
      <c r="R2561" s="266">
        <f t="shared" si="123"/>
        <v>5.32876141341601</v>
      </c>
      <c r="S2561" s="266">
        <f t="shared" si="124"/>
        <v>0.77504655641603426</v>
      </c>
      <c r="T2561" s="266">
        <f t="shared" si="125"/>
        <v>1.9458010957376553</v>
      </c>
    </row>
    <row r="2562" spans="1:20">
      <c r="A2562" s="102">
        <v>2.6161087122745799</v>
      </c>
      <c r="B2562" s="102">
        <v>0.85181858752141904</v>
      </c>
      <c r="C2562" s="2">
        <v>876.592304070659</v>
      </c>
      <c r="D2562" s="19">
        <v>2.7262680498952898</v>
      </c>
      <c r="E2562" s="135">
        <v>0.13000087954102299</v>
      </c>
      <c r="F2562" s="135">
        <v>89</v>
      </c>
      <c r="G2562" s="135">
        <v>41.601168977422198</v>
      </c>
      <c r="H2562" s="2">
        <v>1.8342070574289799</v>
      </c>
      <c r="I2562" s="2">
        <v>65.861424025515603</v>
      </c>
      <c r="J2562" s="2">
        <v>48.026066731363898</v>
      </c>
      <c r="K2562" s="19">
        <v>3.1999576775866299</v>
      </c>
      <c r="L2562" s="135">
        <v>9.7916067168911297E-2</v>
      </c>
      <c r="M2562" s="135">
        <v>89.79</v>
      </c>
      <c r="N2562" s="135">
        <v>82.411284574223501</v>
      </c>
      <c r="O2562" s="19">
        <v>0.8</v>
      </c>
      <c r="P2562" s="2">
        <v>359.54431106826303</v>
      </c>
      <c r="Q2562" s="2">
        <v>60.498236389429302</v>
      </c>
      <c r="R2562" s="266">
        <f t="shared" si="123"/>
        <v>5.9262257274819197</v>
      </c>
      <c r="S2562" s="266">
        <f t="shared" si="124"/>
        <v>0.85197003353850886</v>
      </c>
      <c r="T2562" s="266">
        <f t="shared" si="125"/>
        <v>1.9809848280693696</v>
      </c>
    </row>
    <row r="2563" spans="1:20">
      <c r="A2563" s="102">
        <v>3.2331713163293898</v>
      </c>
      <c r="B2563" s="102">
        <v>0.85206917498041601</v>
      </c>
      <c r="C2563" s="2">
        <v>872.44138031715102</v>
      </c>
      <c r="D2563" s="19">
        <v>1.9938840001250999</v>
      </c>
      <c r="E2563" s="135">
        <v>0.237999590353077</v>
      </c>
      <c r="F2563" s="135">
        <v>89</v>
      </c>
      <c r="G2563" s="135">
        <v>41.7550611530963</v>
      </c>
      <c r="H2563" s="2">
        <v>5.9519939040378196</v>
      </c>
      <c r="I2563" s="2">
        <v>80.090921104379504</v>
      </c>
      <c r="J2563" s="2">
        <v>55.367202732576501</v>
      </c>
      <c r="K2563" s="19">
        <v>3.19962388986391</v>
      </c>
      <c r="L2563" s="135">
        <v>9.9999992811205404E-2</v>
      </c>
      <c r="M2563" s="135">
        <v>89.79</v>
      </c>
      <c r="N2563" s="135">
        <v>81.699999651612998</v>
      </c>
      <c r="O2563" s="19">
        <v>0.8</v>
      </c>
      <c r="P2563" s="2">
        <v>81.577450659118199</v>
      </c>
      <c r="Q2563" s="2">
        <v>346.47409892668901</v>
      </c>
      <c r="R2563" s="266">
        <f t="shared" si="123"/>
        <v>5.1935078899890099</v>
      </c>
      <c r="S2563" s="266">
        <f t="shared" si="124"/>
        <v>0.62316199302096908</v>
      </c>
      <c r="T2563" s="266">
        <f t="shared" si="125"/>
        <v>1.9566490239843566</v>
      </c>
    </row>
    <row r="2564" spans="1:20">
      <c r="A2564" s="102">
        <v>3.8254992696456598</v>
      </c>
      <c r="B2564" s="102">
        <v>0.85320905086529597</v>
      </c>
      <c r="C2564" s="2">
        <v>878.62809637902001</v>
      </c>
      <c r="D2564" s="19">
        <v>2.7875198187135002</v>
      </c>
      <c r="E2564" s="135">
        <v>0.24810666116944899</v>
      </c>
      <c r="F2564" s="135">
        <v>89</v>
      </c>
      <c r="G2564" s="135">
        <v>41.300433435083001</v>
      </c>
      <c r="H2564" s="2">
        <v>-0.220732280261246</v>
      </c>
      <c r="I2564" s="2">
        <v>331.02348078910501</v>
      </c>
      <c r="J2564" s="2">
        <v>-137.827472899989</v>
      </c>
      <c r="K2564" s="19">
        <v>3.16582801017642</v>
      </c>
      <c r="L2564" s="135">
        <v>5.5589915164190699E-2</v>
      </c>
      <c r="M2564" s="135">
        <v>89.79</v>
      </c>
      <c r="N2564" s="135">
        <v>82.452234191754599</v>
      </c>
      <c r="O2564" s="19">
        <v>0.8</v>
      </c>
      <c r="P2564" s="2">
        <v>253.929354792769</v>
      </c>
      <c r="Q2564" s="2">
        <v>190.24039673045101</v>
      </c>
      <c r="R2564" s="266">
        <f t="shared" si="123"/>
        <v>5.9533478288899202</v>
      </c>
      <c r="S2564" s="266">
        <f t="shared" si="124"/>
        <v>0.88050260777058509</v>
      </c>
      <c r="T2564" s="266">
        <f t="shared" si="125"/>
        <v>1.9964011835700217</v>
      </c>
    </row>
    <row r="2565" spans="1:20">
      <c r="A2565" s="102">
        <v>2.8865661560557698</v>
      </c>
      <c r="B2565" s="102">
        <v>0.85330613245091802</v>
      </c>
      <c r="C2565" s="2">
        <v>869.89214209270494</v>
      </c>
      <c r="D2565" s="19">
        <v>2.8398804666485198</v>
      </c>
      <c r="E2565" s="135">
        <v>0.149918385698881</v>
      </c>
      <c r="F2565" s="135">
        <v>89</v>
      </c>
      <c r="G2565" s="135">
        <v>41.500546344708901</v>
      </c>
      <c r="H2565" s="2">
        <v>-0.59886936463795404</v>
      </c>
      <c r="I2565" s="2">
        <v>0.81540437029310397</v>
      </c>
      <c r="J2565" s="2">
        <v>-147.50547254739701</v>
      </c>
      <c r="K2565" s="19">
        <v>2.8544374672029198</v>
      </c>
      <c r="L2565" s="135">
        <v>1.55496134930459E-2</v>
      </c>
      <c r="M2565" s="135">
        <v>89.79</v>
      </c>
      <c r="N2565" s="135">
        <v>81.681683252036805</v>
      </c>
      <c r="O2565" s="19">
        <v>0.8</v>
      </c>
      <c r="P2565" s="2">
        <v>217.25343719467401</v>
      </c>
      <c r="Q2565" s="2">
        <v>232.230111238414</v>
      </c>
      <c r="R2565" s="266">
        <f t="shared" si="123"/>
        <v>5.6943179338514396</v>
      </c>
      <c r="S2565" s="266">
        <f t="shared" si="124"/>
        <v>0.99490022089407881</v>
      </c>
      <c r="T2565" s="266">
        <f t="shared" si="125"/>
        <v>1.9682074200560684</v>
      </c>
    </row>
    <row r="2566" spans="1:20">
      <c r="A2566" s="102">
        <v>3.9960782970301798</v>
      </c>
      <c r="B2566" s="102">
        <v>0.85350491065422396</v>
      </c>
      <c r="C2566" s="2">
        <v>860.00173926364198</v>
      </c>
      <c r="D2566" s="19">
        <v>3.2979973974259398</v>
      </c>
      <c r="E2566" s="135">
        <v>0.28979567795830202</v>
      </c>
      <c r="F2566" s="135">
        <v>89</v>
      </c>
      <c r="G2566" s="135">
        <v>41.681670886163502</v>
      </c>
      <c r="H2566" s="2">
        <v>0.84687422351735397</v>
      </c>
      <c r="I2566" s="2">
        <v>286.45110242845902</v>
      </c>
      <c r="J2566" s="2">
        <v>9.0231296189217893</v>
      </c>
      <c r="K2566" s="19">
        <v>3.03145600279352</v>
      </c>
      <c r="L2566" s="135">
        <v>5.3415327336613597E-2</v>
      </c>
      <c r="M2566" s="135">
        <v>89.79</v>
      </c>
      <c r="N2566" s="135">
        <v>81.000000708427805</v>
      </c>
      <c r="O2566" s="19">
        <v>0.8</v>
      </c>
      <c r="P2566" s="2">
        <v>1.6030704242692501E-2</v>
      </c>
      <c r="Q2566" s="2">
        <v>72.410817368999801</v>
      </c>
      <c r="R2566" s="266">
        <f t="shared" si="123"/>
        <v>6.3294534002194602</v>
      </c>
      <c r="S2566" s="266">
        <f t="shared" si="124"/>
        <v>1.0879252063651259</v>
      </c>
      <c r="T2566" s="266">
        <f t="shared" si="125"/>
        <v>1.9433002321247221</v>
      </c>
    </row>
    <row r="2567" spans="1:20">
      <c r="A2567" s="102">
        <v>2.6924026575870799</v>
      </c>
      <c r="B2567" s="102">
        <v>0.85408085231285702</v>
      </c>
      <c r="C2567" s="2">
        <v>880.37143731987203</v>
      </c>
      <c r="D2567" s="19">
        <v>1.8873288946121201</v>
      </c>
      <c r="E2567" s="135">
        <v>0.27128392474053298</v>
      </c>
      <c r="F2567" s="135">
        <v>89</v>
      </c>
      <c r="G2567" s="135">
        <v>41.739087256291299</v>
      </c>
      <c r="H2567" s="2">
        <v>0.29377025653660099</v>
      </c>
      <c r="I2567" s="2">
        <v>29.810860190532999</v>
      </c>
      <c r="J2567" s="2">
        <v>138.930886109732</v>
      </c>
      <c r="K2567" s="19">
        <v>3.1166206517964699</v>
      </c>
      <c r="L2567" s="135">
        <v>9.9999522546733194E-2</v>
      </c>
      <c r="M2567" s="135">
        <v>89.79</v>
      </c>
      <c r="N2567" s="135">
        <v>81.658404782107397</v>
      </c>
      <c r="O2567" s="19">
        <v>0.8</v>
      </c>
      <c r="P2567" s="2">
        <v>359.98218975359299</v>
      </c>
      <c r="Q2567" s="2">
        <v>60.388061650035297</v>
      </c>
      <c r="R2567" s="266">
        <f t="shared" si="123"/>
        <v>5.0039495464085899</v>
      </c>
      <c r="S2567" s="266">
        <f t="shared" si="124"/>
        <v>0.60556901383690487</v>
      </c>
      <c r="T2567" s="266">
        <f t="shared" si="125"/>
        <v>1.9564013051051827</v>
      </c>
    </row>
    <row r="2568" spans="1:20">
      <c r="A2568" s="102">
        <v>2.7769687641412002</v>
      </c>
      <c r="B2568" s="102">
        <v>0.85424806988414503</v>
      </c>
      <c r="C2568" s="2">
        <v>886.48119891230294</v>
      </c>
      <c r="D2568" s="19">
        <v>1.7244611823835101</v>
      </c>
      <c r="E2568" s="135">
        <v>3.1660125188182E-9</v>
      </c>
      <c r="F2568" s="135">
        <v>89</v>
      </c>
      <c r="G2568" s="135">
        <v>41.109375211886402</v>
      </c>
      <c r="H2568" s="2">
        <v>4.3942986590883999</v>
      </c>
      <c r="I2568" s="2">
        <v>310.60948941510998</v>
      </c>
      <c r="J2568" s="2">
        <v>9.9007996875574698</v>
      </c>
      <c r="K2568" s="19">
        <v>4.9151423628399398</v>
      </c>
      <c r="L2568" s="135">
        <v>0.139923083454422</v>
      </c>
      <c r="M2568" s="135">
        <v>89.79</v>
      </c>
      <c r="N2568" s="135">
        <v>82.2627257630282</v>
      </c>
      <c r="O2568" s="19">
        <v>0.8</v>
      </c>
      <c r="P2568" s="2">
        <v>320.87075825919197</v>
      </c>
      <c r="Q2568" s="2">
        <v>115.838751932687</v>
      </c>
      <c r="R2568" s="266">
        <f t="shared" si="123"/>
        <v>6.6396035452234496</v>
      </c>
      <c r="S2568" s="266">
        <f t="shared" si="124"/>
        <v>0.35084663984933423</v>
      </c>
      <c r="T2568" s="266">
        <f t="shared" si="125"/>
        <v>2.0010697155826072</v>
      </c>
    </row>
    <row r="2569" spans="1:20">
      <c r="A2569" s="102">
        <v>2.9461859897710299</v>
      </c>
      <c r="B2569" s="102">
        <v>0.85502101130345198</v>
      </c>
      <c r="C2569" s="2">
        <v>873.43772426586395</v>
      </c>
      <c r="D2569" s="19">
        <v>3.2689918915042702</v>
      </c>
      <c r="E2569" s="135">
        <v>0.23898663530807701</v>
      </c>
      <c r="F2569" s="135">
        <v>89</v>
      </c>
      <c r="G2569" s="135">
        <v>41.712868269610098</v>
      </c>
      <c r="H2569" s="2">
        <v>0.63193121056293799</v>
      </c>
      <c r="I2569" s="2">
        <v>20.110449526399201</v>
      </c>
      <c r="J2569" s="2">
        <v>157.81516681920201</v>
      </c>
      <c r="K2569" s="19">
        <v>3.1907474807997001</v>
      </c>
      <c r="L2569" s="135">
        <v>4.4562647531913501E-3</v>
      </c>
      <c r="M2569" s="135">
        <v>89.79</v>
      </c>
      <c r="N2569" s="135">
        <v>81.001243982101599</v>
      </c>
      <c r="O2569" s="19">
        <v>0.8</v>
      </c>
      <c r="P2569" s="2">
        <v>2.0421579581398701</v>
      </c>
      <c r="Q2569" s="2">
        <v>67.618679673593206</v>
      </c>
      <c r="R2569" s="266">
        <f t="shared" si="123"/>
        <v>6.4597393723039698</v>
      </c>
      <c r="S2569" s="266">
        <f t="shared" si="124"/>
        <v>1.0245222823728313</v>
      </c>
      <c r="T2569" s="266">
        <f t="shared" si="125"/>
        <v>1.9418766280600042</v>
      </c>
    </row>
    <row r="2570" spans="1:20">
      <c r="A2570" s="102">
        <v>2.5365201276726999</v>
      </c>
      <c r="B2570" s="102">
        <v>0.85643244693603504</v>
      </c>
      <c r="C2570" s="2">
        <v>916.17975461449498</v>
      </c>
      <c r="D2570" s="19">
        <v>3.5001672841945801</v>
      </c>
      <c r="E2570" s="135">
        <v>0.26381425051497498</v>
      </c>
      <c r="F2570" s="135">
        <v>89</v>
      </c>
      <c r="G2570" s="135">
        <v>41.524973010510998</v>
      </c>
      <c r="H2570" s="2">
        <v>-0.40924480841563299</v>
      </c>
      <c r="I2570" s="2">
        <v>316.98340632347998</v>
      </c>
      <c r="J2570" s="2">
        <v>-115.674553089724</v>
      </c>
      <c r="K2570" s="19">
        <v>3.6372723115780898</v>
      </c>
      <c r="L2570" s="135">
        <v>3.4198409941245698E-2</v>
      </c>
      <c r="M2570" s="135">
        <v>89.79</v>
      </c>
      <c r="N2570" s="135">
        <v>81.590384845813503</v>
      </c>
      <c r="O2570" s="19">
        <v>0.8</v>
      </c>
      <c r="P2570" s="2">
        <v>286.85363469166998</v>
      </c>
      <c r="Q2570" s="2">
        <v>150.64293767870399</v>
      </c>
      <c r="R2570" s="266">
        <f t="shared" si="123"/>
        <v>7.13743959577267</v>
      </c>
      <c r="S2570" s="266">
        <f t="shared" si="124"/>
        <v>0.96230553677625952</v>
      </c>
      <c r="T2570" s="266">
        <f t="shared" si="125"/>
        <v>1.9648510024355936</v>
      </c>
    </row>
    <row r="2571" spans="1:20">
      <c r="A2571" s="102">
        <v>2.5655369288287999</v>
      </c>
      <c r="B2571" s="102">
        <v>0.85694431371110302</v>
      </c>
      <c r="C2571" s="2">
        <v>944.53798916185303</v>
      </c>
      <c r="D2571" s="19">
        <v>3.2601022519514502</v>
      </c>
      <c r="E2571" s="135">
        <v>0.13001416581224701</v>
      </c>
      <c r="F2571" s="135">
        <v>89</v>
      </c>
      <c r="G2571" s="135">
        <v>41.799999815149</v>
      </c>
      <c r="H2571" s="2">
        <v>1.15832985819821</v>
      </c>
      <c r="I2571" s="2">
        <v>108.05318310286501</v>
      </c>
      <c r="J2571" s="2">
        <v>-49.9336258476404</v>
      </c>
      <c r="K2571" s="19">
        <v>2.8615479480277299</v>
      </c>
      <c r="L2571" s="135">
        <v>8.7969574596255998E-2</v>
      </c>
      <c r="M2571" s="135">
        <v>89.79</v>
      </c>
      <c r="N2571" s="135">
        <v>81.699975346739095</v>
      </c>
      <c r="O2571" s="19">
        <v>0.8</v>
      </c>
      <c r="P2571" s="2">
        <v>187.629321567434</v>
      </c>
      <c r="Q2571" s="2">
        <v>259.39850333483798</v>
      </c>
      <c r="R2571" s="266">
        <f t="shared" si="123"/>
        <v>6.1216501999791806</v>
      </c>
      <c r="S2571" s="266">
        <f t="shared" si="124"/>
        <v>1.1392792681312283</v>
      </c>
      <c r="T2571" s="266">
        <f t="shared" si="125"/>
        <v>1.9545448733980542</v>
      </c>
    </row>
    <row r="2572" spans="1:20">
      <c r="A2572" s="102">
        <v>3.1731153945438502</v>
      </c>
      <c r="B2572" s="102">
        <v>0.85708812221555997</v>
      </c>
      <c r="C2572" s="2">
        <v>984.09589956482705</v>
      </c>
      <c r="D2572" s="19">
        <v>0.50056690309746599</v>
      </c>
      <c r="E2572" s="135">
        <v>9.7190500652792E-2</v>
      </c>
      <c r="F2572" s="135">
        <v>89</v>
      </c>
      <c r="G2572" s="135">
        <v>41.024981261039002</v>
      </c>
      <c r="H2572" s="2">
        <v>5.9999965802877302</v>
      </c>
      <c r="I2572" s="2">
        <v>0.586676233795275</v>
      </c>
      <c r="J2572" s="2">
        <v>155.009489258342</v>
      </c>
      <c r="K2572" s="19">
        <v>1.7448134272682401</v>
      </c>
      <c r="L2572" s="135">
        <v>7.6749590468499093E-2</v>
      </c>
      <c r="M2572" s="135">
        <v>89.79</v>
      </c>
      <c r="N2572" s="135">
        <v>82.954072167003304</v>
      </c>
      <c r="O2572" s="19">
        <v>0.8</v>
      </c>
      <c r="P2572" s="2">
        <v>174.63959905923801</v>
      </c>
      <c r="Q2572" s="2">
        <v>274.22260636076697</v>
      </c>
      <c r="R2572" s="266">
        <f t="shared" si="123"/>
        <v>2.2453803303657063</v>
      </c>
      <c r="S2572" s="266">
        <f t="shared" si="124"/>
        <v>0.28688849780413284</v>
      </c>
      <c r="T2572" s="266">
        <f t="shared" si="125"/>
        <v>2.0220380270053631</v>
      </c>
    </row>
    <row r="2573" spans="1:20">
      <c r="A2573" s="102">
        <v>2.64979039318859</v>
      </c>
      <c r="B2573" s="102">
        <v>0.85727327185518598</v>
      </c>
      <c r="C2573" s="2">
        <v>922.60990736455096</v>
      </c>
      <c r="D2573" s="19">
        <v>2.00797668175493</v>
      </c>
      <c r="E2573" s="135">
        <v>0.29999714332023902</v>
      </c>
      <c r="F2573" s="135">
        <v>89</v>
      </c>
      <c r="G2573" s="135">
        <v>41.673825934128402</v>
      </c>
      <c r="H2573" s="2">
        <v>1.2510391964040399</v>
      </c>
      <c r="I2573" s="2">
        <v>359.98973266844899</v>
      </c>
      <c r="J2573" s="2">
        <v>-155.752979811611</v>
      </c>
      <c r="K2573" s="19">
        <v>3.19017595850561</v>
      </c>
      <c r="L2573" s="135">
        <v>9.9607107816086102E-2</v>
      </c>
      <c r="M2573" s="135">
        <v>89.79</v>
      </c>
      <c r="N2573" s="135">
        <v>81.699997851399601</v>
      </c>
      <c r="O2573" s="19">
        <v>0.8</v>
      </c>
      <c r="P2573" s="2">
        <v>346.64173873987801</v>
      </c>
      <c r="Q2573" s="2">
        <v>74.1469520233331</v>
      </c>
      <c r="R2573" s="266">
        <f t="shared" si="123"/>
        <v>5.19815264026054</v>
      </c>
      <c r="S2573" s="266">
        <f t="shared" si="124"/>
        <v>0.62942505613249511</v>
      </c>
      <c r="T2573" s="266">
        <f t="shared" si="125"/>
        <v>1.9604630969217571</v>
      </c>
    </row>
    <row r="2574" spans="1:20">
      <c r="A2574" s="102">
        <v>2.6144388513639498</v>
      </c>
      <c r="B2574" s="102">
        <v>0.85782323709195996</v>
      </c>
      <c r="C2574" s="2">
        <v>893.53065168505202</v>
      </c>
      <c r="D2574" s="19">
        <v>0.81575123222132695</v>
      </c>
      <c r="E2574" s="135">
        <v>0.23557403081023601</v>
      </c>
      <c r="F2574" s="135">
        <v>89</v>
      </c>
      <c r="G2574" s="135">
        <v>41.877813176727599</v>
      </c>
      <c r="H2574" s="2">
        <v>-1.2034558882591599</v>
      </c>
      <c r="I2574" s="2">
        <v>302.67847433322498</v>
      </c>
      <c r="J2574" s="2">
        <v>-53.438807024020797</v>
      </c>
      <c r="K2574" s="19">
        <v>3.8755546852555098</v>
      </c>
      <c r="L2574" s="135">
        <v>6.3529666428240594E-2</v>
      </c>
      <c r="M2574" s="135">
        <v>89.79</v>
      </c>
      <c r="N2574" s="135">
        <v>82.121607370543998</v>
      </c>
      <c r="O2574" s="19">
        <v>0.8</v>
      </c>
      <c r="P2574" s="2">
        <v>256.88629041699801</v>
      </c>
      <c r="Q2574" s="2">
        <v>181.68174585981399</v>
      </c>
      <c r="R2574" s="266">
        <f t="shared" si="123"/>
        <v>4.6913059174768366</v>
      </c>
      <c r="S2574" s="266">
        <f t="shared" si="124"/>
        <v>0.21048631704897375</v>
      </c>
      <c r="T2574" s="266">
        <f t="shared" si="125"/>
        <v>1.9609812724457336</v>
      </c>
    </row>
    <row r="2575" spans="1:20">
      <c r="A2575" s="102">
        <v>1.59055023547261</v>
      </c>
      <c r="B2575" s="102">
        <v>0.858005012988167</v>
      </c>
      <c r="C2575" s="2">
        <v>884.69894524159804</v>
      </c>
      <c r="D2575" s="19">
        <v>0.88004907412400601</v>
      </c>
      <c r="E2575" s="135">
        <v>0.29999997244063897</v>
      </c>
      <c r="F2575" s="135">
        <v>89</v>
      </c>
      <c r="G2575" s="135">
        <v>41.9445804166578</v>
      </c>
      <c r="H2575" s="2">
        <v>1.0847135795848399</v>
      </c>
      <c r="I2575" s="2">
        <v>191.97966935313599</v>
      </c>
      <c r="J2575" s="2">
        <v>179.936767631343</v>
      </c>
      <c r="K2575" s="19">
        <v>1.2273488413464</v>
      </c>
      <c r="L2575" s="135">
        <v>0.175073151356022</v>
      </c>
      <c r="M2575" s="135">
        <v>89.79</v>
      </c>
      <c r="N2575" s="135">
        <v>82.083772380104406</v>
      </c>
      <c r="O2575" s="19">
        <v>0.8</v>
      </c>
      <c r="P2575" s="2">
        <v>63.754928687193498</v>
      </c>
      <c r="Q2575" s="2">
        <v>18.327586295318</v>
      </c>
      <c r="R2575" s="266">
        <f t="shared" si="123"/>
        <v>2.1073979154704059</v>
      </c>
      <c r="S2575" s="266">
        <f t="shared" si="124"/>
        <v>0.71703255380808717</v>
      </c>
      <c r="T2575" s="266">
        <f t="shared" si="125"/>
        <v>1.9569577658119996</v>
      </c>
    </row>
    <row r="2576" spans="1:20">
      <c r="A2576" s="102">
        <v>2.7189450548030401</v>
      </c>
      <c r="B2576" s="102">
        <v>0.85813313845873695</v>
      </c>
      <c r="C2576" s="2">
        <v>966.91033535992301</v>
      </c>
      <c r="D2576" s="19">
        <v>1.51130781950005</v>
      </c>
      <c r="E2576" s="135">
        <v>1.08325407560672E-7</v>
      </c>
      <c r="F2576" s="135">
        <v>89</v>
      </c>
      <c r="G2576" s="135">
        <v>40.917650049080301</v>
      </c>
      <c r="H2576" s="2">
        <v>4.1821638854639103</v>
      </c>
      <c r="I2576" s="2">
        <v>215.17410365811199</v>
      </c>
      <c r="J2576" s="2">
        <v>-132.95074468175699</v>
      </c>
      <c r="K2576" s="19">
        <v>3.8727120421839398</v>
      </c>
      <c r="L2576" s="135">
        <v>9.0890142890397596E-2</v>
      </c>
      <c r="M2576" s="135">
        <v>89.79</v>
      </c>
      <c r="N2576" s="135">
        <v>83.2360363589803</v>
      </c>
      <c r="O2576" s="19">
        <v>0.8</v>
      </c>
      <c r="P2576" s="2">
        <v>319.47340823074501</v>
      </c>
      <c r="Q2576" s="2">
        <v>120.579009689288</v>
      </c>
      <c r="R2576" s="266">
        <f t="shared" si="123"/>
        <v>5.3840198616839903</v>
      </c>
      <c r="S2576" s="266">
        <f t="shared" si="124"/>
        <v>0.39024533790221533</v>
      </c>
      <c r="T2576" s="266">
        <f t="shared" si="125"/>
        <v>2.0342330573515226</v>
      </c>
    </row>
    <row r="2577" spans="1:20">
      <c r="A2577" s="102">
        <v>2.3759269188158201</v>
      </c>
      <c r="B2577" s="102">
        <v>0.858400197453139</v>
      </c>
      <c r="C2577" s="2">
        <v>860.91529508145902</v>
      </c>
      <c r="D2577" s="19">
        <v>2.3305833672215899</v>
      </c>
      <c r="E2577" s="135">
        <v>0.27285734373491299</v>
      </c>
      <c r="F2577" s="135">
        <v>89</v>
      </c>
      <c r="G2577" s="135">
        <v>41.737077596950797</v>
      </c>
      <c r="H2577" s="2">
        <v>1.50574336859714</v>
      </c>
      <c r="I2577" s="2">
        <v>11.621566858800501</v>
      </c>
      <c r="J2577" s="2">
        <v>-157.493631866199</v>
      </c>
      <c r="K2577" s="19">
        <v>3.1397094332003599</v>
      </c>
      <c r="L2577" s="135">
        <v>9.6265882449810505E-2</v>
      </c>
      <c r="M2577" s="135">
        <v>89.79</v>
      </c>
      <c r="N2577" s="135">
        <v>81.273808349698797</v>
      </c>
      <c r="O2577" s="19">
        <v>0.8</v>
      </c>
      <c r="P2577" s="2">
        <v>62.284920353812097</v>
      </c>
      <c r="Q2577" s="2">
        <v>8.2411798461487997</v>
      </c>
      <c r="R2577" s="266">
        <f t="shared" si="123"/>
        <v>5.4702928004219498</v>
      </c>
      <c r="S2577" s="266">
        <f t="shared" si="124"/>
        <v>0.74229269198518988</v>
      </c>
      <c r="T2577" s="266">
        <f t="shared" si="125"/>
        <v>1.947280763989965</v>
      </c>
    </row>
    <row r="2578" spans="1:20">
      <c r="A2578" s="102">
        <v>1.7515219044871599</v>
      </c>
      <c r="B2578" s="102">
        <v>0.85872650655972604</v>
      </c>
      <c r="C2578" s="2">
        <v>979.99457784867104</v>
      </c>
      <c r="D2578" s="19">
        <v>2.2882218978693998</v>
      </c>
      <c r="E2578" s="135">
        <v>5.5766998870498498E-2</v>
      </c>
      <c r="F2578" s="135">
        <v>89</v>
      </c>
      <c r="G2578" s="135">
        <v>41.501028436986097</v>
      </c>
      <c r="H2578" s="2">
        <v>-9.9702612845065694E-2</v>
      </c>
      <c r="I2578" s="2">
        <v>171.186305590736</v>
      </c>
      <c r="J2578" s="2">
        <v>-136.31767077349099</v>
      </c>
      <c r="K2578" s="19">
        <v>5.4987892983843798</v>
      </c>
      <c r="L2578" s="135">
        <v>0.11155576168902601</v>
      </c>
      <c r="M2578" s="135">
        <v>89.79</v>
      </c>
      <c r="N2578" s="135">
        <v>81.949299839840506</v>
      </c>
      <c r="O2578" s="19">
        <v>0.8</v>
      </c>
      <c r="P2578" s="2">
        <v>147.358310079804</v>
      </c>
      <c r="Q2578" s="2">
        <v>309.741371165131</v>
      </c>
      <c r="R2578" s="266">
        <f t="shared" si="123"/>
        <v>7.7870111962537791</v>
      </c>
      <c r="S2578" s="266">
        <f t="shared" si="124"/>
        <v>0.41613194718002944</v>
      </c>
      <c r="T2578" s="266">
        <f t="shared" si="125"/>
        <v>1.9746329892588044</v>
      </c>
    </row>
    <row r="2579" spans="1:20">
      <c r="A2579" s="102">
        <v>3.13998404238373</v>
      </c>
      <c r="B2579" s="102">
        <v>0.85873767925316802</v>
      </c>
      <c r="C2579" s="2">
        <v>921.49454721239499</v>
      </c>
      <c r="D2579" s="19">
        <v>2.9896158603698302</v>
      </c>
      <c r="E2579" s="135">
        <v>0.21643601388139999</v>
      </c>
      <c r="F2579" s="135">
        <v>89</v>
      </c>
      <c r="G2579" s="135">
        <v>41.500000031309298</v>
      </c>
      <c r="H2579" s="2">
        <v>5.95785277412803</v>
      </c>
      <c r="I2579" s="2">
        <v>344.359839814753</v>
      </c>
      <c r="J2579" s="2">
        <v>-148.46101533783599</v>
      </c>
      <c r="K2579" s="19">
        <v>3.05489403199809</v>
      </c>
      <c r="L2579" s="135">
        <v>9.9999777963773198E-2</v>
      </c>
      <c r="M2579" s="135">
        <v>89.79</v>
      </c>
      <c r="N2579" s="135">
        <v>81.656991254283795</v>
      </c>
      <c r="O2579" s="19">
        <v>0.8</v>
      </c>
      <c r="P2579" s="2">
        <v>255.88100183085299</v>
      </c>
      <c r="Q2579" s="2">
        <v>185.67653990350999</v>
      </c>
      <c r="R2579" s="266">
        <f t="shared" si="123"/>
        <v>6.0445098923679197</v>
      </c>
      <c r="S2579" s="266">
        <f t="shared" si="124"/>
        <v>0.97863160851259912</v>
      </c>
      <c r="T2579" s="266">
        <f t="shared" si="125"/>
        <v>1.9676383419922512</v>
      </c>
    </row>
    <row r="2580" spans="1:20">
      <c r="A2580" s="102">
        <v>3.0189557075500399</v>
      </c>
      <c r="B2580" s="102">
        <v>0.85890285818673195</v>
      </c>
      <c r="C2580" s="2">
        <v>860.00000298761802</v>
      </c>
      <c r="D2580" s="19">
        <v>2.7817123334827998</v>
      </c>
      <c r="E2580" s="135">
        <v>0.218738917491615</v>
      </c>
      <c r="F2580" s="135">
        <v>89</v>
      </c>
      <c r="G2580" s="135">
        <v>41.509202427592903</v>
      </c>
      <c r="H2580" s="2">
        <v>5.9998652383620996</v>
      </c>
      <c r="I2580" s="2">
        <v>334.89322772658198</v>
      </c>
      <c r="J2580" s="2">
        <v>-125.63905757092699</v>
      </c>
      <c r="K2580" s="19">
        <v>2.75375789529883</v>
      </c>
      <c r="L2580" s="135">
        <v>9.9999633869290297E-2</v>
      </c>
      <c r="M2580" s="135">
        <v>89.79</v>
      </c>
      <c r="N2580" s="135">
        <v>81.567169705570905</v>
      </c>
      <c r="O2580" s="19">
        <v>0.8</v>
      </c>
      <c r="P2580" s="2">
        <v>250.28701411094099</v>
      </c>
      <c r="Q2580" s="2">
        <v>193.65397713291199</v>
      </c>
      <c r="R2580" s="266">
        <f t="shared" si="123"/>
        <v>5.5354702287816302</v>
      </c>
      <c r="S2580" s="266">
        <f t="shared" si="124"/>
        <v>1.0101513783153171</v>
      </c>
      <c r="T2580" s="266">
        <f t="shared" si="125"/>
        <v>1.9650382309285179</v>
      </c>
    </row>
    <row r="2581" spans="1:20">
      <c r="A2581" s="102">
        <v>2.5569185386411801</v>
      </c>
      <c r="B2581" s="102">
        <v>0.85894440651378201</v>
      </c>
      <c r="C2581" s="2">
        <v>992.02548772944101</v>
      </c>
      <c r="D2581" s="19">
        <v>1.5906145215532199</v>
      </c>
      <c r="E2581" s="135">
        <v>0.139152108415561</v>
      </c>
      <c r="F2581" s="135">
        <v>89</v>
      </c>
      <c r="G2581" s="135">
        <v>41.649970400076803</v>
      </c>
      <c r="H2581" s="2">
        <v>0.19171730752701299</v>
      </c>
      <c r="I2581" s="2">
        <v>114.107999685428</v>
      </c>
      <c r="J2581" s="2">
        <v>-133.81445732761</v>
      </c>
      <c r="K2581" s="19">
        <v>3.4999992185406401</v>
      </c>
      <c r="L2581" s="135">
        <v>9.9999765347737801E-2</v>
      </c>
      <c r="M2581" s="135">
        <v>89.79</v>
      </c>
      <c r="N2581" s="135">
        <v>81.482504118530002</v>
      </c>
      <c r="O2581" s="19">
        <v>0.8</v>
      </c>
      <c r="P2581" s="2">
        <v>77.462860274948795</v>
      </c>
      <c r="Q2581" s="2">
        <v>359.98937084846898</v>
      </c>
      <c r="R2581" s="266">
        <f t="shared" si="123"/>
        <v>5.0906137400938603</v>
      </c>
      <c r="S2581" s="266">
        <f t="shared" si="124"/>
        <v>0.45446139334180841</v>
      </c>
      <c r="T2581" s="266">
        <f t="shared" si="125"/>
        <v>1.9563640342558262</v>
      </c>
    </row>
    <row r="2582" spans="1:20">
      <c r="A2582" s="102">
        <v>2.5691569820046398</v>
      </c>
      <c r="B2582" s="102">
        <v>0.85932567449943897</v>
      </c>
      <c r="C2582" s="2">
        <v>882.03441072745704</v>
      </c>
      <c r="D2582" s="19">
        <v>3.2459077774568499</v>
      </c>
      <c r="E2582" s="135">
        <v>0.27073175780678899</v>
      </c>
      <c r="F2582" s="135">
        <v>89</v>
      </c>
      <c r="G2582" s="135">
        <v>41.436525428304797</v>
      </c>
      <c r="H2582" s="2">
        <v>-0.46837122805662901</v>
      </c>
      <c r="I2582" s="2">
        <v>325.95379053993503</v>
      </c>
      <c r="J2582" s="2">
        <v>-136.89181287969399</v>
      </c>
      <c r="K2582" s="19">
        <v>3.9837838845281</v>
      </c>
      <c r="L2582" s="135">
        <v>3.1210328630748199E-2</v>
      </c>
      <c r="M2582" s="135">
        <v>89.79</v>
      </c>
      <c r="N2582" s="135">
        <v>82.045979931226498</v>
      </c>
      <c r="O2582" s="19">
        <v>0.8</v>
      </c>
      <c r="P2582" s="2">
        <v>318.67243969073797</v>
      </c>
      <c r="Q2582" s="2">
        <v>116.652451748423</v>
      </c>
      <c r="R2582" s="266">
        <f t="shared" si="123"/>
        <v>7.2296916619849494</v>
      </c>
      <c r="S2582" s="266">
        <f t="shared" si="124"/>
        <v>0.81478008635534827</v>
      </c>
      <c r="T2582" s="266">
        <f t="shared" si="125"/>
        <v>1.9800400512148604</v>
      </c>
    </row>
    <row r="2583" spans="1:20">
      <c r="A2583" s="102">
        <v>2.03234338993206</v>
      </c>
      <c r="B2583" s="102">
        <v>0.85945432671510102</v>
      </c>
      <c r="C2583" s="2">
        <v>998.09010009400095</v>
      </c>
      <c r="D2583" s="19">
        <v>1.3105183957045601</v>
      </c>
      <c r="E2583" s="135">
        <v>0.16592530340006501</v>
      </c>
      <c r="F2583" s="135">
        <v>89</v>
      </c>
      <c r="G2583" s="135">
        <v>41.790104792907798</v>
      </c>
      <c r="H2583" s="2">
        <v>-0.378821849007282</v>
      </c>
      <c r="I2583" s="2">
        <v>277.38294396127799</v>
      </c>
      <c r="J2583" s="2">
        <v>-65.9437550909728</v>
      </c>
      <c r="K2583" s="19">
        <v>2.32928815742489</v>
      </c>
      <c r="L2583" s="135">
        <v>8.6326907587048196E-2</v>
      </c>
      <c r="M2583" s="135">
        <v>89.79</v>
      </c>
      <c r="N2583" s="135">
        <v>81.543313205992803</v>
      </c>
      <c r="O2583" s="19">
        <v>0.8</v>
      </c>
      <c r="P2583" s="2">
        <v>73.698482176634798</v>
      </c>
      <c r="Q2583" s="2">
        <v>359.97696322632299</v>
      </c>
      <c r="R2583" s="266">
        <f t="shared" si="123"/>
        <v>3.6398065531294499</v>
      </c>
      <c r="S2583" s="266">
        <f t="shared" si="124"/>
        <v>0.56262613602663236</v>
      </c>
      <c r="T2583" s="266">
        <f t="shared" si="125"/>
        <v>1.9512588831754145</v>
      </c>
    </row>
    <row r="2584" spans="1:20">
      <c r="A2584" s="102">
        <v>2.5163340214639902</v>
      </c>
      <c r="B2584" s="102">
        <v>0.85989274624187195</v>
      </c>
      <c r="C2584" s="2">
        <v>860.22513084840398</v>
      </c>
      <c r="D2584" s="19">
        <v>2.0571500242518099</v>
      </c>
      <c r="E2584" s="135">
        <v>0.16574864011009699</v>
      </c>
      <c r="F2584" s="135">
        <v>89</v>
      </c>
      <c r="G2584" s="135">
        <v>41.500000007154497</v>
      </c>
      <c r="H2584" s="2">
        <v>0.390607929183656</v>
      </c>
      <c r="I2584" s="2">
        <v>144.26325936248</v>
      </c>
      <c r="J2584" s="2">
        <v>175.46344013780501</v>
      </c>
      <c r="K2584" s="19">
        <v>3.1999999450667298</v>
      </c>
      <c r="L2584" s="135">
        <v>9.9999836791177896E-2</v>
      </c>
      <c r="M2584" s="135">
        <v>89.79</v>
      </c>
      <c r="N2584" s="135">
        <v>81.000002956625906</v>
      </c>
      <c r="O2584" s="19">
        <v>0.8</v>
      </c>
      <c r="P2584" s="2">
        <v>279.01106941809201</v>
      </c>
      <c r="Q2584" s="2">
        <v>169.04791656700399</v>
      </c>
      <c r="R2584" s="266">
        <f t="shared" si="123"/>
        <v>5.2571499693185402</v>
      </c>
      <c r="S2584" s="266">
        <f t="shared" si="124"/>
        <v>0.6428593936144309</v>
      </c>
      <c r="T2584" s="266">
        <f t="shared" si="125"/>
        <v>1.9518072998231737</v>
      </c>
    </row>
    <row r="2585" spans="1:20">
      <c r="A2585" s="102">
        <v>2.2267645606771098</v>
      </c>
      <c r="B2585" s="102">
        <v>0.86035782153553797</v>
      </c>
      <c r="C2585" s="2">
        <v>862.22195739956999</v>
      </c>
      <c r="D2585" s="19">
        <v>2.1762476972256302</v>
      </c>
      <c r="E2585" s="135">
        <v>0.29067518344334897</v>
      </c>
      <c r="F2585" s="135">
        <v>89</v>
      </c>
      <c r="G2585" s="135">
        <v>41.7325392014247</v>
      </c>
      <c r="H2585" s="2">
        <v>0.58558831592072702</v>
      </c>
      <c r="I2585" s="2">
        <v>324.87444197760499</v>
      </c>
      <c r="J2585" s="2">
        <v>-17.2450848066199</v>
      </c>
      <c r="K2585" s="19">
        <v>3.17630048972863</v>
      </c>
      <c r="L2585" s="135">
        <v>9.99992681880984E-2</v>
      </c>
      <c r="M2585" s="135">
        <v>89.79</v>
      </c>
      <c r="N2585" s="135">
        <v>81.399786349087194</v>
      </c>
      <c r="O2585" s="19">
        <v>0.8</v>
      </c>
      <c r="P2585" s="2">
        <v>163.07932214061799</v>
      </c>
      <c r="Q2585" s="2">
        <v>294.048631060655</v>
      </c>
      <c r="R2585" s="266">
        <f t="shared" si="123"/>
        <v>5.3525481869542606</v>
      </c>
      <c r="S2585" s="266">
        <f t="shared" si="124"/>
        <v>0.68515170534496872</v>
      </c>
      <c r="T2585" s="266">
        <f t="shared" si="125"/>
        <v>1.9505112295277807</v>
      </c>
    </row>
    <row r="2586" spans="1:20">
      <c r="A2586" s="102">
        <v>1.7287126304581699</v>
      </c>
      <c r="B2586" s="102">
        <v>0.86041126635802101</v>
      </c>
      <c r="C2586" s="2">
        <v>929.17204629529101</v>
      </c>
      <c r="D2586" s="19">
        <v>1.0978926054007001</v>
      </c>
      <c r="E2586" s="135">
        <v>0.227423269204205</v>
      </c>
      <c r="F2586" s="135">
        <v>89</v>
      </c>
      <c r="G2586" s="135">
        <v>41.997389742682799</v>
      </c>
      <c r="H2586" s="2">
        <v>4.2401033200184504</v>
      </c>
      <c r="I2586" s="2">
        <v>129.50934774834499</v>
      </c>
      <c r="J2586" s="2">
        <v>4.0441601950045003</v>
      </c>
      <c r="K2586" s="19">
        <v>4.35836850010348</v>
      </c>
      <c r="L2586" s="135">
        <v>0.18556140297677601</v>
      </c>
      <c r="M2586" s="135">
        <v>89.79</v>
      </c>
      <c r="N2586" s="135">
        <v>82.587652569891105</v>
      </c>
      <c r="O2586" s="19">
        <v>0.8</v>
      </c>
      <c r="P2586" s="2">
        <v>171.586742108175</v>
      </c>
      <c r="Q2586" s="2">
        <v>287.94849395167699</v>
      </c>
      <c r="R2586" s="266">
        <f t="shared" si="123"/>
        <v>5.4562611055041801</v>
      </c>
      <c r="S2586" s="266">
        <f t="shared" si="124"/>
        <v>0.25190449255831238</v>
      </c>
      <c r="T2586" s="266">
        <f t="shared" si="125"/>
        <v>1.9664948958948179</v>
      </c>
    </row>
    <row r="2587" spans="1:20">
      <c r="A2587" s="102">
        <v>1.8224820583127399</v>
      </c>
      <c r="B2587" s="102">
        <v>0.86048696510603295</v>
      </c>
      <c r="C2587" s="2">
        <v>995.31423207573403</v>
      </c>
      <c r="D2587" s="19">
        <v>1.3588346488073699</v>
      </c>
      <c r="E2587" s="135">
        <v>0.16399240545758201</v>
      </c>
      <c r="F2587" s="135">
        <v>89</v>
      </c>
      <c r="G2587" s="135">
        <v>41.7831460825251</v>
      </c>
      <c r="H2587" s="2">
        <v>5.9946020940675604</v>
      </c>
      <c r="I2587" s="2">
        <v>242.01796110377299</v>
      </c>
      <c r="J2587" s="2">
        <v>3.0639925857612198</v>
      </c>
      <c r="K2587" s="19">
        <v>2.00036715619028</v>
      </c>
      <c r="L2587" s="135">
        <v>9.7115768273890804E-2</v>
      </c>
      <c r="M2587" s="135">
        <v>89.79</v>
      </c>
      <c r="N2587" s="135">
        <v>81.208602252244106</v>
      </c>
      <c r="O2587" s="19">
        <v>0.8</v>
      </c>
      <c r="P2587" s="2">
        <v>359.98933886565999</v>
      </c>
      <c r="Q2587" s="2">
        <v>65.6110997006123</v>
      </c>
      <c r="R2587" s="266">
        <f t="shared" si="123"/>
        <v>3.35920180499765</v>
      </c>
      <c r="S2587" s="266">
        <f t="shared" si="124"/>
        <v>0.67929262115825007</v>
      </c>
      <c r="T2587" s="266">
        <f t="shared" si="125"/>
        <v>1.9435731835953791</v>
      </c>
    </row>
    <row r="2588" spans="1:20">
      <c r="A2588" s="102">
        <v>2.3868112978525402</v>
      </c>
      <c r="B2588" s="102">
        <v>0.86050718187299702</v>
      </c>
      <c r="C2588" s="2">
        <v>860.02246575325296</v>
      </c>
      <c r="D2588" s="19">
        <v>1.8543620462041599</v>
      </c>
      <c r="E2588" s="135">
        <v>0.13094397850973499</v>
      </c>
      <c r="F2588" s="135">
        <v>89</v>
      </c>
      <c r="G2588" s="135">
        <v>41.6305141374242</v>
      </c>
      <c r="H2588" s="2">
        <v>0.40654324703070099</v>
      </c>
      <c r="I2588" s="2">
        <v>96.729185672003894</v>
      </c>
      <c r="J2588" s="2">
        <v>-91.548069528771705</v>
      </c>
      <c r="K2588" s="19">
        <v>3.1999985690179198</v>
      </c>
      <c r="L2588" s="135">
        <v>9.9999989599941302E-2</v>
      </c>
      <c r="M2588" s="135">
        <v>89.79</v>
      </c>
      <c r="N2588" s="135">
        <v>81.699843434972806</v>
      </c>
      <c r="O2588" s="19">
        <v>0.8</v>
      </c>
      <c r="P2588" s="2">
        <v>359.989992298863</v>
      </c>
      <c r="Q2588" s="2">
        <v>71.392473682016501</v>
      </c>
      <c r="R2588" s="266">
        <f t="shared" si="123"/>
        <v>5.0543606152220795</v>
      </c>
      <c r="S2588" s="266">
        <f t="shared" si="124"/>
        <v>0.57948839857552314</v>
      </c>
      <c r="T2588" s="266">
        <f t="shared" si="125"/>
        <v>1.9624990257213242</v>
      </c>
    </row>
    <row r="2589" spans="1:20">
      <c r="A2589" s="102">
        <v>2.7534637511707798</v>
      </c>
      <c r="B2589" s="102">
        <v>0.86073540285339201</v>
      </c>
      <c r="C2589" s="2">
        <v>862.48741168139497</v>
      </c>
      <c r="D2589" s="19">
        <v>2.8523599808175799</v>
      </c>
      <c r="E2589" s="135">
        <v>0.144959049658622</v>
      </c>
      <c r="F2589" s="135">
        <v>89</v>
      </c>
      <c r="G2589" s="135">
        <v>41.795168833386903</v>
      </c>
      <c r="H2589" s="2">
        <v>4.7278637991884698E-2</v>
      </c>
      <c r="I2589" s="2">
        <v>117.53468427394201</v>
      </c>
      <c r="J2589" s="2">
        <v>-67.178338571717305</v>
      </c>
      <c r="K2589" s="19">
        <v>2.99192192109065</v>
      </c>
      <c r="L2589" s="135">
        <v>3.7553781096872997E-2</v>
      </c>
      <c r="M2589" s="135">
        <v>89.79</v>
      </c>
      <c r="N2589" s="135">
        <v>81.699999492953296</v>
      </c>
      <c r="O2589" s="19">
        <v>0.8</v>
      </c>
      <c r="P2589" s="2">
        <v>131.491808565312</v>
      </c>
      <c r="Q2589" s="2">
        <v>314.98626520073901</v>
      </c>
      <c r="R2589" s="266">
        <f t="shared" si="123"/>
        <v>5.8442819019082304</v>
      </c>
      <c r="S2589" s="266">
        <f t="shared" si="124"/>
        <v>0.95335374921074301</v>
      </c>
      <c r="T2589" s="266">
        <f t="shared" si="125"/>
        <v>1.954771371271254</v>
      </c>
    </row>
    <row r="2590" spans="1:20">
      <c r="A2590" s="102">
        <v>2.6553033543750599</v>
      </c>
      <c r="B2590" s="102">
        <v>0.86166233054416996</v>
      </c>
      <c r="C2590" s="2">
        <v>932.02099869670303</v>
      </c>
      <c r="D2590" s="19">
        <v>0.52655006900652301</v>
      </c>
      <c r="E2590" s="135">
        <v>3.12886642026192E-2</v>
      </c>
      <c r="F2590" s="135">
        <v>89</v>
      </c>
      <c r="G2590" s="135">
        <v>40.564276607287397</v>
      </c>
      <c r="H2590" s="2">
        <v>-0.22291374054628199</v>
      </c>
      <c r="I2590" s="2">
        <v>200.97860077001801</v>
      </c>
      <c r="J2590" s="2">
        <v>178.01281700137699</v>
      </c>
      <c r="K2590" s="19">
        <v>1.75336875677366</v>
      </c>
      <c r="L2590" s="135">
        <v>0.136051024014198</v>
      </c>
      <c r="M2590" s="135">
        <v>89.79</v>
      </c>
      <c r="N2590" s="135">
        <v>82.556576522440494</v>
      </c>
      <c r="O2590" s="19">
        <v>0.8</v>
      </c>
      <c r="P2590" s="2">
        <v>203.29698771807901</v>
      </c>
      <c r="Q2590" s="2">
        <v>256.23797542963803</v>
      </c>
      <c r="R2590" s="266">
        <f t="shared" si="123"/>
        <v>2.2799188257801832</v>
      </c>
      <c r="S2590" s="266">
        <f t="shared" si="124"/>
        <v>0.3003076603095276</v>
      </c>
      <c r="T2590" s="266">
        <f t="shared" si="125"/>
        <v>2.0352039633712868</v>
      </c>
    </row>
    <row r="2591" spans="1:20">
      <c r="A2591" s="102">
        <v>2.44574354542419</v>
      </c>
      <c r="B2591" s="102">
        <v>0.86169732950956501</v>
      </c>
      <c r="C2591" s="2">
        <v>913.32459580812599</v>
      </c>
      <c r="D2591" s="19">
        <v>0.53683316052218699</v>
      </c>
      <c r="E2591" s="135">
        <v>0.23181084017215001</v>
      </c>
      <c r="F2591" s="135">
        <v>89</v>
      </c>
      <c r="G2591" s="135">
        <v>41.988332100203202</v>
      </c>
      <c r="H2591" s="2">
        <v>0.80352102251403101</v>
      </c>
      <c r="I2591" s="2">
        <v>263.14495994877097</v>
      </c>
      <c r="J2591" s="2">
        <v>92.894105280710093</v>
      </c>
      <c r="K2591" s="19">
        <v>2.0512765724056101</v>
      </c>
      <c r="L2591" s="135">
        <v>0.29205250744785499</v>
      </c>
      <c r="M2591" s="135">
        <v>89.79</v>
      </c>
      <c r="N2591" s="135">
        <v>82.843643472452499</v>
      </c>
      <c r="O2591" s="19">
        <v>0.8</v>
      </c>
      <c r="P2591" s="2">
        <v>58.474990522992698</v>
      </c>
      <c r="Q2591" s="2">
        <v>355.88895420215601</v>
      </c>
      <c r="R2591" s="266">
        <f t="shared" si="123"/>
        <v>2.5881097329277969</v>
      </c>
      <c r="S2591" s="266">
        <f t="shared" si="124"/>
        <v>0.26170686476110938</v>
      </c>
      <c r="T2591" s="266">
        <f t="shared" si="125"/>
        <v>1.9730158196031697</v>
      </c>
    </row>
    <row r="2592" spans="1:20">
      <c r="A2592" s="102">
        <v>3.0813428331166501</v>
      </c>
      <c r="B2592" s="102">
        <v>0.86192108060726302</v>
      </c>
      <c r="C2592" s="2">
        <v>860.00008256044703</v>
      </c>
      <c r="D2592" s="19">
        <v>1.5037478995157101</v>
      </c>
      <c r="E2592" s="135">
        <v>0.13001031085745701</v>
      </c>
      <c r="F2592" s="135">
        <v>89</v>
      </c>
      <c r="G2592" s="135">
        <v>41.785748660901099</v>
      </c>
      <c r="H2592" s="2">
        <v>4.54939112617748</v>
      </c>
      <c r="I2592" s="2">
        <v>191.84316434680201</v>
      </c>
      <c r="J2592" s="2">
        <v>177.74098490126201</v>
      </c>
      <c r="K2592" s="19">
        <v>3.4999979552271498</v>
      </c>
      <c r="L2592" s="135">
        <v>9.9999606385061293E-2</v>
      </c>
      <c r="M2592" s="135">
        <v>89.79</v>
      </c>
      <c r="N2592" s="135">
        <v>81.935340159676898</v>
      </c>
      <c r="O2592" s="19">
        <v>0.8</v>
      </c>
      <c r="P2592" s="2">
        <v>131.160402524208</v>
      </c>
      <c r="Q2592" s="2">
        <v>306.38157849804401</v>
      </c>
      <c r="R2592" s="266">
        <f t="shared" si="123"/>
        <v>5.0037458547428599</v>
      </c>
      <c r="S2592" s="266">
        <f t="shared" si="124"/>
        <v>0.42964250801058451</v>
      </c>
      <c r="T2592" s="266">
        <f t="shared" si="125"/>
        <v>1.9608441343147154</v>
      </c>
    </row>
    <row r="2593" spans="1:20">
      <c r="A2593" s="102">
        <v>2.37716729799285</v>
      </c>
      <c r="B2593" s="102">
        <v>0.86198332820854595</v>
      </c>
      <c r="C2593" s="2">
        <v>860.000252016216</v>
      </c>
      <c r="D2593" s="19">
        <v>2.66496884823249</v>
      </c>
      <c r="E2593" s="135">
        <v>0.187104598232745</v>
      </c>
      <c r="F2593" s="135">
        <v>89</v>
      </c>
      <c r="G2593" s="135">
        <v>41.572622256024097</v>
      </c>
      <c r="H2593" s="2">
        <v>-0.13920647305440401</v>
      </c>
      <c r="I2593" s="2">
        <v>0.64306012259317102</v>
      </c>
      <c r="J2593" s="2">
        <v>-179.99977792794499</v>
      </c>
      <c r="K2593" s="19">
        <v>3.03265052680378</v>
      </c>
      <c r="L2593" s="135">
        <v>8.1758742885116698E-2</v>
      </c>
      <c r="M2593" s="135">
        <v>89.79</v>
      </c>
      <c r="N2593" s="135">
        <v>81.699995954965004</v>
      </c>
      <c r="O2593" s="19">
        <v>0.8</v>
      </c>
      <c r="P2593" s="2">
        <v>136.90424951237</v>
      </c>
      <c r="Q2593" s="2">
        <v>307.38258039005802</v>
      </c>
      <c r="R2593" s="266">
        <f t="shared" si="123"/>
        <v>5.69761937503627</v>
      </c>
      <c r="S2593" s="266">
        <f t="shared" si="124"/>
        <v>0.87875896832768163</v>
      </c>
      <c r="T2593" s="266">
        <f t="shared" si="125"/>
        <v>1.9652355690198551</v>
      </c>
    </row>
    <row r="2594" spans="1:20">
      <c r="A2594" s="102">
        <v>3.3121849996969099</v>
      </c>
      <c r="B2594" s="102">
        <v>0.86209811415413695</v>
      </c>
      <c r="C2594" s="2">
        <v>860.00072666060998</v>
      </c>
      <c r="D2594" s="19">
        <v>2.28444282722542</v>
      </c>
      <c r="E2594" s="135">
        <v>0.222543092067015</v>
      </c>
      <c r="F2594" s="135">
        <v>89</v>
      </c>
      <c r="G2594" s="135">
        <v>41.710584106811503</v>
      </c>
      <c r="H2594" s="2">
        <v>5.9037552845589198</v>
      </c>
      <c r="I2594" s="2">
        <v>53.239118022172001</v>
      </c>
      <c r="J2594" s="2">
        <v>84.124778704029595</v>
      </c>
      <c r="K2594" s="19">
        <v>3.1095194733312201</v>
      </c>
      <c r="L2594" s="135">
        <v>8.9932053063591894E-2</v>
      </c>
      <c r="M2594" s="135">
        <v>89.79</v>
      </c>
      <c r="N2594" s="135">
        <v>81.699103260285</v>
      </c>
      <c r="O2594" s="19">
        <v>0.8</v>
      </c>
      <c r="P2594" s="2">
        <v>107.162032850815</v>
      </c>
      <c r="Q2594" s="2">
        <v>325.304447247638</v>
      </c>
      <c r="R2594" s="266">
        <f t="shared" si="123"/>
        <v>5.3939623005566402</v>
      </c>
      <c r="S2594" s="266">
        <f t="shared" si="124"/>
        <v>0.73466104548240774</v>
      </c>
      <c r="T2594" s="266">
        <f t="shared" si="125"/>
        <v>1.9587139573752268</v>
      </c>
    </row>
    <row r="2595" spans="1:20">
      <c r="A2595" s="102">
        <v>3.1054398394189699</v>
      </c>
      <c r="B2595" s="102">
        <v>0.86217942543546899</v>
      </c>
      <c r="C2595" s="2">
        <v>890.50332741048305</v>
      </c>
      <c r="D2595" s="19">
        <v>3.08639709826133</v>
      </c>
      <c r="E2595" s="135">
        <v>0.210737759992703</v>
      </c>
      <c r="F2595" s="135">
        <v>89</v>
      </c>
      <c r="G2595" s="135">
        <v>41.536494547202501</v>
      </c>
      <c r="H2595" s="2">
        <v>5.9750655042906899</v>
      </c>
      <c r="I2595" s="2">
        <v>329.73085217173599</v>
      </c>
      <c r="J2595" s="2">
        <v>-118.622339713767</v>
      </c>
      <c r="K2595" s="19">
        <v>2.7131190104206602</v>
      </c>
      <c r="L2595" s="135">
        <v>9.4676524255411995E-2</v>
      </c>
      <c r="M2595" s="135">
        <v>89.79</v>
      </c>
      <c r="N2595" s="135">
        <v>81.333650105103303</v>
      </c>
      <c r="O2595" s="19">
        <v>0.8</v>
      </c>
      <c r="P2595" s="2">
        <v>244.509476641003</v>
      </c>
      <c r="Q2595" s="2">
        <v>200.35869483557701</v>
      </c>
      <c r="R2595" s="266">
        <f t="shared" si="123"/>
        <v>5.7995161086819902</v>
      </c>
      <c r="S2595" s="266">
        <f t="shared" si="124"/>
        <v>1.1375826443318438</v>
      </c>
      <c r="T2595" s="266">
        <f t="shared" si="125"/>
        <v>1.9581250414060556</v>
      </c>
    </row>
    <row r="2596" spans="1:20">
      <c r="A2596" s="102">
        <v>1.8116972716525099</v>
      </c>
      <c r="B2596" s="102">
        <v>0.86297730970032005</v>
      </c>
      <c r="C2596" s="2">
        <v>976.58382807053204</v>
      </c>
      <c r="D2596" s="19">
        <v>2.09366729819742</v>
      </c>
      <c r="E2596" s="135">
        <v>0.29673257870734898</v>
      </c>
      <c r="F2596" s="135">
        <v>89</v>
      </c>
      <c r="G2596" s="135">
        <v>41.247163880904999</v>
      </c>
      <c r="H2596" s="2">
        <v>0.85762231047204296</v>
      </c>
      <c r="I2596" s="2">
        <v>351.92463274773502</v>
      </c>
      <c r="J2596" s="2">
        <v>106.484244399255</v>
      </c>
      <c r="K2596" s="19">
        <v>3.6890721689229702</v>
      </c>
      <c r="L2596" s="135">
        <v>0.27081736602989398</v>
      </c>
      <c r="M2596" s="135">
        <v>89.79</v>
      </c>
      <c r="N2596" s="135">
        <v>83.493234612620796</v>
      </c>
      <c r="O2596" s="19">
        <v>0.8</v>
      </c>
      <c r="P2596" s="2">
        <v>229.49504966509599</v>
      </c>
      <c r="Q2596" s="2">
        <v>235.96236630909101</v>
      </c>
      <c r="R2596" s="266">
        <f t="shared" si="123"/>
        <v>5.7827394671203898</v>
      </c>
      <c r="S2596" s="266">
        <f t="shared" si="124"/>
        <v>0.56753221469469628</v>
      </c>
      <c r="T2596" s="266">
        <f t="shared" si="125"/>
        <v>2.0242175887218572</v>
      </c>
    </row>
    <row r="2597" spans="1:20">
      <c r="A2597" s="102">
        <v>2.3313035434111899</v>
      </c>
      <c r="B2597" s="102">
        <v>0.86352273920441303</v>
      </c>
      <c r="C2597" s="2">
        <v>975.83931403180497</v>
      </c>
      <c r="D2597" s="19">
        <v>1.1591644444952001</v>
      </c>
      <c r="E2597" s="135">
        <v>8.7887887746431095E-2</v>
      </c>
      <c r="F2597" s="135">
        <v>89</v>
      </c>
      <c r="G2597" s="135">
        <v>41.278630101560502</v>
      </c>
      <c r="H2597" s="2">
        <v>-1.1260789938739899</v>
      </c>
      <c r="I2597" s="2">
        <v>322.249740736295</v>
      </c>
      <c r="J2597" s="2">
        <v>-135.594481632644</v>
      </c>
      <c r="K2597" s="19">
        <v>1.1731409979409899</v>
      </c>
      <c r="L2597" s="135">
        <v>1.33294584333027E-2</v>
      </c>
      <c r="M2597" s="135">
        <v>89.79</v>
      </c>
      <c r="N2597" s="135">
        <v>82.419346138938195</v>
      </c>
      <c r="O2597" s="19">
        <v>0.8</v>
      </c>
      <c r="P2597" s="2">
        <v>248.233225759021</v>
      </c>
      <c r="Q2597" s="2">
        <v>191.65541803383499</v>
      </c>
      <c r="R2597" s="266">
        <f t="shared" si="123"/>
        <v>2.3323054424361898</v>
      </c>
      <c r="S2597" s="266">
        <f t="shared" si="124"/>
        <v>0.98808621174239031</v>
      </c>
      <c r="T2597" s="266">
        <f t="shared" si="125"/>
        <v>1.9966589476481296</v>
      </c>
    </row>
    <row r="2598" spans="1:20">
      <c r="A2598" s="102">
        <v>1.8480991190299301</v>
      </c>
      <c r="B2598" s="102">
        <v>0.86383286307510998</v>
      </c>
      <c r="C2598" s="2">
        <v>984.71618550057701</v>
      </c>
      <c r="D2598" s="19">
        <v>1.0357252684920999</v>
      </c>
      <c r="E2598" s="135">
        <v>1.8149074274210399E-2</v>
      </c>
      <c r="F2598" s="135">
        <v>89</v>
      </c>
      <c r="G2598" s="135">
        <v>40.239498188270403</v>
      </c>
      <c r="H2598" s="2">
        <v>2.93269255390382</v>
      </c>
      <c r="I2598" s="2">
        <v>98.402432997685693</v>
      </c>
      <c r="J2598" s="2">
        <v>-98.484644569326505</v>
      </c>
      <c r="K2598" s="19">
        <v>1.2687893393316401</v>
      </c>
      <c r="L2598" s="135">
        <v>7.8790771380272198E-2</v>
      </c>
      <c r="M2598" s="135">
        <v>89.79</v>
      </c>
      <c r="N2598" s="135">
        <v>82.638072865816099</v>
      </c>
      <c r="O2598" s="19">
        <v>0.8</v>
      </c>
      <c r="P2598" s="2">
        <v>225.29726675517301</v>
      </c>
      <c r="Q2598" s="2">
        <v>231.24365477069699</v>
      </c>
      <c r="R2598" s="266">
        <f t="shared" si="123"/>
        <v>2.30451460782374</v>
      </c>
      <c r="S2598" s="266">
        <f t="shared" si="124"/>
        <v>0.81630987618298301</v>
      </c>
      <c r="T2598" s="266">
        <f t="shared" si="125"/>
        <v>2.0536556514490694</v>
      </c>
    </row>
    <row r="2599" spans="1:20">
      <c r="A2599" s="102">
        <v>2.02877723425626</v>
      </c>
      <c r="B2599" s="102">
        <v>0.86397047968143004</v>
      </c>
      <c r="C2599" s="2">
        <v>862.45061841273798</v>
      </c>
      <c r="D2599" s="19">
        <v>2.6790745683972101</v>
      </c>
      <c r="E2599" s="135">
        <v>0.27885208338509199</v>
      </c>
      <c r="F2599" s="135">
        <v>89</v>
      </c>
      <c r="G2599" s="135">
        <v>41.565363218843601</v>
      </c>
      <c r="H2599" s="2">
        <v>0.479664281618921</v>
      </c>
      <c r="I2599" s="2">
        <v>299.17013332374199</v>
      </c>
      <c r="J2599" s="2">
        <v>-67.943089353534006</v>
      </c>
      <c r="K2599" s="19">
        <v>3.1999717430559098</v>
      </c>
      <c r="L2599" s="135">
        <v>3.9885529122307098E-2</v>
      </c>
      <c r="M2599" s="135">
        <v>89.79</v>
      </c>
      <c r="N2599" s="135">
        <v>81.699992443302406</v>
      </c>
      <c r="O2599" s="19">
        <v>0.8</v>
      </c>
      <c r="P2599" s="2">
        <v>162.77367999475999</v>
      </c>
      <c r="Q2599" s="2">
        <v>291.549258177007</v>
      </c>
      <c r="R2599" s="266">
        <f t="shared" si="123"/>
        <v>5.87904631145312</v>
      </c>
      <c r="S2599" s="266">
        <f t="shared" si="124"/>
        <v>0.83721819550779741</v>
      </c>
      <c r="T2599" s="266">
        <f t="shared" si="125"/>
        <v>1.9655786962127118</v>
      </c>
    </row>
    <row r="2600" spans="1:20">
      <c r="A2600" s="102">
        <v>2.7032895088195801</v>
      </c>
      <c r="B2600" s="102">
        <v>0.86498953919748101</v>
      </c>
      <c r="C2600" s="2">
        <v>936.316838396447</v>
      </c>
      <c r="D2600" s="19">
        <v>1.9106174532220801</v>
      </c>
      <c r="E2600" s="135">
        <v>0.144121587346593</v>
      </c>
      <c r="F2600" s="135">
        <v>89</v>
      </c>
      <c r="G2600" s="135">
        <v>41.504137881051697</v>
      </c>
      <c r="H2600" s="2">
        <v>3.6930211497764298</v>
      </c>
      <c r="I2600" s="2">
        <v>149.07984767328099</v>
      </c>
      <c r="J2600" s="2">
        <v>174.232882048828</v>
      </c>
      <c r="K2600" s="19">
        <v>3.19803800453513</v>
      </c>
      <c r="L2600" s="135">
        <v>7.8255859299884906E-2</v>
      </c>
      <c r="M2600" s="135">
        <v>89.79</v>
      </c>
      <c r="N2600" s="135">
        <v>81.194024756786902</v>
      </c>
      <c r="O2600" s="19">
        <v>0.8</v>
      </c>
      <c r="P2600" s="2">
        <v>264.227015912345</v>
      </c>
      <c r="Q2600" s="2">
        <v>182.75733794003099</v>
      </c>
      <c r="R2600" s="266">
        <f t="shared" si="123"/>
        <v>5.1086554577572105</v>
      </c>
      <c r="S2600" s="266">
        <f t="shared" si="124"/>
        <v>0.59743425516289617</v>
      </c>
      <c r="T2600" s="266">
        <f t="shared" si="125"/>
        <v>1.9562874667938888</v>
      </c>
    </row>
    <row r="2601" spans="1:20">
      <c r="A2601" s="102">
        <v>2.0157777136191699</v>
      </c>
      <c r="B2601" s="102">
        <v>0.86617837950368104</v>
      </c>
      <c r="C2601" s="2">
        <v>998.91474196771298</v>
      </c>
      <c r="D2601" s="19">
        <v>1.0038686400141399</v>
      </c>
      <c r="E2601" s="135">
        <v>0.26999998091496802</v>
      </c>
      <c r="F2601" s="135">
        <v>89</v>
      </c>
      <c r="G2601" s="135">
        <v>41.748695472352303</v>
      </c>
      <c r="H2601" s="2">
        <v>0.93403230208700605</v>
      </c>
      <c r="I2601" s="2">
        <v>160.634127303665</v>
      </c>
      <c r="J2601" s="2">
        <v>-179.999999147365</v>
      </c>
      <c r="K2601" s="19">
        <v>1.00335283600682</v>
      </c>
      <c r="L2601" s="135">
        <v>9.99990090226517E-2</v>
      </c>
      <c r="M2601" s="135">
        <v>89.79</v>
      </c>
      <c r="N2601" s="135">
        <v>81.853032003313004</v>
      </c>
      <c r="O2601" s="19">
        <v>0.8</v>
      </c>
      <c r="P2601" s="2">
        <v>289.86385628016001</v>
      </c>
      <c r="Q2601" s="2">
        <v>155.20278096409299</v>
      </c>
      <c r="R2601" s="266">
        <f t="shared" si="123"/>
        <v>2.0072214760209599</v>
      </c>
      <c r="S2601" s="266">
        <f t="shared" si="124"/>
        <v>1.0005140803801111</v>
      </c>
      <c r="T2601" s="266">
        <f t="shared" si="125"/>
        <v>1.9606129263971719</v>
      </c>
    </row>
    <row r="2602" spans="1:20">
      <c r="A2602" s="102">
        <v>1.8434275719337101</v>
      </c>
      <c r="B2602" s="102">
        <v>0.86625894758959898</v>
      </c>
      <c r="C2602" s="2">
        <v>998.99907289110297</v>
      </c>
      <c r="D2602" s="19">
        <v>1.26485141211839</v>
      </c>
      <c r="E2602" s="135">
        <v>0.13434261630709099</v>
      </c>
      <c r="F2602" s="135">
        <v>89</v>
      </c>
      <c r="G2602" s="135">
        <v>41.635689431285698</v>
      </c>
      <c r="H2602" s="2">
        <v>-0.84755636243627996</v>
      </c>
      <c r="I2602" s="2">
        <v>276.66878229314199</v>
      </c>
      <c r="J2602" s="2">
        <v>-58.828821156694801</v>
      </c>
      <c r="K2602" s="19">
        <v>2.0000000828182301</v>
      </c>
      <c r="L2602" s="135">
        <v>5.6390394788950499E-2</v>
      </c>
      <c r="M2602" s="135">
        <v>89.79</v>
      </c>
      <c r="N2602" s="135">
        <v>81.699999975719194</v>
      </c>
      <c r="O2602" s="19">
        <v>0.8</v>
      </c>
      <c r="P2602" s="2">
        <v>82.633137242842096</v>
      </c>
      <c r="Q2602" s="2">
        <v>354.36045609770201</v>
      </c>
      <c r="R2602" s="266">
        <f t="shared" si="123"/>
        <v>3.2648514949366199</v>
      </c>
      <c r="S2602" s="266">
        <f t="shared" si="124"/>
        <v>0.63242567987100728</v>
      </c>
      <c r="T2602" s="266">
        <f t="shared" si="125"/>
        <v>1.9622588479183092</v>
      </c>
    </row>
    <row r="2603" spans="1:20">
      <c r="A2603" s="102">
        <v>2.5782345486804799</v>
      </c>
      <c r="B2603" s="102">
        <v>0.866464509108268</v>
      </c>
      <c r="C2603" s="2">
        <v>947.705465658138</v>
      </c>
      <c r="D2603" s="19">
        <v>0.66036862604178803</v>
      </c>
      <c r="E2603" s="135">
        <v>0.226787187829464</v>
      </c>
      <c r="F2603" s="135">
        <v>89</v>
      </c>
      <c r="G2603" s="135">
        <v>41.4074141311593</v>
      </c>
      <c r="H2603" s="2">
        <v>1.57099929785609</v>
      </c>
      <c r="I2603" s="2">
        <v>216.140240583115</v>
      </c>
      <c r="J2603" s="2">
        <v>102.371706387678</v>
      </c>
      <c r="K2603" s="19">
        <v>4.6627194300938797</v>
      </c>
      <c r="L2603" s="135">
        <v>0.13361663442411001</v>
      </c>
      <c r="M2603" s="135">
        <v>89.79</v>
      </c>
      <c r="N2603" s="135">
        <v>82.810062063981107</v>
      </c>
      <c r="O2603" s="19">
        <v>0.8</v>
      </c>
      <c r="P2603" s="2">
        <v>311.55318359552598</v>
      </c>
      <c r="Q2603" s="2">
        <v>116.529094765286</v>
      </c>
      <c r="R2603" s="266">
        <f t="shared" si="123"/>
        <v>5.3230880561356679</v>
      </c>
      <c r="S2603" s="266">
        <f t="shared" si="124"/>
        <v>0.14162735629762996</v>
      </c>
      <c r="T2603" s="266">
        <f t="shared" si="125"/>
        <v>1.9998848950498962</v>
      </c>
    </row>
    <row r="2604" spans="1:20">
      <c r="A2604" s="102">
        <v>2.7102024815976602</v>
      </c>
      <c r="B2604" s="102">
        <v>0.86693690928137401</v>
      </c>
      <c r="C2604" s="2">
        <v>892.86191848175099</v>
      </c>
      <c r="D2604" s="19">
        <v>1.1331866189942099</v>
      </c>
      <c r="E2604" s="135">
        <v>9.5071649107770599E-3</v>
      </c>
      <c r="F2604" s="135">
        <v>89</v>
      </c>
      <c r="G2604" s="135">
        <v>41.212138614335402</v>
      </c>
      <c r="H2604" s="2">
        <v>5.1780069827799204</v>
      </c>
      <c r="I2604" s="2">
        <v>359.91412086009399</v>
      </c>
      <c r="J2604" s="2">
        <v>93.284819608116607</v>
      </c>
      <c r="K2604" s="19">
        <v>1.4303390144436801</v>
      </c>
      <c r="L2604" s="135">
        <v>0.119332479569783</v>
      </c>
      <c r="M2604" s="135">
        <v>89.79</v>
      </c>
      <c r="N2604" s="135">
        <v>83.328489230030399</v>
      </c>
      <c r="O2604" s="19">
        <v>0.8</v>
      </c>
      <c r="P2604" s="2">
        <v>194.30486483506201</v>
      </c>
      <c r="Q2604" s="2">
        <v>269.17002690309499</v>
      </c>
      <c r="R2604" s="266">
        <f t="shared" si="123"/>
        <v>2.56352563343789</v>
      </c>
      <c r="S2604" s="266">
        <f t="shared" si="124"/>
        <v>0.79225037389821507</v>
      </c>
      <c r="T2604" s="266">
        <f t="shared" si="125"/>
        <v>2.0219404290037275</v>
      </c>
    </row>
    <row r="2605" spans="1:20">
      <c r="A2605" s="102">
        <v>2.3382598077878298</v>
      </c>
      <c r="B2605" s="102">
        <v>0.86761423824902795</v>
      </c>
      <c r="C2605" s="2">
        <v>966.547130655248</v>
      </c>
      <c r="D2605" s="19">
        <v>1.2695641456557001</v>
      </c>
      <c r="E2605" s="135">
        <v>0.13655670603119199</v>
      </c>
      <c r="F2605" s="135">
        <v>89</v>
      </c>
      <c r="G2605" s="135">
        <v>39.127664128622499</v>
      </c>
      <c r="H2605" s="2">
        <v>3.2355458602559399</v>
      </c>
      <c r="I2605" s="2">
        <v>125.43259094745601</v>
      </c>
      <c r="J2605" s="2">
        <v>-68.296778411502501</v>
      </c>
      <c r="K2605" s="19">
        <v>3.1522937119293601</v>
      </c>
      <c r="L2605" s="135">
        <v>0.29954325956762201</v>
      </c>
      <c r="M2605" s="135">
        <v>89.79</v>
      </c>
      <c r="N2605" s="135">
        <v>84.564394768178801</v>
      </c>
      <c r="O2605" s="19">
        <v>0.8</v>
      </c>
      <c r="P2605" s="2">
        <v>91.553916314618505</v>
      </c>
      <c r="Q2605" s="2">
        <v>351.56815635261501</v>
      </c>
      <c r="R2605" s="266">
        <f t="shared" si="123"/>
        <v>4.42185785758506</v>
      </c>
      <c r="S2605" s="266">
        <f t="shared" si="124"/>
        <v>0.4027429743780645</v>
      </c>
      <c r="T2605" s="266">
        <f t="shared" si="125"/>
        <v>2.1612431166397847</v>
      </c>
    </row>
    <row r="2606" spans="1:20">
      <c r="A2606" s="102">
        <v>1.9727317616343401</v>
      </c>
      <c r="B2606" s="102">
        <v>0.86775912525241805</v>
      </c>
      <c r="C2606" s="2">
        <v>920.90876935562801</v>
      </c>
      <c r="D2606" s="19">
        <v>1.00786637598628</v>
      </c>
      <c r="E2606" s="135">
        <v>0.133486934094839</v>
      </c>
      <c r="F2606" s="135">
        <v>89</v>
      </c>
      <c r="G2606" s="135">
        <v>41.826773718883999</v>
      </c>
      <c r="H2606" s="2">
        <v>0.25789527809382901</v>
      </c>
      <c r="I2606" s="2">
        <v>145.392832086417</v>
      </c>
      <c r="J2606" s="2">
        <v>-89.320417422827802</v>
      </c>
      <c r="K2606" s="19">
        <v>3.4087149306198699</v>
      </c>
      <c r="L2606" s="135">
        <v>8.4157188902659497E-2</v>
      </c>
      <c r="M2606" s="135">
        <v>89.79</v>
      </c>
      <c r="N2606" s="135">
        <v>82.447957900874897</v>
      </c>
      <c r="O2606" s="19">
        <v>0.8</v>
      </c>
      <c r="P2606" s="2">
        <v>206.75842596147001</v>
      </c>
      <c r="Q2606" s="2">
        <v>237.514886407137</v>
      </c>
      <c r="R2606" s="266">
        <f t="shared" si="123"/>
        <v>4.4165813066061501</v>
      </c>
      <c r="S2606" s="266">
        <f t="shared" si="124"/>
        <v>0.29567341256166618</v>
      </c>
      <c r="T2606" s="266">
        <f t="shared" si="125"/>
        <v>1.9711766069982872</v>
      </c>
    </row>
    <row r="2607" spans="1:20">
      <c r="A2607" s="102">
        <v>2.00168452691286</v>
      </c>
      <c r="B2607" s="102">
        <v>0.86784915768486603</v>
      </c>
      <c r="C2607" s="2">
        <v>984.29688038869097</v>
      </c>
      <c r="D2607" s="19">
        <v>1.4125137835331001</v>
      </c>
      <c r="E2607" s="135">
        <v>0.182074578624804</v>
      </c>
      <c r="F2607" s="135">
        <v>89</v>
      </c>
      <c r="G2607" s="135">
        <v>41.560015861093902</v>
      </c>
      <c r="H2607" s="2">
        <v>-0.130764866796966</v>
      </c>
      <c r="I2607" s="2">
        <v>228.432081055786</v>
      </c>
      <c r="J2607" s="2">
        <v>49.340411113591102</v>
      </c>
      <c r="K2607" s="19">
        <v>1.0000117786348199</v>
      </c>
      <c r="L2607" s="135">
        <v>3.2002141896820199E-2</v>
      </c>
      <c r="M2607" s="135">
        <v>89.79</v>
      </c>
      <c r="N2607" s="135">
        <v>81.333801613889193</v>
      </c>
      <c r="O2607" s="19">
        <v>0.8</v>
      </c>
      <c r="P2607" s="2">
        <v>53.144128785091503</v>
      </c>
      <c r="Q2607" s="2">
        <v>24.735942408959499</v>
      </c>
      <c r="R2607" s="266">
        <f t="shared" si="123"/>
        <v>2.4125255621679198</v>
      </c>
      <c r="S2607" s="266">
        <f t="shared" si="124"/>
        <v>1.4124971462450302</v>
      </c>
      <c r="T2607" s="266">
        <f t="shared" si="125"/>
        <v>1.9570204661550483</v>
      </c>
    </row>
    <row r="2608" spans="1:20">
      <c r="A2608" s="102">
        <v>1.9001419637352199</v>
      </c>
      <c r="B2608" s="102">
        <v>0.86846019565949495</v>
      </c>
      <c r="C2608" s="2">
        <v>994.53144796004995</v>
      </c>
      <c r="D2608" s="19">
        <v>1.2111562743422799</v>
      </c>
      <c r="E2608" s="135">
        <v>0.14719826616423101</v>
      </c>
      <c r="F2608" s="135">
        <v>89</v>
      </c>
      <c r="G2608" s="135">
        <v>41.644076677938997</v>
      </c>
      <c r="H2608" s="2">
        <v>-0.96257441728539905</v>
      </c>
      <c r="I2608" s="2">
        <v>270.88097661189602</v>
      </c>
      <c r="J2608" s="2">
        <v>-48.981481469024502</v>
      </c>
      <c r="K2608" s="19">
        <v>2.0000001074276601</v>
      </c>
      <c r="L2608" s="135">
        <v>5.6462852298515998E-2</v>
      </c>
      <c r="M2608" s="135">
        <v>89.79</v>
      </c>
      <c r="N2608" s="135">
        <v>81.699852587995906</v>
      </c>
      <c r="O2608" s="19">
        <v>0.8</v>
      </c>
      <c r="P2608" s="2">
        <v>76.0981046414351</v>
      </c>
      <c r="Q2608" s="2">
        <v>359.98989491919201</v>
      </c>
      <c r="R2608" s="266">
        <f t="shared" si="123"/>
        <v>3.21115638176994</v>
      </c>
      <c r="S2608" s="266">
        <f t="shared" si="124"/>
        <v>0.60557810464322059</v>
      </c>
      <c r="T2608" s="266">
        <f t="shared" si="125"/>
        <v>1.9618601036549457</v>
      </c>
    </row>
    <row r="2609" spans="1:20">
      <c r="A2609" s="102">
        <v>2.5228852010331999</v>
      </c>
      <c r="B2609" s="102">
        <v>0.86893978673855099</v>
      </c>
      <c r="C2609" s="2">
        <v>928.79585492454999</v>
      </c>
      <c r="D2609" s="19">
        <v>0.83017712219321804</v>
      </c>
      <c r="E2609" s="135">
        <v>0.14425179125951701</v>
      </c>
      <c r="F2609" s="135">
        <v>89</v>
      </c>
      <c r="G2609" s="135">
        <v>42.136074979739199</v>
      </c>
      <c r="H2609" s="2">
        <v>-1.63896833791689</v>
      </c>
      <c r="I2609" s="2">
        <v>194.67755541386299</v>
      </c>
      <c r="J2609" s="2">
        <v>117.78678403215</v>
      </c>
      <c r="K2609" s="19">
        <v>1.7273562916262299</v>
      </c>
      <c r="L2609" s="135">
        <v>0.20715176916296099</v>
      </c>
      <c r="M2609" s="135">
        <v>89.79</v>
      </c>
      <c r="N2609" s="135">
        <v>81.656967807621797</v>
      </c>
      <c r="O2609" s="19">
        <v>0.8</v>
      </c>
      <c r="P2609" s="2">
        <v>322.868975747376</v>
      </c>
      <c r="Q2609" s="2">
        <v>98.060085117177593</v>
      </c>
      <c r="R2609" s="266">
        <f t="shared" si="123"/>
        <v>2.5575334138194479</v>
      </c>
      <c r="S2609" s="266">
        <f t="shared" si="124"/>
        <v>0.48060560882413134</v>
      </c>
      <c r="T2609" s="266">
        <f t="shared" si="125"/>
        <v>1.9379348419824558</v>
      </c>
    </row>
    <row r="2610" spans="1:20">
      <c r="A2610" s="102">
        <v>1.7458441429771401</v>
      </c>
      <c r="B2610" s="102">
        <v>0.86941290750880396</v>
      </c>
      <c r="C2610" s="2">
        <v>902.38284061139495</v>
      </c>
      <c r="D2610" s="19">
        <v>0.65948679940737298</v>
      </c>
      <c r="E2610" s="135">
        <v>0.100469906749525</v>
      </c>
      <c r="F2610" s="135">
        <v>89</v>
      </c>
      <c r="G2610" s="135">
        <v>41.614709108475999</v>
      </c>
      <c r="H2610" s="2">
        <v>0.27147249530429901</v>
      </c>
      <c r="I2610" s="2">
        <v>353.74847709431498</v>
      </c>
      <c r="J2610" s="2">
        <v>-67.272846569713806</v>
      </c>
      <c r="K2610" s="19">
        <v>5.4835400733383102</v>
      </c>
      <c r="L2610" s="135">
        <v>0.13623494331743199</v>
      </c>
      <c r="M2610" s="135">
        <v>89.79</v>
      </c>
      <c r="N2610" s="135">
        <v>82.276312552084306</v>
      </c>
      <c r="O2610" s="19">
        <v>0.8</v>
      </c>
      <c r="P2610" s="2">
        <v>359.93147154897099</v>
      </c>
      <c r="Q2610" s="2">
        <v>66.076936078346293</v>
      </c>
      <c r="R2610" s="266">
        <f t="shared" si="123"/>
        <v>6.1430268727456827</v>
      </c>
      <c r="S2610" s="266">
        <f t="shared" si="124"/>
        <v>0.12026661437451404</v>
      </c>
      <c r="T2610" s="266">
        <f t="shared" si="125"/>
        <v>1.9770969043089246</v>
      </c>
    </row>
    <row r="2611" spans="1:20">
      <c r="A2611" s="102">
        <v>2.5337395085953101</v>
      </c>
      <c r="B2611" s="102">
        <v>0.86942327014334897</v>
      </c>
      <c r="C2611" s="2">
        <v>860.00224984879299</v>
      </c>
      <c r="D2611" s="19">
        <v>2.5806661201759802</v>
      </c>
      <c r="E2611" s="135">
        <v>0.13000006855642701</v>
      </c>
      <c r="F2611" s="135">
        <v>89</v>
      </c>
      <c r="G2611" s="135">
        <v>41.894921028649897</v>
      </c>
      <c r="H2611" s="2">
        <v>0.42242452830759702</v>
      </c>
      <c r="I2611" s="2">
        <v>95.986247127022295</v>
      </c>
      <c r="J2611" s="2">
        <v>-35.464069545927202</v>
      </c>
      <c r="K2611" s="19">
        <v>3.1999980931660001</v>
      </c>
      <c r="L2611" s="135">
        <v>6.5822310468061002E-2</v>
      </c>
      <c r="M2611" s="135">
        <v>89.79</v>
      </c>
      <c r="N2611" s="135">
        <v>82.449992271438106</v>
      </c>
      <c r="O2611" s="19">
        <v>0.8</v>
      </c>
      <c r="P2611" s="2">
        <v>348.51864444793802</v>
      </c>
      <c r="Q2611" s="2">
        <v>76.949815684855196</v>
      </c>
      <c r="R2611" s="266">
        <f t="shared" si="123"/>
        <v>5.7806642133419803</v>
      </c>
      <c r="S2611" s="266">
        <f t="shared" si="124"/>
        <v>0.80645864311210635</v>
      </c>
      <c r="T2611" s="266">
        <f t="shared" si="125"/>
        <v>1.9680188014927769</v>
      </c>
    </row>
    <row r="2612" spans="1:20">
      <c r="A2612" s="102">
        <v>2.7959822849370499</v>
      </c>
      <c r="B2612" s="102">
        <v>0.86953286952612996</v>
      </c>
      <c r="C2612" s="2">
        <v>860.01469185243695</v>
      </c>
      <c r="D2612" s="19">
        <v>2.0442712930215698</v>
      </c>
      <c r="E2612" s="135">
        <v>0.21335356421023699</v>
      </c>
      <c r="F2612" s="135">
        <v>89</v>
      </c>
      <c r="G2612" s="135">
        <v>41.778941670942601</v>
      </c>
      <c r="H2612" s="2">
        <v>0.32877368520755801</v>
      </c>
      <c r="I2612" s="2">
        <v>49.514390382174</v>
      </c>
      <c r="J2612" s="2">
        <v>90.514668056660298</v>
      </c>
      <c r="K2612" s="19">
        <v>3.1921561713675</v>
      </c>
      <c r="L2612" s="135">
        <v>9.9999951534384804E-2</v>
      </c>
      <c r="M2612" s="135">
        <v>89.79</v>
      </c>
      <c r="N2612" s="135">
        <v>81.699998634601201</v>
      </c>
      <c r="O2612" s="19">
        <v>0.8</v>
      </c>
      <c r="P2612" s="2">
        <v>356.99877081164499</v>
      </c>
      <c r="Q2612" s="2">
        <v>62.657636794607697</v>
      </c>
      <c r="R2612" s="266">
        <f t="shared" si="123"/>
        <v>5.2364274643890703</v>
      </c>
      <c r="S2612" s="266">
        <f t="shared" si="124"/>
        <v>0.64040453639391226</v>
      </c>
      <c r="T2612" s="266">
        <f t="shared" si="125"/>
        <v>1.9555305942903727</v>
      </c>
    </row>
    <row r="2613" spans="1:20">
      <c r="A2613" s="102">
        <v>4.8614670964889202</v>
      </c>
      <c r="B2613" s="102">
        <v>0.86971747861517701</v>
      </c>
      <c r="C2613" s="2">
        <v>863.88113655846701</v>
      </c>
      <c r="D2613" s="19">
        <v>3.0762046031706101</v>
      </c>
      <c r="E2613" s="135">
        <v>0.19259843136690499</v>
      </c>
      <c r="F2613" s="135">
        <v>89</v>
      </c>
      <c r="G2613" s="135">
        <v>41.658583040537501</v>
      </c>
      <c r="H2613" s="2">
        <v>3.6327422451097</v>
      </c>
      <c r="I2613" s="2">
        <v>78.9957866954976</v>
      </c>
      <c r="J2613" s="2">
        <v>51.913387140032903</v>
      </c>
      <c r="K2613" s="19">
        <v>2.8651668581962499</v>
      </c>
      <c r="L2613" s="135">
        <v>4.6178894206538201E-2</v>
      </c>
      <c r="M2613" s="135">
        <v>89.79</v>
      </c>
      <c r="N2613" s="135">
        <v>81.6999998086348</v>
      </c>
      <c r="O2613" s="19">
        <v>0.8</v>
      </c>
      <c r="P2613" s="2">
        <v>88.849337586359894</v>
      </c>
      <c r="Q2613" s="2">
        <v>344.68246311530402</v>
      </c>
      <c r="R2613" s="266">
        <f t="shared" si="123"/>
        <v>5.9413714613668596</v>
      </c>
      <c r="S2613" s="266">
        <f t="shared" si="124"/>
        <v>1.0736563542087101</v>
      </c>
      <c r="T2613" s="266">
        <f t="shared" si="125"/>
        <v>1.9611804782014175</v>
      </c>
    </row>
    <row r="2614" spans="1:20">
      <c r="A2614" s="102">
        <v>2.19723660871386</v>
      </c>
      <c r="B2614" s="102">
        <v>0.870048089336384</v>
      </c>
      <c r="C2614" s="2">
        <v>860.00041637202003</v>
      </c>
      <c r="D2614" s="19">
        <v>3.1971323801020302</v>
      </c>
      <c r="E2614" s="135">
        <v>0.20736782908963999</v>
      </c>
      <c r="F2614" s="135">
        <v>89</v>
      </c>
      <c r="G2614" s="135">
        <v>41.685576239273601</v>
      </c>
      <c r="H2614" s="2">
        <v>0.61163246046034303</v>
      </c>
      <c r="I2614" s="2">
        <v>28.769708853976301</v>
      </c>
      <c r="J2614" s="2">
        <v>122.47871332107501</v>
      </c>
      <c r="K2614" s="19">
        <v>3.1273861890191199</v>
      </c>
      <c r="L2614" s="135">
        <v>1.46055764874725E-2</v>
      </c>
      <c r="M2614" s="135">
        <v>89.79</v>
      </c>
      <c r="N2614" s="135">
        <v>81.436972481243899</v>
      </c>
      <c r="O2614" s="19">
        <v>0.8</v>
      </c>
      <c r="P2614" s="2">
        <v>120.206415925385</v>
      </c>
      <c r="Q2614" s="2">
        <v>315.04161486387602</v>
      </c>
      <c r="R2614" s="266">
        <f t="shared" si="123"/>
        <v>6.3245185691211496</v>
      </c>
      <c r="S2614" s="266">
        <f t="shared" si="124"/>
        <v>1.0223017519639255</v>
      </c>
      <c r="T2614" s="266">
        <f t="shared" si="125"/>
        <v>1.9536007374301081</v>
      </c>
    </row>
    <row r="2615" spans="1:20">
      <c r="A2615" s="102">
        <v>2.99347141059115</v>
      </c>
      <c r="B2615" s="102">
        <v>0.87050462949692298</v>
      </c>
      <c r="C2615" s="2">
        <v>860.00266107874097</v>
      </c>
      <c r="D2615" s="19">
        <v>1.3169529016417301</v>
      </c>
      <c r="E2615" s="135">
        <v>0.13090616245349801</v>
      </c>
      <c r="F2615" s="135">
        <v>89</v>
      </c>
      <c r="G2615" s="135">
        <v>41.512723621334999</v>
      </c>
      <c r="H2615" s="2">
        <v>0.36210503382136</v>
      </c>
      <c r="I2615" s="2">
        <v>147.80883469302901</v>
      </c>
      <c r="J2615" s="2">
        <v>179.96761706693201</v>
      </c>
      <c r="K2615" s="19">
        <v>2.7026134844197198</v>
      </c>
      <c r="L2615" s="135">
        <v>8.9673878915619301E-2</v>
      </c>
      <c r="M2615" s="135">
        <v>89.79</v>
      </c>
      <c r="N2615" s="135">
        <v>81.509220190636498</v>
      </c>
      <c r="O2615" s="19">
        <v>0.8</v>
      </c>
      <c r="P2615" s="2">
        <v>251.859663806122</v>
      </c>
      <c r="Q2615" s="2">
        <v>195.71993459602399</v>
      </c>
      <c r="R2615" s="266">
        <f t="shared" si="123"/>
        <v>4.0195663860614497</v>
      </c>
      <c r="S2615" s="266">
        <f t="shared" si="124"/>
        <v>0.48728865937871763</v>
      </c>
      <c r="T2615" s="266">
        <f t="shared" si="125"/>
        <v>1.9634756065185217</v>
      </c>
    </row>
    <row r="2616" spans="1:20">
      <c r="A2616" s="102">
        <v>2.2674426855519401</v>
      </c>
      <c r="B2616" s="102">
        <v>0.87073243392960098</v>
      </c>
      <c r="C2616" s="2">
        <v>861.110106904752</v>
      </c>
      <c r="D2616" s="19">
        <v>1.00001191110433</v>
      </c>
      <c r="E2616" s="135">
        <v>0.13000030334917001</v>
      </c>
      <c r="F2616" s="135">
        <v>89</v>
      </c>
      <c r="G2616" s="135">
        <v>41.399737687136302</v>
      </c>
      <c r="H2616" s="2">
        <v>5.9996667162840396</v>
      </c>
      <c r="I2616" s="2">
        <v>278.12787616732402</v>
      </c>
      <c r="J2616" s="2">
        <v>-45.868699119590502</v>
      </c>
      <c r="K2616" s="19">
        <v>1.00169957984351</v>
      </c>
      <c r="L2616" s="135">
        <v>3.0298641245929399E-8</v>
      </c>
      <c r="M2616" s="135">
        <v>89.79</v>
      </c>
      <c r="N2616" s="135">
        <v>82.024127946294101</v>
      </c>
      <c r="O2616" s="19">
        <v>0.8</v>
      </c>
      <c r="P2616" s="2">
        <v>226.030841725128</v>
      </c>
      <c r="Q2616" s="2">
        <v>214.398575483945</v>
      </c>
      <c r="R2616" s="266">
        <f t="shared" si="123"/>
        <v>2.00171149094784</v>
      </c>
      <c r="S2616" s="266">
        <f t="shared" si="124"/>
        <v>0.99831519472191088</v>
      </c>
      <c r="T2616" s="266">
        <f t="shared" si="125"/>
        <v>1.9812716825928243</v>
      </c>
    </row>
    <row r="2617" spans="1:20">
      <c r="A2617" s="102">
        <v>2.6508377981372102</v>
      </c>
      <c r="B2617" s="102">
        <v>0.87106974751633703</v>
      </c>
      <c r="C2617" s="2">
        <v>910.83430325069298</v>
      </c>
      <c r="D2617" s="19">
        <v>2.3092715521293701</v>
      </c>
      <c r="E2617" s="135">
        <v>0.14627085495896699</v>
      </c>
      <c r="F2617" s="135">
        <v>89</v>
      </c>
      <c r="G2617" s="135">
        <v>41.799376353845297</v>
      </c>
      <c r="H2617" s="2">
        <v>0.45555333778511498</v>
      </c>
      <c r="I2617" s="2">
        <v>105.332398804683</v>
      </c>
      <c r="J2617" s="2">
        <v>-57.367041965783699</v>
      </c>
      <c r="K2617" s="19">
        <v>2.9493154360565699</v>
      </c>
      <c r="L2617" s="135">
        <v>5.4228173572869097E-2</v>
      </c>
      <c r="M2617" s="135">
        <v>89.79</v>
      </c>
      <c r="N2617" s="135">
        <v>81.699735833582295</v>
      </c>
      <c r="O2617" s="19">
        <v>0.8</v>
      </c>
      <c r="P2617" s="2">
        <v>112.78708508147</v>
      </c>
      <c r="Q2617" s="2">
        <v>339.24066145142598</v>
      </c>
      <c r="R2617" s="266">
        <f t="shared" ref="R2617:R2680" si="126">D2617+K2617</f>
        <v>5.2585869881859395</v>
      </c>
      <c r="S2617" s="266">
        <f t="shared" ref="S2617:S2680" si="127">D2617/K2617</f>
        <v>0.78298561215175377</v>
      </c>
      <c r="T2617" s="266">
        <f t="shared" ref="T2617:T2680" si="128">N2617/G2617</f>
        <v>1.9545682964733133</v>
      </c>
    </row>
    <row r="2618" spans="1:20">
      <c r="A2618" s="102">
        <v>2.5170524260029099</v>
      </c>
      <c r="B2618" s="102">
        <v>0.87156644038965503</v>
      </c>
      <c r="C2618" s="2">
        <v>980.32904246516705</v>
      </c>
      <c r="D2618" s="19">
        <v>2.61349053686898</v>
      </c>
      <c r="E2618" s="135">
        <v>0.29999938108999702</v>
      </c>
      <c r="F2618" s="135">
        <v>89</v>
      </c>
      <c r="G2618" s="135">
        <v>41.191837895255503</v>
      </c>
      <c r="H2618" s="2">
        <v>-0.564811777968942</v>
      </c>
      <c r="I2618" s="2">
        <v>299.48565727829902</v>
      </c>
      <c r="J2618" s="2">
        <v>25.168989030171801</v>
      </c>
      <c r="K2618" s="19">
        <v>3.8202188721090602</v>
      </c>
      <c r="L2618" s="135">
        <v>0.104249616425536</v>
      </c>
      <c r="M2618" s="135">
        <v>89.79</v>
      </c>
      <c r="N2618" s="135">
        <v>83.266304866702697</v>
      </c>
      <c r="O2618" s="19">
        <v>0.8</v>
      </c>
      <c r="P2618" s="2">
        <v>158.56123424773301</v>
      </c>
      <c r="Q2618" s="2">
        <v>293.81154692389998</v>
      </c>
      <c r="R2618" s="266">
        <f t="shared" si="126"/>
        <v>6.4337094089780402</v>
      </c>
      <c r="S2618" s="266">
        <f t="shared" si="127"/>
        <v>0.68412062878117985</v>
      </c>
      <c r="T2618" s="266">
        <f t="shared" si="128"/>
        <v>2.0214272807743145</v>
      </c>
    </row>
    <row r="2619" spans="1:20">
      <c r="A2619" s="102">
        <v>2.4476521871984001</v>
      </c>
      <c r="B2619" s="102">
        <v>0.871862141442868</v>
      </c>
      <c r="C2619" s="2">
        <v>924.97815256267404</v>
      </c>
      <c r="D2619" s="19">
        <v>2.68788098382326</v>
      </c>
      <c r="E2619" s="135">
        <v>0.14450228534567799</v>
      </c>
      <c r="F2619" s="135">
        <v>89</v>
      </c>
      <c r="G2619" s="135">
        <v>41.799582120090903</v>
      </c>
      <c r="H2619" s="2">
        <v>1.1342280244823699</v>
      </c>
      <c r="I2619" s="2">
        <v>112.47203627760901</v>
      </c>
      <c r="J2619" s="2">
        <v>-63.420824413595597</v>
      </c>
      <c r="K2619" s="19">
        <v>3.1999202684471699</v>
      </c>
      <c r="L2619" s="135">
        <v>6.4740896817066101E-2</v>
      </c>
      <c r="M2619" s="135">
        <v>89.79</v>
      </c>
      <c r="N2619" s="135">
        <v>81.695902795753597</v>
      </c>
      <c r="O2619" s="19">
        <v>0.8</v>
      </c>
      <c r="P2619" s="2">
        <v>154.47290417308801</v>
      </c>
      <c r="Q2619" s="2">
        <v>300.80596095211399</v>
      </c>
      <c r="R2619" s="266">
        <f t="shared" si="126"/>
        <v>5.8878012522704299</v>
      </c>
      <c r="S2619" s="266">
        <f t="shared" si="127"/>
        <v>0.8399837365721653</v>
      </c>
      <c r="T2619" s="266">
        <f t="shared" si="128"/>
        <v>1.9544669743596932</v>
      </c>
    </row>
    <row r="2620" spans="1:20">
      <c r="A2620" s="102">
        <v>1.7913418463431201</v>
      </c>
      <c r="B2620" s="102">
        <v>0.87219068947631595</v>
      </c>
      <c r="C2620" s="2">
        <v>880.19509502558196</v>
      </c>
      <c r="D2620" s="19">
        <v>0.53448238462895303</v>
      </c>
      <c r="E2620" s="135">
        <v>0.284073317058052</v>
      </c>
      <c r="F2620" s="135">
        <v>89</v>
      </c>
      <c r="G2620" s="135">
        <v>42.140499301994097</v>
      </c>
      <c r="H2620" s="2">
        <v>1.9298059890897299</v>
      </c>
      <c r="I2620" s="2">
        <v>156.72293761267599</v>
      </c>
      <c r="J2620" s="2">
        <v>29.561960341186801</v>
      </c>
      <c r="K2620" s="19">
        <v>4.0545260928172198</v>
      </c>
      <c r="L2620" s="135">
        <v>9.10932689378713E-2</v>
      </c>
      <c r="M2620" s="135">
        <v>89.79</v>
      </c>
      <c r="N2620" s="135">
        <v>82.623750444496693</v>
      </c>
      <c r="O2620" s="19">
        <v>0.8</v>
      </c>
      <c r="P2620" s="2">
        <v>205.95112754731699</v>
      </c>
      <c r="Q2620" s="2">
        <v>245.642541254289</v>
      </c>
      <c r="R2620" s="266">
        <f t="shared" si="126"/>
        <v>4.589008477446173</v>
      </c>
      <c r="S2620" s="266">
        <f t="shared" si="127"/>
        <v>0.13182363916113729</v>
      </c>
      <c r="T2620" s="266">
        <f t="shared" si="128"/>
        <v>1.9606732671197116</v>
      </c>
    </row>
    <row r="2621" spans="1:20">
      <c r="A2621" s="102">
        <v>2.80274979351088</v>
      </c>
      <c r="B2621" s="102">
        <v>0.87242678131031604</v>
      </c>
      <c r="C2621" s="2">
        <v>891.60894774785095</v>
      </c>
      <c r="D2621" s="19">
        <v>2.0220988413623902</v>
      </c>
      <c r="E2621" s="135">
        <v>0.14213350263638999</v>
      </c>
      <c r="F2621" s="135">
        <v>89</v>
      </c>
      <c r="G2621" s="135">
        <v>41.332119722592601</v>
      </c>
      <c r="H2621" s="2">
        <v>0.47413994503838802</v>
      </c>
      <c r="I2621" s="2">
        <v>115.76020732895699</v>
      </c>
      <c r="J2621" s="2">
        <v>-48.8074274336077</v>
      </c>
      <c r="K2621" s="19">
        <v>4.3953734643605697</v>
      </c>
      <c r="L2621" s="135">
        <v>0.134342419665613</v>
      </c>
      <c r="M2621" s="135">
        <v>89.79</v>
      </c>
      <c r="N2621" s="135">
        <v>83.585151977212405</v>
      </c>
      <c r="O2621" s="19">
        <v>0.8</v>
      </c>
      <c r="P2621" s="2">
        <v>215.77184321517001</v>
      </c>
      <c r="Q2621" s="2">
        <v>229.385992502943</v>
      </c>
      <c r="R2621" s="266">
        <f t="shared" si="126"/>
        <v>6.4174723057229599</v>
      </c>
      <c r="S2621" s="266">
        <f t="shared" si="127"/>
        <v>0.46005165607845822</v>
      </c>
      <c r="T2621" s="266">
        <f t="shared" si="128"/>
        <v>2.0222807961025966</v>
      </c>
    </row>
    <row r="2622" spans="1:20">
      <c r="A2622" s="102">
        <v>2.2202088125050001</v>
      </c>
      <c r="B2622" s="102">
        <v>0.87270834699601796</v>
      </c>
      <c r="C2622" s="2">
        <v>982.19728766300295</v>
      </c>
      <c r="D2622" s="19">
        <v>3.1572322678410298</v>
      </c>
      <c r="E2622" s="135">
        <v>0.297795903125676</v>
      </c>
      <c r="F2622" s="135">
        <v>89</v>
      </c>
      <c r="G2622" s="135">
        <v>41.794950460141102</v>
      </c>
      <c r="H2622" s="2">
        <v>-1.9597464200537</v>
      </c>
      <c r="I2622" s="2">
        <v>251.76414282328301</v>
      </c>
      <c r="J2622" s="2">
        <v>53.133581148161298</v>
      </c>
      <c r="K2622" s="19">
        <v>2.8276062338219199</v>
      </c>
      <c r="L2622" s="135">
        <v>6.7695096254854703E-2</v>
      </c>
      <c r="M2622" s="135">
        <v>89.79</v>
      </c>
      <c r="N2622" s="135">
        <v>81.024385107097203</v>
      </c>
      <c r="O2622" s="19">
        <v>0.8</v>
      </c>
      <c r="P2622" s="2">
        <v>187.68507717319301</v>
      </c>
      <c r="Q2622" s="2">
        <v>263.50991304423502</v>
      </c>
      <c r="R2622" s="266">
        <f t="shared" si="126"/>
        <v>5.9848385016629493</v>
      </c>
      <c r="S2622" s="266">
        <f t="shared" si="127"/>
        <v>1.1165742351521033</v>
      </c>
      <c r="T2622" s="266">
        <f t="shared" si="128"/>
        <v>1.9386166083476597</v>
      </c>
    </row>
    <row r="2623" spans="1:20">
      <c r="A2623" s="102">
        <v>1.759804463014</v>
      </c>
      <c r="B2623" s="102">
        <v>0.87284525450976402</v>
      </c>
      <c r="C2623" s="2">
        <v>945.25172108474806</v>
      </c>
      <c r="D2623" s="19">
        <v>1.2101348052843199</v>
      </c>
      <c r="E2623" s="135">
        <v>0.22016743023075899</v>
      </c>
      <c r="F2623" s="135">
        <v>89</v>
      </c>
      <c r="G2623" s="135">
        <v>41.783915926222598</v>
      </c>
      <c r="H2623" s="2">
        <v>-2.7614608378400498</v>
      </c>
      <c r="I2623" s="2">
        <v>230.082681228745</v>
      </c>
      <c r="J2623" s="2">
        <v>29.199520317277099</v>
      </c>
      <c r="K2623" s="19">
        <v>2.0000683556480499</v>
      </c>
      <c r="L2623" s="135">
        <v>7.3113358969035105E-2</v>
      </c>
      <c r="M2623" s="135">
        <v>89.79</v>
      </c>
      <c r="N2623" s="135">
        <v>81.407129841707999</v>
      </c>
      <c r="O2623" s="19">
        <v>0.8</v>
      </c>
      <c r="P2623" s="2">
        <v>358.85118184962801</v>
      </c>
      <c r="Q2623" s="2">
        <v>70.610337897302401</v>
      </c>
      <c r="R2623" s="266">
        <f t="shared" si="126"/>
        <v>3.2102031609323696</v>
      </c>
      <c r="S2623" s="266">
        <f t="shared" si="127"/>
        <v>0.60504672346171862</v>
      </c>
      <c r="T2623" s="266">
        <f t="shared" si="128"/>
        <v>1.9482886665157875</v>
      </c>
    </row>
    <row r="2624" spans="1:20">
      <c r="A2624" s="102">
        <v>2.5325011671520699</v>
      </c>
      <c r="B2624" s="102">
        <v>0.87292496230014904</v>
      </c>
      <c r="C2624" s="2">
        <v>955.20637750940205</v>
      </c>
      <c r="D2624" s="19">
        <v>1.02845784824446</v>
      </c>
      <c r="E2624" s="135">
        <v>3.9802773322494102E-3</v>
      </c>
      <c r="F2624" s="135">
        <v>89</v>
      </c>
      <c r="G2624" s="135">
        <v>41.198035289026301</v>
      </c>
      <c r="H2624" s="2">
        <v>5.5634096583595296</v>
      </c>
      <c r="I2624" s="2">
        <v>189.15508542650301</v>
      </c>
      <c r="J2624" s="2">
        <v>-111.720352121809</v>
      </c>
      <c r="K2624" s="19">
        <v>1.60811332135456</v>
      </c>
      <c r="L2624" s="135">
        <v>0.11821837539885199</v>
      </c>
      <c r="M2624" s="135">
        <v>89.79</v>
      </c>
      <c r="N2624" s="135">
        <v>83.139042009451998</v>
      </c>
      <c r="O2624" s="19">
        <v>0.8</v>
      </c>
      <c r="P2624" s="2">
        <v>201.65259827157701</v>
      </c>
      <c r="Q2624" s="2">
        <v>261.29552213722701</v>
      </c>
      <c r="R2624" s="266">
        <f t="shared" si="126"/>
        <v>2.6365711695990202</v>
      </c>
      <c r="S2624" s="266">
        <f t="shared" si="127"/>
        <v>0.63954314325196959</v>
      </c>
      <c r="T2624" s="266">
        <f t="shared" si="128"/>
        <v>2.0180341471671417</v>
      </c>
    </row>
    <row r="2625" spans="1:20">
      <c r="A2625" s="102">
        <v>3.40337475994601</v>
      </c>
      <c r="B2625" s="102">
        <v>0.873138369225403</v>
      </c>
      <c r="C2625" s="2">
        <v>860.16837375803004</v>
      </c>
      <c r="D2625" s="19">
        <v>3.28691508610595</v>
      </c>
      <c r="E2625" s="135">
        <v>0.299998962023033</v>
      </c>
      <c r="F2625" s="135">
        <v>89</v>
      </c>
      <c r="G2625" s="135">
        <v>41.554532742217901</v>
      </c>
      <c r="H2625" s="2">
        <v>0.47648657811189299</v>
      </c>
      <c r="I2625" s="2">
        <v>277.79532455561701</v>
      </c>
      <c r="J2625" s="2">
        <v>-64.700054467848702</v>
      </c>
      <c r="K2625" s="19">
        <v>3.1999973086448201</v>
      </c>
      <c r="L2625" s="135">
        <v>5.7209079865931697E-2</v>
      </c>
      <c r="M2625" s="135">
        <v>89.79</v>
      </c>
      <c r="N2625" s="135">
        <v>81.289939931996898</v>
      </c>
      <c r="O2625" s="19">
        <v>0.8</v>
      </c>
      <c r="P2625" s="2">
        <v>321.21307752405602</v>
      </c>
      <c r="Q2625" s="2">
        <v>112.92724908986</v>
      </c>
      <c r="R2625" s="266">
        <f t="shared" si="126"/>
        <v>6.4869123947507701</v>
      </c>
      <c r="S2625" s="266">
        <f t="shared" si="127"/>
        <v>1.0271618283010178</v>
      </c>
      <c r="T2625" s="266">
        <f t="shared" si="128"/>
        <v>1.9562231739260845</v>
      </c>
    </row>
    <row r="2626" spans="1:20">
      <c r="A2626" s="102">
        <v>3.0755324838683</v>
      </c>
      <c r="B2626" s="102">
        <v>0.87367320835919005</v>
      </c>
      <c r="C2626" s="2">
        <v>869.27952022128102</v>
      </c>
      <c r="D2626" s="19">
        <v>2.1353421105901198</v>
      </c>
      <c r="E2626" s="135">
        <v>0.130000000636246</v>
      </c>
      <c r="F2626" s="135">
        <v>89</v>
      </c>
      <c r="G2626" s="135">
        <v>41.7891873293514</v>
      </c>
      <c r="H2626" s="2">
        <v>-2.38166953329382E-2</v>
      </c>
      <c r="I2626" s="2">
        <v>163.60202132062901</v>
      </c>
      <c r="J2626" s="2">
        <v>-138.5989430052</v>
      </c>
      <c r="K2626" s="19">
        <v>3.00582042312588</v>
      </c>
      <c r="L2626" s="135">
        <v>9.9979794159631E-2</v>
      </c>
      <c r="M2626" s="135">
        <v>89.79</v>
      </c>
      <c r="N2626" s="135">
        <v>81.636186534739906</v>
      </c>
      <c r="O2626" s="19">
        <v>0.8</v>
      </c>
      <c r="P2626" s="2">
        <v>99.536693620060603</v>
      </c>
      <c r="Q2626" s="2">
        <v>332.50493423218097</v>
      </c>
      <c r="R2626" s="266">
        <f t="shared" si="126"/>
        <v>5.1411625337159998</v>
      </c>
      <c r="S2626" s="266">
        <f t="shared" si="127"/>
        <v>0.71040242263358067</v>
      </c>
      <c r="T2626" s="266">
        <f t="shared" si="128"/>
        <v>1.9535241470800566</v>
      </c>
    </row>
    <row r="2627" spans="1:20">
      <c r="A2627" s="102">
        <v>1.81109703937545</v>
      </c>
      <c r="B2627" s="102">
        <v>0.87393813624101502</v>
      </c>
      <c r="C2627" s="2">
        <v>969.93781763499396</v>
      </c>
      <c r="D2627" s="19">
        <v>1.2113833628116899</v>
      </c>
      <c r="E2627" s="135">
        <v>0.29896937124858203</v>
      </c>
      <c r="F2627" s="135">
        <v>89</v>
      </c>
      <c r="G2627" s="135">
        <v>41.797220538551002</v>
      </c>
      <c r="H2627" s="2">
        <v>-2.99999965043459</v>
      </c>
      <c r="I2627" s="2">
        <v>215.46751918296101</v>
      </c>
      <c r="J2627" s="2">
        <v>51.7561371856699</v>
      </c>
      <c r="K2627" s="19">
        <v>2.17149936696948</v>
      </c>
      <c r="L2627" s="135">
        <v>8.3416071669998496E-2</v>
      </c>
      <c r="M2627" s="135">
        <v>89.79</v>
      </c>
      <c r="N2627" s="135">
        <v>81.557911824564201</v>
      </c>
      <c r="O2627" s="19">
        <v>0.8</v>
      </c>
      <c r="P2627" s="2">
        <v>355.91106674867802</v>
      </c>
      <c r="Q2627" s="2">
        <v>72.446807688933305</v>
      </c>
      <c r="R2627" s="266">
        <f t="shared" si="126"/>
        <v>3.3828827297811701</v>
      </c>
      <c r="S2627" s="266">
        <f t="shared" si="127"/>
        <v>0.55785572919704918</v>
      </c>
      <c r="T2627" s="266">
        <f t="shared" si="128"/>
        <v>1.9512759646144546</v>
      </c>
    </row>
    <row r="2628" spans="1:20">
      <c r="A2628" s="102">
        <v>1.8510277364403001</v>
      </c>
      <c r="B2628" s="102">
        <v>0.87404511189636003</v>
      </c>
      <c r="C2628" s="2">
        <v>981.20765693924204</v>
      </c>
      <c r="D2628" s="19">
        <v>1.20445871148449</v>
      </c>
      <c r="E2628" s="135">
        <v>0.130298652318039</v>
      </c>
      <c r="F2628" s="135">
        <v>89</v>
      </c>
      <c r="G2628" s="135">
        <v>41.658673430995201</v>
      </c>
      <c r="H2628" s="2">
        <v>-0.89229727014113003</v>
      </c>
      <c r="I2628" s="2">
        <v>281.28738478981501</v>
      </c>
      <c r="J2628" s="2">
        <v>-64.532131584275504</v>
      </c>
      <c r="K2628" s="19">
        <v>2.0006402598536401</v>
      </c>
      <c r="L2628" s="135">
        <v>4.8101219182589597E-2</v>
      </c>
      <c r="M2628" s="135">
        <v>89.79</v>
      </c>
      <c r="N2628" s="135">
        <v>81.699979956186098</v>
      </c>
      <c r="O2628" s="19">
        <v>0.8</v>
      </c>
      <c r="P2628" s="2">
        <v>75.986626668773795</v>
      </c>
      <c r="Q2628" s="2">
        <v>359.74331521942702</v>
      </c>
      <c r="R2628" s="266">
        <f t="shared" si="126"/>
        <v>3.2050989713381304</v>
      </c>
      <c r="S2628" s="266">
        <f t="shared" si="127"/>
        <v>0.60203662580128425</v>
      </c>
      <c r="T2628" s="266">
        <f t="shared" si="128"/>
        <v>1.9611757463068678</v>
      </c>
    </row>
    <row r="2629" spans="1:20">
      <c r="A2629" s="102">
        <v>2.0610833349637598</v>
      </c>
      <c r="B2629" s="102">
        <v>0.87420113275156297</v>
      </c>
      <c r="C2629" s="2">
        <v>918.58769430443499</v>
      </c>
      <c r="D2629" s="19">
        <v>0.51098694373946196</v>
      </c>
      <c r="E2629" s="135">
        <v>8.8566518280070606E-3</v>
      </c>
      <c r="F2629" s="135">
        <v>89</v>
      </c>
      <c r="G2629" s="135">
        <v>42.005290056276799</v>
      </c>
      <c r="H2629" s="2">
        <v>0.25844663545665397</v>
      </c>
      <c r="I2629" s="2">
        <v>330.86935696138499</v>
      </c>
      <c r="J2629" s="2">
        <v>-25.5032734886769</v>
      </c>
      <c r="K2629" s="19">
        <v>2.2387992519701401</v>
      </c>
      <c r="L2629" s="135">
        <v>0.199826125398888</v>
      </c>
      <c r="M2629" s="135">
        <v>89.79</v>
      </c>
      <c r="N2629" s="135">
        <v>82.261568339847102</v>
      </c>
      <c r="O2629" s="19">
        <v>0.8</v>
      </c>
      <c r="P2629" s="2">
        <v>328.54194502593901</v>
      </c>
      <c r="Q2629" s="2">
        <v>88.594623454669204</v>
      </c>
      <c r="R2629" s="266">
        <f t="shared" si="126"/>
        <v>2.7497861957096021</v>
      </c>
      <c r="S2629" s="266">
        <f t="shared" si="127"/>
        <v>0.22824151977440327</v>
      </c>
      <c r="T2629" s="266">
        <f t="shared" si="128"/>
        <v>1.9583621070021597</v>
      </c>
    </row>
    <row r="2630" spans="1:20">
      <c r="A2630" s="102">
        <v>2.7105959611944801</v>
      </c>
      <c r="B2630" s="102">
        <v>0.87500143229194405</v>
      </c>
      <c r="C2630" s="2">
        <v>860.00000813678696</v>
      </c>
      <c r="D2630" s="19">
        <v>2.5971671488173098</v>
      </c>
      <c r="E2630" s="135">
        <v>0.29999997922288801</v>
      </c>
      <c r="F2630" s="135">
        <v>89</v>
      </c>
      <c r="G2630" s="135">
        <v>41.721190530463801</v>
      </c>
      <c r="H2630" s="2">
        <v>9.3217223227825996E-2</v>
      </c>
      <c r="I2630" s="2">
        <v>7.0027250173119304</v>
      </c>
      <c r="J2630" s="2">
        <v>-179.99998191310701</v>
      </c>
      <c r="K2630" s="19">
        <v>2.6032570316857502</v>
      </c>
      <c r="L2630" s="135">
        <v>5.07944786340278E-2</v>
      </c>
      <c r="M2630" s="135">
        <v>89.79</v>
      </c>
      <c r="N2630" s="135">
        <v>81.498511488613303</v>
      </c>
      <c r="O2630" s="19">
        <v>0.8</v>
      </c>
      <c r="P2630" s="2">
        <v>184.31362232449899</v>
      </c>
      <c r="Q2630" s="2">
        <v>268.90679193730898</v>
      </c>
      <c r="R2630" s="266">
        <f t="shared" si="126"/>
        <v>5.2004241805030595</v>
      </c>
      <c r="S2630" s="266">
        <f t="shared" si="127"/>
        <v>0.99766066785019036</v>
      </c>
      <c r="T2630" s="266">
        <f t="shared" si="128"/>
        <v>1.9534080991553937</v>
      </c>
    </row>
    <row r="2631" spans="1:20">
      <c r="A2631" s="102">
        <v>2.6607532608322799</v>
      </c>
      <c r="B2631" s="102">
        <v>0.87562097020118501</v>
      </c>
      <c r="C2631" s="2">
        <v>908.74323159748894</v>
      </c>
      <c r="D2631" s="19">
        <v>1.1209215290299701</v>
      </c>
      <c r="E2631" s="135">
        <v>7.8613062233915398E-2</v>
      </c>
      <c r="F2631" s="135">
        <v>89</v>
      </c>
      <c r="G2631" s="135">
        <v>40.052412446593003</v>
      </c>
      <c r="H2631" s="2">
        <v>5.00918405806609</v>
      </c>
      <c r="I2631" s="2">
        <v>147.619389636535</v>
      </c>
      <c r="J2631" s="2">
        <v>130.51774474609499</v>
      </c>
      <c r="K2631" s="19">
        <v>1.0048327481443899</v>
      </c>
      <c r="L2631" s="135">
        <v>0.111734151344205</v>
      </c>
      <c r="M2631" s="135">
        <v>89.79</v>
      </c>
      <c r="N2631" s="135">
        <v>82.186140295713003</v>
      </c>
      <c r="O2631" s="19">
        <v>0.8</v>
      </c>
      <c r="P2631" s="2">
        <v>156.79393638410701</v>
      </c>
      <c r="Q2631" s="2">
        <v>300.872661768429</v>
      </c>
      <c r="R2631" s="266">
        <f t="shared" si="126"/>
        <v>2.1257542771743601</v>
      </c>
      <c r="S2631" s="266">
        <f t="shared" si="127"/>
        <v>1.1155304513113846</v>
      </c>
      <c r="T2631" s="266">
        <f t="shared" si="128"/>
        <v>2.0519647950120929</v>
      </c>
    </row>
    <row r="2632" spans="1:20">
      <c r="A2632" s="102">
        <v>2.3374577714130198</v>
      </c>
      <c r="B2632" s="102">
        <v>0.87569584722137594</v>
      </c>
      <c r="C2632" s="2">
        <v>930.33144911451996</v>
      </c>
      <c r="D2632" s="19">
        <v>0.74101490723821895</v>
      </c>
      <c r="E2632" s="135">
        <v>7.5914272552413703E-2</v>
      </c>
      <c r="F2632" s="135">
        <v>89</v>
      </c>
      <c r="G2632" s="135">
        <v>40.552548154401997</v>
      </c>
      <c r="H2632" s="2">
        <v>5.6801780613273998</v>
      </c>
      <c r="I2632" s="2">
        <v>228.63171825594</v>
      </c>
      <c r="J2632" s="2">
        <v>158.502211101722</v>
      </c>
      <c r="K2632" s="19">
        <v>4.7757536404415202</v>
      </c>
      <c r="L2632" s="135">
        <v>9.4274750389811604E-2</v>
      </c>
      <c r="M2632" s="135">
        <v>89.79</v>
      </c>
      <c r="N2632" s="135">
        <v>83.2934708437773</v>
      </c>
      <c r="O2632" s="19">
        <v>0.8</v>
      </c>
      <c r="P2632" s="2">
        <v>260.90944908040302</v>
      </c>
      <c r="Q2632" s="2">
        <v>190.92095432314301</v>
      </c>
      <c r="R2632" s="266">
        <f t="shared" si="126"/>
        <v>5.5167685476797388</v>
      </c>
      <c r="S2632" s="266">
        <f t="shared" si="127"/>
        <v>0.1551618787374702</v>
      </c>
      <c r="T2632" s="266">
        <f t="shared" si="128"/>
        <v>2.0539639217402854</v>
      </c>
    </row>
    <row r="2633" spans="1:20">
      <c r="A2633" s="102">
        <v>1.9324962478131</v>
      </c>
      <c r="B2633" s="102">
        <v>0.87579974792349802</v>
      </c>
      <c r="C2633" s="2">
        <v>998.66805310237896</v>
      </c>
      <c r="D2633" s="19">
        <v>1.2079847659374201</v>
      </c>
      <c r="E2633" s="135">
        <v>0.14233309224747401</v>
      </c>
      <c r="F2633" s="135">
        <v>89</v>
      </c>
      <c r="G2633" s="135">
        <v>41.651568380119599</v>
      </c>
      <c r="H2633" s="2">
        <v>-0.92207922577542401</v>
      </c>
      <c r="I2633" s="2">
        <v>274.20890742461802</v>
      </c>
      <c r="J2633" s="2">
        <v>-53.242943061136003</v>
      </c>
      <c r="K2633" s="19">
        <v>2.0128709151862401</v>
      </c>
      <c r="L2633" s="135">
        <v>5.1915489262736703E-2</v>
      </c>
      <c r="M2633" s="135">
        <v>89.79</v>
      </c>
      <c r="N2633" s="135">
        <v>81.699999670738094</v>
      </c>
      <c r="O2633" s="19">
        <v>0.8</v>
      </c>
      <c r="P2633" s="2">
        <v>75.929376155004206</v>
      </c>
      <c r="Q2633" s="2">
        <v>359.92605635125199</v>
      </c>
      <c r="R2633" s="266">
        <f t="shared" si="126"/>
        <v>3.2208556811236599</v>
      </c>
      <c r="S2633" s="266">
        <f t="shared" si="127"/>
        <v>0.6001302700653568</v>
      </c>
      <c r="T2633" s="266">
        <f t="shared" si="128"/>
        <v>1.9615107629352491</v>
      </c>
    </row>
    <row r="2634" spans="1:20">
      <c r="A2634" s="102">
        <v>2.3386680283583701</v>
      </c>
      <c r="B2634" s="102">
        <v>0.875857134842697</v>
      </c>
      <c r="C2634" s="2">
        <v>998.99750056881703</v>
      </c>
      <c r="D2634" s="19">
        <v>1.00974141936283</v>
      </c>
      <c r="E2634" s="135">
        <v>0.13000009550911701</v>
      </c>
      <c r="F2634" s="135">
        <v>89</v>
      </c>
      <c r="G2634" s="135">
        <v>41.434925090159197</v>
      </c>
      <c r="H2634" s="2">
        <v>5.9997196013913001</v>
      </c>
      <c r="I2634" s="2">
        <v>284.44792338474002</v>
      </c>
      <c r="J2634" s="2">
        <v>-60.223697076409699</v>
      </c>
      <c r="K2634" s="19">
        <v>1.37066079569396</v>
      </c>
      <c r="L2634" s="135">
        <v>4.3592258652247402E-7</v>
      </c>
      <c r="M2634" s="135">
        <v>89.79</v>
      </c>
      <c r="N2634" s="135">
        <v>82.102814618104205</v>
      </c>
      <c r="O2634" s="19">
        <v>0.8</v>
      </c>
      <c r="P2634" s="2">
        <v>233.605478269402</v>
      </c>
      <c r="Q2634" s="2">
        <v>206.07037869340701</v>
      </c>
      <c r="R2634" s="266">
        <f t="shared" si="126"/>
        <v>2.3804022150567903</v>
      </c>
      <c r="S2634" s="266">
        <f t="shared" si="127"/>
        <v>0.73668220652039729</v>
      </c>
      <c r="T2634" s="266">
        <f t="shared" si="128"/>
        <v>1.9814881875484225</v>
      </c>
    </row>
    <row r="2635" spans="1:20">
      <c r="A2635" s="102">
        <v>2.63100361172109</v>
      </c>
      <c r="B2635" s="102">
        <v>0.87586536014671701</v>
      </c>
      <c r="C2635" s="2">
        <v>983.26346418363096</v>
      </c>
      <c r="D2635" s="19">
        <v>0.62181047215631902</v>
      </c>
      <c r="E2635" s="135">
        <v>0.25273593377704701</v>
      </c>
      <c r="F2635" s="135">
        <v>89</v>
      </c>
      <c r="G2635" s="135">
        <v>42.409043995361301</v>
      </c>
      <c r="H2635" s="2">
        <v>4.9383825368285601</v>
      </c>
      <c r="I2635" s="2">
        <v>70.973408465254906</v>
      </c>
      <c r="J2635" s="2">
        <v>101.878526649167</v>
      </c>
      <c r="K2635" s="19">
        <v>1.4480387927920799</v>
      </c>
      <c r="L2635" s="135">
        <v>0.28054021637972698</v>
      </c>
      <c r="M2635" s="135">
        <v>89.79</v>
      </c>
      <c r="N2635" s="135">
        <v>81.115750923650495</v>
      </c>
      <c r="O2635" s="19">
        <v>0.8</v>
      </c>
      <c r="P2635" s="2">
        <v>125.467461252223</v>
      </c>
      <c r="Q2635" s="2">
        <v>330.05351350147299</v>
      </c>
      <c r="R2635" s="266">
        <f t="shared" si="126"/>
        <v>2.0698492649483988</v>
      </c>
      <c r="S2635" s="266">
        <f t="shared" si="127"/>
        <v>0.42941561735190553</v>
      </c>
      <c r="T2635" s="266">
        <f t="shared" si="128"/>
        <v>1.9126993509337993</v>
      </c>
    </row>
    <row r="2636" spans="1:20">
      <c r="A2636" s="102">
        <v>2.1986275156959798</v>
      </c>
      <c r="B2636" s="102">
        <v>0.87588303464957895</v>
      </c>
      <c r="C2636" s="2">
        <v>879.98175849813197</v>
      </c>
      <c r="D2636" s="19">
        <v>2.1509137093820101</v>
      </c>
      <c r="E2636" s="135">
        <v>1.1124192430391099E-2</v>
      </c>
      <c r="F2636" s="135">
        <v>89</v>
      </c>
      <c r="G2636" s="135">
        <v>40.201241674800997</v>
      </c>
      <c r="H2636" s="2">
        <v>-1.2996839245904399</v>
      </c>
      <c r="I2636" s="2">
        <v>33.935903230034299</v>
      </c>
      <c r="J2636" s="2">
        <v>-4.9028136366094701</v>
      </c>
      <c r="K2636" s="19">
        <v>1.00435133084927</v>
      </c>
      <c r="L2636" s="135">
        <v>4.2900733446504802E-4</v>
      </c>
      <c r="M2636" s="135">
        <v>89.79</v>
      </c>
      <c r="N2636" s="135">
        <v>83.577828181929803</v>
      </c>
      <c r="O2636" s="19">
        <v>0.8</v>
      </c>
      <c r="P2636" s="2">
        <v>227.987202398459</v>
      </c>
      <c r="Q2636" s="2">
        <v>220.493153182003</v>
      </c>
      <c r="R2636" s="266">
        <f t="shared" si="126"/>
        <v>3.1552650402312801</v>
      </c>
      <c r="S2636" s="266">
        <f t="shared" si="127"/>
        <v>2.141594921334169</v>
      </c>
      <c r="T2636" s="266">
        <f t="shared" si="128"/>
        <v>2.0789862377389747</v>
      </c>
    </row>
    <row r="2637" spans="1:20">
      <c r="A2637" s="102">
        <v>1.9680516929365599</v>
      </c>
      <c r="B2637" s="102">
        <v>0.87624033951364899</v>
      </c>
      <c r="C2637" s="2">
        <v>998.473476139426</v>
      </c>
      <c r="D2637" s="19">
        <v>1.01987258432279</v>
      </c>
      <c r="E2637" s="135">
        <v>0.136175092685038</v>
      </c>
      <c r="F2637" s="135">
        <v>89</v>
      </c>
      <c r="G2637" s="135">
        <v>41.899796314996301</v>
      </c>
      <c r="H2637" s="2">
        <v>-0.451275360869064</v>
      </c>
      <c r="I2637" s="2">
        <v>8.7147566465335302</v>
      </c>
      <c r="J2637" s="2">
        <v>179.68123730632499</v>
      </c>
      <c r="K2637" s="19">
        <v>2.7633700053294201</v>
      </c>
      <c r="L2637" s="135">
        <v>8.0299656277573406E-2</v>
      </c>
      <c r="M2637" s="135">
        <v>89.79</v>
      </c>
      <c r="N2637" s="135">
        <v>81.842588604624893</v>
      </c>
      <c r="O2637" s="19">
        <v>0.8</v>
      </c>
      <c r="P2637" s="2">
        <v>30.227076815827001</v>
      </c>
      <c r="Q2637" s="2">
        <v>37.066616655256098</v>
      </c>
      <c r="R2637" s="266">
        <f t="shared" si="126"/>
        <v>3.7832425896522102</v>
      </c>
      <c r="S2637" s="266">
        <f t="shared" si="127"/>
        <v>0.3690684136962728</v>
      </c>
      <c r="T2637" s="266">
        <f t="shared" si="128"/>
        <v>1.9532932329633479</v>
      </c>
    </row>
    <row r="2638" spans="1:20">
      <c r="A2638" s="102">
        <v>2.85387384798377</v>
      </c>
      <c r="B2638" s="102">
        <v>0.87624287208103901</v>
      </c>
      <c r="C2638" s="2">
        <v>860.000573862176</v>
      </c>
      <c r="D2638" s="19">
        <v>1.87864117466337</v>
      </c>
      <c r="E2638" s="135">
        <v>0.25585632281791698</v>
      </c>
      <c r="F2638" s="135">
        <v>89</v>
      </c>
      <c r="G2638" s="135">
        <v>41.7934811897237</v>
      </c>
      <c r="H2638" s="2">
        <v>0.205087468284749</v>
      </c>
      <c r="I2638" s="2">
        <v>38.170399460948701</v>
      </c>
      <c r="J2638" s="2">
        <v>118.993499341662</v>
      </c>
      <c r="K2638" s="19">
        <v>3.0642978698883798</v>
      </c>
      <c r="L2638" s="135">
        <v>9.9999999999811004E-2</v>
      </c>
      <c r="M2638" s="135">
        <v>89.79</v>
      </c>
      <c r="N2638" s="135">
        <v>81.574441875901698</v>
      </c>
      <c r="O2638" s="19">
        <v>0.8</v>
      </c>
      <c r="P2638" s="2">
        <v>359.70928584583498</v>
      </c>
      <c r="Q2638" s="2">
        <v>59.931161123395803</v>
      </c>
      <c r="R2638" s="266">
        <f t="shared" si="126"/>
        <v>4.9429390445517498</v>
      </c>
      <c r="S2638" s="266">
        <f t="shared" si="127"/>
        <v>0.61307394203547239</v>
      </c>
      <c r="T2638" s="266">
        <f t="shared" si="128"/>
        <v>1.9518460667487889</v>
      </c>
    </row>
    <row r="2639" spans="1:20">
      <c r="A2639" s="102">
        <v>1.9435592405497999</v>
      </c>
      <c r="B2639" s="102">
        <v>0.87629447666489901</v>
      </c>
      <c r="C2639" s="2">
        <v>860.00402027003895</v>
      </c>
      <c r="D2639" s="19">
        <v>2.3601793729724299</v>
      </c>
      <c r="E2639" s="135">
        <v>0.13337323624089001</v>
      </c>
      <c r="F2639" s="135">
        <v>89</v>
      </c>
      <c r="G2639" s="135">
        <v>41.797218222831098</v>
      </c>
      <c r="H2639" s="2">
        <v>0.49877073447235598</v>
      </c>
      <c r="I2639" s="2">
        <v>147.295389638182</v>
      </c>
      <c r="J2639" s="2">
        <v>-110.748729374204</v>
      </c>
      <c r="K2639" s="19">
        <v>3.1999996715053101</v>
      </c>
      <c r="L2639" s="135">
        <v>5.2448268841563402E-2</v>
      </c>
      <c r="M2639" s="135">
        <v>89.79</v>
      </c>
      <c r="N2639" s="135">
        <v>81.698370830117199</v>
      </c>
      <c r="O2639" s="19">
        <v>0.8</v>
      </c>
      <c r="P2639" s="2">
        <v>120.361102352579</v>
      </c>
      <c r="Q2639" s="2">
        <v>322.37127613297901</v>
      </c>
      <c r="R2639" s="266">
        <f t="shared" si="126"/>
        <v>5.5601790444777404</v>
      </c>
      <c r="S2639" s="266">
        <f t="shared" si="127"/>
        <v>0.73755612976740692</v>
      </c>
      <c r="T2639" s="266">
        <f t="shared" si="128"/>
        <v>1.9546365596524484</v>
      </c>
    </row>
    <row r="2640" spans="1:20">
      <c r="A2640" s="102">
        <v>2.0736172110773601</v>
      </c>
      <c r="B2640" s="102">
        <v>0.87637648049413197</v>
      </c>
      <c r="C2640" s="2">
        <v>977.04799418573202</v>
      </c>
      <c r="D2640" s="19">
        <v>0.52099115086663605</v>
      </c>
      <c r="E2640" s="135">
        <v>4.0315602426958398E-2</v>
      </c>
      <c r="F2640" s="135">
        <v>89</v>
      </c>
      <c r="G2640" s="135">
        <v>41.064443888011198</v>
      </c>
      <c r="H2640" s="2">
        <v>5.4799413920490698</v>
      </c>
      <c r="I2640" s="2">
        <v>359.98963074340497</v>
      </c>
      <c r="J2640" s="2">
        <v>11.229775808984799</v>
      </c>
      <c r="K2640" s="19">
        <v>1.22458541778498</v>
      </c>
      <c r="L2640" s="135">
        <v>3.0641093414459E-2</v>
      </c>
      <c r="M2640" s="135">
        <v>89.79</v>
      </c>
      <c r="N2640" s="135">
        <v>82.597947759705306</v>
      </c>
      <c r="O2640" s="19">
        <v>0.8</v>
      </c>
      <c r="P2640" s="2">
        <v>306.128118316859</v>
      </c>
      <c r="Q2640" s="2">
        <v>133.29803925289301</v>
      </c>
      <c r="R2640" s="266">
        <f t="shared" si="126"/>
        <v>1.745576568651616</v>
      </c>
      <c r="S2640" s="266">
        <f t="shared" si="127"/>
        <v>0.4254428831996061</v>
      </c>
      <c r="T2640" s="266">
        <f t="shared" si="128"/>
        <v>2.0114225334443128</v>
      </c>
    </row>
    <row r="2641" spans="1:20">
      <c r="A2641" s="102">
        <v>1.9305704506114101</v>
      </c>
      <c r="B2641" s="102">
        <v>0.87646803303676402</v>
      </c>
      <c r="C2641" s="2">
        <v>998.95115701310601</v>
      </c>
      <c r="D2641" s="19">
        <v>2.1034475533058701</v>
      </c>
      <c r="E2641" s="135">
        <v>0.28124989467267297</v>
      </c>
      <c r="F2641" s="135">
        <v>89</v>
      </c>
      <c r="G2641" s="135">
        <v>41.799999996584802</v>
      </c>
      <c r="H2641" s="2">
        <v>5.9999918518671898</v>
      </c>
      <c r="I2641" s="2">
        <v>225.288577070641</v>
      </c>
      <c r="J2641" s="2">
        <v>92.126669622721707</v>
      </c>
      <c r="K2641" s="19">
        <v>2.4890252772353199</v>
      </c>
      <c r="L2641" s="135">
        <v>2.9890976288582297E-8</v>
      </c>
      <c r="M2641" s="135">
        <v>89.79</v>
      </c>
      <c r="N2641" s="135">
        <v>81.653352137600194</v>
      </c>
      <c r="O2641" s="19">
        <v>0.8</v>
      </c>
      <c r="P2641" s="2">
        <v>58.254298976711901</v>
      </c>
      <c r="Q2641" s="2">
        <v>31.7427568683174</v>
      </c>
      <c r="R2641" s="266">
        <f t="shared" si="126"/>
        <v>4.5924728305411904</v>
      </c>
      <c r="S2641" s="266">
        <f t="shared" si="127"/>
        <v>0.84508886773631742</v>
      </c>
      <c r="T2641" s="266">
        <f t="shared" si="128"/>
        <v>1.9534294771356828</v>
      </c>
    </row>
    <row r="2642" spans="1:20">
      <c r="A2642" s="102">
        <v>3.3077070978470098</v>
      </c>
      <c r="B2642" s="102">
        <v>0.87682113114415705</v>
      </c>
      <c r="C2642" s="2">
        <v>865.16873487450505</v>
      </c>
      <c r="D2642" s="19">
        <v>2.6957872308876198</v>
      </c>
      <c r="E2642" s="135">
        <v>0.29061207888233098</v>
      </c>
      <c r="F2642" s="135">
        <v>89</v>
      </c>
      <c r="G2642" s="135">
        <v>41.541082328365803</v>
      </c>
      <c r="H2642" s="2">
        <v>3.8658093334102999</v>
      </c>
      <c r="I2642" s="2">
        <v>305.12065251019698</v>
      </c>
      <c r="J2642" s="2">
        <v>-85.806012064677503</v>
      </c>
      <c r="K2642" s="19">
        <v>3.19998435573704</v>
      </c>
      <c r="L2642" s="135">
        <v>5.6916109884351203E-2</v>
      </c>
      <c r="M2642" s="135">
        <v>89.79</v>
      </c>
      <c r="N2642" s="135">
        <v>81.658681442532895</v>
      </c>
      <c r="O2642" s="19">
        <v>0.8</v>
      </c>
      <c r="P2642" s="2">
        <v>254.17449500409799</v>
      </c>
      <c r="Q2642" s="2">
        <v>189.00425964720301</v>
      </c>
      <c r="R2642" s="266">
        <f t="shared" si="126"/>
        <v>5.8957715866246598</v>
      </c>
      <c r="S2642" s="266">
        <f t="shared" si="127"/>
        <v>0.84243762818856327</v>
      </c>
      <c r="T2642" s="266">
        <f t="shared" si="128"/>
        <v>1.965733121661428</v>
      </c>
    </row>
    <row r="2643" spans="1:20">
      <c r="A2643" s="102">
        <v>2.7263189773075198</v>
      </c>
      <c r="B2643" s="102">
        <v>0.87709903317120097</v>
      </c>
      <c r="C2643" s="2">
        <v>929.50866978569695</v>
      </c>
      <c r="D2643" s="19">
        <v>1.4296229339506801</v>
      </c>
      <c r="E2643" s="135">
        <v>2.85303364211862E-2</v>
      </c>
      <c r="F2643" s="135">
        <v>89</v>
      </c>
      <c r="G2643" s="135">
        <v>41.952881326923603</v>
      </c>
      <c r="H2643" s="2">
        <v>3.8883913619798398</v>
      </c>
      <c r="I2643" s="2">
        <v>261.285677269247</v>
      </c>
      <c r="J2643" s="2">
        <v>-30.494965010162002</v>
      </c>
      <c r="K2643" s="19">
        <v>5.1522886394124701</v>
      </c>
      <c r="L2643" s="135">
        <v>0.29881517983622202</v>
      </c>
      <c r="M2643" s="135">
        <v>89.79</v>
      </c>
      <c r="N2643" s="135">
        <v>81.717379648785894</v>
      </c>
      <c r="O2643" s="19">
        <v>0.8</v>
      </c>
      <c r="P2643" s="2">
        <v>319.95690972407601</v>
      </c>
      <c r="Q2643" s="2">
        <v>88.100863578973403</v>
      </c>
      <c r="R2643" s="266">
        <f t="shared" si="126"/>
        <v>6.5819115733631506</v>
      </c>
      <c r="S2643" s="266">
        <f t="shared" si="127"/>
        <v>0.27747337814398998</v>
      </c>
      <c r="T2643" s="266">
        <f t="shared" si="128"/>
        <v>1.947837122604094</v>
      </c>
    </row>
    <row r="2644" spans="1:20">
      <c r="A2644" s="102">
        <v>2.3164982493035402</v>
      </c>
      <c r="B2644" s="102">
        <v>0.87720393792123397</v>
      </c>
      <c r="C2644" s="2">
        <v>860.00862488015105</v>
      </c>
      <c r="D2644" s="19">
        <v>1.7174146785839599</v>
      </c>
      <c r="E2644" s="135">
        <v>0.135216341713847</v>
      </c>
      <c r="F2644" s="135">
        <v>89</v>
      </c>
      <c r="G2644" s="135">
        <v>41.696441729352202</v>
      </c>
      <c r="H2644" s="2">
        <v>0.44029552059485599</v>
      </c>
      <c r="I2644" s="2">
        <v>97.914040724536406</v>
      </c>
      <c r="J2644" s="2">
        <v>-91.459979021848198</v>
      </c>
      <c r="K2644" s="19">
        <v>3.19999904021283</v>
      </c>
      <c r="L2644" s="135">
        <v>9.9999995073416101E-2</v>
      </c>
      <c r="M2644" s="135">
        <v>89.79</v>
      </c>
      <c r="N2644" s="135">
        <v>81.699045317838099</v>
      </c>
      <c r="O2644" s="19">
        <v>0.8</v>
      </c>
      <c r="P2644" s="2">
        <v>15.9130127931166</v>
      </c>
      <c r="Q2644" s="2">
        <v>54.586101713901002</v>
      </c>
      <c r="R2644" s="266">
        <f t="shared" si="126"/>
        <v>4.9174137187967899</v>
      </c>
      <c r="S2644" s="266">
        <f t="shared" si="127"/>
        <v>0.5366922480294668</v>
      </c>
      <c r="T2644" s="266">
        <f t="shared" si="128"/>
        <v>1.9593769139376245</v>
      </c>
    </row>
    <row r="2645" spans="1:20">
      <c r="A2645" s="102">
        <v>2.19642384257167</v>
      </c>
      <c r="B2645" s="102">
        <v>0.877253011499038</v>
      </c>
      <c r="C2645" s="2">
        <v>944.98092823778495</v>
      </c>
      <c r="D2645" s="19">
        <v>1.20754721375736</v>
      </c>
      <c r="E2645" s="135">
        <v>0.13094595602772699</v>
      </c>
      <c r="F2645" s="135">
        <v>89</v>
      </c>
      <c r="G2645" s="135">
        <v>41.780259705163303</v>
      </c>
      <c r="H2645" s="2">
        <v>0.39346890593594402</v>
      </c>
      <c r="I2645" s="2">
        <v>2.9304590218467199</v>
      </c>
      <c r="J2645" s="2">
        <v>-168.89868270862701</v>
      </c>
      <c r="K2645" s="19">
        <v>2.30444571667396</v>
      </c>
      <c r="L2645" s="135">
        <v>7.8643262054340607E-2</v>
      </c>
      <c r="M2645" s="135">
        <v>89.79</v>
      </c>
      <c r="N2645" s="135">
        <v>81.660954831348903</v>
      </c>
      <c r="O2645" s="19">
        <v>0.8</v>
      </c>
      <c r="P2645" s="2">
        <v>16.781710343578801</v>
      </c>
      <c r="Q2645" s="2">
        <v>49.219911111784803</v>
      </c>
      <c r="R2645" s="266">
        <f t="shared" si="126"/>
        <v>3.5119929304313198</v>
      </c>
      <c r="S2645" s="266">
        <f t="shared" si="127"/>
        <v>0.5240076626757042</v>
      </c>
      <c r="T2645" s="266">
        <f t="shared" si="128"/>
        <v>1.9545343999203779</v>
      </c>
    </row>
    <row r="2646" spans="1:20">
      <c r="A2646" s="102">
        <v>2.5303746038116501</v>
      </c>
      <c r="B2646" s="102">
        <v>0.87781580036286899</v>
      </c>
      <c r="C2646" s="2">
        <v>981.08581149313102</v>
      </c>
      <c r="D2646" s="19">
        <v>2.5516806373431802</v>
      </c>
      <c r="E2646" s="135">
        <v>0.21014404296300099</v>
      </c>
      <c r="F2646" s="135">
        <v>89</v>
      </c>
      <c r="G2646" s="135">
        <v>41.751912475561703</v>
      </c>
      <c r="H2646" s="2">
        <v>5.9333102268754301</v>
      </c>
      <c r="I2646" s="2">
        <v>359.98995910436099</v>
      </c>
      <c r="J2646" s="2">
        <v>132.43066317380101</v>
      </c>
      <c r="K2646" s="19">
        <v>2.5372711924912998</v>
      </c>
      <c r="L2646" s="135">
        <v>9.0425103117019998E-2</v>
      </c>
      <c r="M2646" s="135">
        <v>89.79</v>
      </c>
      <c r="N2646" s="135">
        <v>81.699999925012705</v>
      </c>
      <c r="O2646" s="19">
        <v>0.8</v>
      </c>
      <c r="P2646" s="2">
        <v>83.670062233294402</v>
      </c>
      <c r="Q2646" s="2">
        <v>3.17827260134588</v>
      </c>
      <c r="R2646" s="266">
        <f t="shared" si="126"/>
        <v>5.08895182983448</v>
      </c>
      <c r="S2646" s="266">
        <f t="shared" si="127"/>
        <v>1.0056791110443861</v>
      </c>
      <c r="T2646" s="266">
        <f t="shared" si="128"/>
        <v>1.9567965892061467</v>
      </c>
    </row>
    <row r="2647" spans="1:20">
      <c r="A2647" s="102">
        <v>2.9795371689833701</v>
      </c>
      <c r="B2647" s="102">
        <v>0.87804490930455503</v>
      </c>
      <c r="C2647" s="2">
        <v>860.086652270125</v>
      </c>
      <c r="D2647" s="19">
        <v>2.8317933823328398</v>
      </c>
      <c r="E2647" s="135">
        <v>0.22096562369734499</v>
      </c>
      <c r="F2647" s="135">
        <v>89</v>
      </c>
      <c r="G2647" s="135">
        <v>41.500002964389402</v>
      </c>
      <c r="H2647" s="2">
        <v>5.9193246519935503</v>
      </c>
      <c r="I2647" s="2">
        <v>349.78831702586001</v>
      </c>
      <c r="J2647" s="2">
        <v>-159.96693241056599</v>
      </c>
      <c r="K2647" s="19">
        <v>2.9988148937750898</v>
      </c>
      <c r="L2647" s="135">
        <v>9.9999590981806996E-2</v>
      </c>
      <c r="M2647" s="135">
        <v>89.79</v>
      </c>
      <c r="N2647" s="135">
        <v>81.683030539607103</v>
      </c>
      <c r="O2647" s="19">
        <v>0.8</v>
      </c>
      <c r="P2647" s="2">
        <v>262.09355722506501</v>
      </c>
      <c r="Q2647" s="2">
        <v>176.99911750042801</v>
      </c>
      <c r="R2647" s="266">
        <f t="shared" si="126"/>
        <v>5.8306082761079292</v>
      </c>
      <c r="S2647" s="266">
        <f t="shared" si="127"/>
        <v>0.94430416102409265</v>
      </c>
      <c r="T2647" s="266">
        <f t="shared" si="128"/>
        <v>1.9682656555397893</v>
      </c>
    </row>
    <row r="2648" spans="1:20">
      <c r="A2648" s="102">
        <v>2.8010941077955001</v>
      </c>
      <c r="B2648" s="102">
        <v>0.87814427145263696</v>
      </c>
      <c r="C2648" s="2">
        <v>860.00545317507294</v>
      </c>
      <c r="D2648" s="19">
        <v>1.3316985051135499</v>
      </c>
      <c r="E2648" s="135">
        <v>0.13684942832021099</v>
      </c>
      <c r="F2648" s="135">
        <v>89</v>
      </c>
      <c r="G2648" s="135">
        <v>41.500351454961503</v>
      </c>
      <c r="H2648" s="2">
        <v>0.30809832867056203</v>
      </c>
      <c r="I2648" s="2">
        <v>145.31335295530101</v>
      </c>
      <c r="J2648" s="2">
        <v>179.90792154579401</v>
      </c>
      <c r="K2648" s="19">
        <v>3.1981006016330502</v>
      </c>
      <c r="L2648" s="135">
        <v>8.7674696738963206E-2</v>
      </c>
      <c r="M2648" s="135">
        <v>89.79</v>
      </c>
      <c r="N2648" s="135">
        <v>81.699927519957598</v>
      </c>
      <c r="O2648" s="19">
        <v>0.8</v>
      </c>
      <c r="P2648" s="2">
        <v>264.52571384262097</v>
      </c>
      <c r="Q2648" s="2">
        <v>181.14456634197799</v>
      </c>
      <c r="R2648" s="266">
        <f t="shared" si="126"/>
        <v>4.5297991067465997</v>
      </c>
      <c r="S2648" s="266">
        <f t="shared" si="127"/>
        <v>0.41640294380781612</v>
      </c>
      <c r="T2648" s="266">
        <f t="shared" si="128"/>
        <v>1.9686562801431433</v>
      </c>
    </row>
    <row r="2649" spans="1:20">
      <c r="A2649" s="102">
        <v>2.5487933536060101</v>
      </c>
      <c r="B2649" s="102">
        <v>0.87918928101220495</v>
      </c>
      <c r="C2649" s="2">
        <v>869.82176116017399</v>
      </c>
      <c r="D2649" s="19">
        <v>1.6764615598916</v>
      </c>
      <c r="E2649" s="135">
        <v>0.13138979326800401</v>
      </c>
      <c r="F2649" s="135">
        <v>89</v>
      </c>
      <c r="G2649" s="135">
        <v>41.7813386100093</v>
      </c>
      <c r="H2649" s="2">
        <v>1.55387423351087</v>
      </c>
      <c r="I2649" s="2">
        <v>277.03549594531802</v>
      </c>
      <c r="J2649" s="2">
        <v>1.7822685761797701</v>
      </c>
      <c r="K2649" s="19">
        <v>2.05011923965096</v>
      </c>
      <c r="L2649" s="135">
        <v>8.3945705818475005E-2</v>
      </c>
      <c r="M2649" s="135">
        <v>89.79</v>
      </c>
      <c r="N2649" s="135">
        <v>81.202990329623901</v>
      </c>
      <c r="O2649" s="19">
        <v>0.8</v>
      </c>
      <c r="P2649" s="2">
        <v>327.29882655624198</v>
      </c>
      <c r="Q2649" s="2">
        <v>102.667562189466</v>
      </c>
      <c r="R2649" s="266">
        <f t="shared" si="126"/>
        <v>3.7265807995425599</v>
      </c>
      <c r="S2649" s="266">
        <f t="shared" si="127"/>
        <v>0.81773856245406651</v>
      </c>
      <c r="T2649" s="266">
        <f t="shared" si="128"/>
        <v>1.9435229466336581</v>
      </c>
    </row>
    <row r="2650" spans="1:20">
      <c r="A2650" s="102">
        <v>3.2210207991302</v>
      </c>
      <c r="B2650" s="102">
        <v>0.88005328098969404</v>
      </c>
      <c r="C2650" s="2">
        <v>860.914100486027</v>
      </c>
      <c r="D2650" s="19">
        <v>2.9612784907949301</v>
      </c>
      <c r="E2650" s="135">
        <v>0.14032312896640001</v>
      </c>
      <c r="F2650" s="135">
        <v>89</v>
      </c>
      <c r="G2650" s="135">
        <v>41.730743982555303</v>
      </c>
      <c r="H2650" s="2">
        <v>0.51190571176234201</v>
      </c>
      <c r="I2650" s="2">
        <v>76.547820806116604</v>
      </c>
      <c r="J2650" s="2">
        <v>27.4194372183448</v>
      </c>
      <c r="K2650" s="19">
        <v>3.1847442090503799</v>
      </c>
      <c r="L2650" s="135">
        <v>6.6487411460945403E-2</v>
      </c>
      <c r="M2650" s="135">
        <v>89.79</v>
      </c>
      <c r="N2650" s="135">
        <v>82.417216741065005</v>
      </c>
      <c r="O2650" s="19">
        <v>0.8</v>
      </c>
      <c r="P2650" s="2">
        <v>356.89175499849398</v>
      </c>
      <c r="Q2650" s="2">
        <v>65.446344193205803</v>
      </c>
      <c r="R2650" s="266">
        <f t="shared" si="126"/>
        <v>6.14602269984531</v>
      </c>
      <c r="S2650" s="266">
        <f t="shared" si="127"/>
        <v>0.92983244380493513</v>
      </c>
      <c r="T2650" s="266">
        <f t="shared" si="128"/>
        <v>1.9749759739610169</v>
      </c>
    </row>
    <row r="2651" spans="1:20">
      <c r="A2651" s="102">
        <v>3.19091731496155</v>
      </c>
      <c r="B2651" s="102">
        <v>0.88065660566858495</v>
      </c>
      <c r="C2651" s="2">
        <v>860.01936843562601</v>
      </c>
      <c r="D2651" s="19">
        <v>3.28404290173824</v>
      </c>
      <c r="E2651" s="135">
        <v>0.26925202549844102</v>
      </c>
      <c r="F2651" s="135">
        <v>89</v>
      </c>
      <c r="G2651" s="135">
        <v>41.484330801662402</v>
      </c>
      <c r="H2651" s="2">
        <v>-0.30349299457455098</v>
      </c>
      <c r="I2651" s="2">
        <v>302.464471332014</v>
      </c>
      <c r="J2651" s="2">
        <v>-95.278824695112704</v>
      </c>
      <c r="K2651" s="19">
        <v>3.14400775071236</v>
      </c>
      <c r="L2651" s="135">
        <v>4.0878633975506097E-2</v>
      </c>
      <c r="M2651" s="135">
        <v>89.79</v>
      </c>
      <c r="N2651" s="135">
        <v>81.631271963207894</v>
      </c>
      <c r="O2651" s="19">
        <v>0.8</v>
      </c>
      <c r="P2651" s="2">
        <v>289.21475758803001</v>
      </c>
      <c r="Q2651" s="2">
        <v>149.307952501427</v>
      </c>
      <c r="R2651" s="266">
        <f t="shared" si="126"/>
        <v>6.4280506524506</v>
      </c>
      <c r="S2651" s="266">
        <f t="shared" si="127"/>
        <v>1.0445403326356786</v>
      </c>
      <c r="T2651" s="266">
        <f t="shared" si="128"/>
        <v>1.9677615713144561</v>
      </c>
    </row>
    <row r="2652" spans="1:20">
      <c r="A2652" s="102">
        <v>1.8834302043542199</v>
      </c>
      <c r="B2652" s="102">
        <v>0.88074277242755095</v>
      </c>
      <c r="C2652" s="2">
        <v>998.99778538372095</v>
      </c>
      <c r="D2652" s="19">
        <v>1.4249233861830899</v>
      </c>
      <c r="E2652" s="135">
        <v>0.29999998899423103</v>
      </c>
      <c r="F2652" s="135">
        <v>89</v>
      </c>
      <c r="G2652" s="135">
        <v>41.799999999580699</v>
      </c>
      <c r="H2652" s="2">
        <v>5.3963450871576297</v>
      </c>
      <c r="I2652" s="2">
        <v>214.28336645150799</v>
      </c>
      <c r="J2652" s="2">
        <v>93.054391967912494</v>
      </c>
      <c r="K2652" s="19">
        <v>2.0695764086378099</v>
      </c>
      <c r="L2652" s="135">
        <v>5.6673194199478999E-2</v>
      </c>
      <c r="M2652" s="135">
        <v>89.79</v>
      </c>
      <c r="N2652" s="135">
        <v>81.699999449687994</v>
      </c>
      <c r="O2652" s="19">
        <v>0.8</v>
      </c>
      <c r="P2652" s="2">
        <v>211.831392340538</v>
      </c>
      <c r="Q2652" s="2">
        <v>243.804749037189</v>
      </c>
      <c r="R2652" s="266">
        <f t="shared" si="126"/>
        <v>3.4944997948209</v>
      </c>
      <c r="S2652" s="266">
        <f t="shared" si="127"/>
        <v>0.68850967774655436</v>
      </c>
      <c r="T2652" s="266">
        <f t="shared" si="128"/>
        <v>1.9545454413997019</v>
      </c>
    </row>
    <row r="2653" spans="1:20">
      <c r="A2653" s="102">
        <v>2.5666215149685701</v>
      </c>
      <c r="B2653" s="102">
        <v>0.88095107671859496</v>
      </c>
      <c r="C2653" s="2">
        <v>974.92008380847699</v>
      </c>
      <c r="D2653" s="19">
        <v>1.4086850026040001</v>
      </c>
      <c r="E2653" s="135">
        <v>3.6785427090479401E-3</v>
      </c>
      <c r="F2653" s="135">
        <v>89</v>
      </c>
      <c r="G2653" s="135">
        <v>41.193574105995999</v>
      </c>
      <c r="H2653" s="2">
        <v>1.0164851319140999</v>
      </c>
      <c r="I2653" s="2">
        <v>188.05506649168899</v>
      </c>
      <c r="J2653" s="2">
        <v>-132.321004680231</v>
      </c>
      <c r="K2653" s="19">
        <v>1.78581542636348</v>
      </c>
      <c r="L2653" s="135">
        <v>0.129857001321563</v>
      </c>
      <c r="M2653" s="135">
        <v>89.79</v>
      </c>
      <c r="N2653" s="135">
        <v>82.877846574297294</v>
      </c>
      <c r="O2653" s="19">
        <v>0.8</v>
      </c>
      <c r="P2653" s="2">
        <v>216.34151690466601</v>
      </c>
      <c r="Q2653" s="2">
        <v>243.17425939117101</v>
      </c>
      <c r="R2653" s="266">
        <f t="shared" si="126"/>
        <v>3.1945004289674799</v>
      </c>
      <c r="S2653" s="266">
        <f t="shared" si="127"/>
        <v>0.78881892372973605</v>
      </c>
      <c r="T2653" s="266">
        <f t="shared" si="128"/>
        <v>2.01191201232121</v>
      </c>
    </row>
    <row r="2654" spans="1:20">
      <c r="A2654" s="102">
        <v>1.7076526065357001</v>
      </c>
      <c r="B2654" s="102">
        <v>0.88103454036857198</v>
      </c>
      <c r="C2654" s="2">
        <v>986.49394003126201</v>
      </c>
      <c r="D2654" s="19">
        <v>2.2007694767608199</v>
      </c>
      <c r="E2654" s="135">
        <v>0.299999999513411</v>
      </c>
      <c r="F2654" s="135">
        <v>89</v>
      </c>
      <c r="G2654" s="135">
        <v>41.7893519031471</v>
      </c>
      <c r="H2654" s="2">
        <v>1.6156785516869301</v>
      </c>
      <c r="I2654" s="2">
        <v>223.22298798764899</v>
      </c>
      <c r="J2654" s="2">
        <v>103.201998861481</v>
      </c>
      <c r="K2654" s="19">
        <v>2.3450370481754002</v>
      </c>
      <c r="L2654" s="135">
        <v>1.65626046766398E-9</v>
      </c>
      <c r="M2654" s="135">
        <v>89.79</v>
      </c>
      <c r="N2654" s="135">
        <v>81.699989747953495</v>
      </c>
      <c r="O2654" s="19">
        <v>0.8</v>
      </c>
      <c r="P2654" s="2">
        <v>57.960699169980899</v>
      </c>
      <c r="Q2654" s="2">
        <v>32.036300697293903</v>
      </c>
      <c r="R2654" s="266">
        <f t="shared" si="126"/>
        <v>4.5458065249362196</v>
      </c>
      <c r="S2654" s="266">
        <f t="shared" si="127"/>
        <v>0.93847961953230963</v>
      </c>
      <c r="T2654" s="266">
        <f t="shared" si="128"/>
        <v>1.9550432353510794</v>
      </c>
    </row>
    <row r="2655" spans="1:20">
      <c r="A2655" s="102">
        <v>1.6082540382631101</v>
      </c>
      <c r="B2655" s="102">
        <v>0.88114686529426001</v>
      </c>
      <c r="C2655" s="2">
        <v>902.10731866650201</v>
      </c>
      <c r="D2655" s="19">
        <v>0.50002220565117905</v>
      </c>
      <c r="E2655" s="135">
        <v>5.4545691098222904E-3</v>
      </c>
      <c r="F2655" s="135">
        <v>89</v>
      </c>
      <c r="G2655" s="135">
        <v>42.656411629112903</v>
      </c>
      <c r="H2655" s="2">
        <v>1.1723645728063801</v>
      </c>
      <c r="I2655" s="2">
        <v>273.92905394497899</v>
      </c>
      <c r="J2655" s="2">
        <v>116.535766064245</v>
      </c>
      <c r="K2655" s="19">
        <v>4.7673470480887596</v>
      </c>
      <c r="L2655" s="135">
        <v>0.126075369294045</v>
      </c>
      <c r="M2655" s="135">
        <v>89.79</v>
      </c>
      <c r="N2655" s="135">
        <v>82.700549710805802</v>
      </c>
      <c r="O2655" s="19">
        <v>0.8</v>
      </c>
      <c r="P2655" s="2">
        <v>120.328533074752</v>
      </c>
      <c r="Q2655" s="2">
        <v>327.06844388315801</v>
      </c>
      <c r="R2655" s="266">
        <f t="shared" si="126"/>
        <v>5.2673692537399388</v>
      </c>
      <c r="S2655" s="266">
        <f t="shared" si="127"/>
        <v>0.10488479244481248</v>
      </c>
      <c r="T2655" s="266">
        <f t="shared" si="128"/>
        <v>1.9387601195774955</v>
      </c>
    </row>
    <row r="2656" spans="1:20">
      <c r="A2656" s="102">
        <v>2.5082728718407399</v>
      </c>
      <c r="B2656" s="102">
        <v>0.88185423875556201</v>
      </c>
      <c r="C2656" s="2">
        <v>971.57927512014203</v>
      </c>
      <c r="D2656" s="19">
        <v>0.768194617492861</v>
      </c>
      <c r="E2656" s="135">
        <v>0.18299290629527501</v>
      </c>
      <c r="F2656" s="135">
        <v>89</v>
      </c>
      <c r="G2656" s="135">
        <v>41.859394944680503</v>
      </c>
      <c r="H2656" s="2">
        <v>5.3420381603865499</v>
      </c>
      <c r="I2656" s="2">
        <v>12.037142816484399</v>
      </c>
      <c r="J2656" s="2">
        <v>149.032844812429</v>
      </c>
      <c r="K2656" s="19">
        <v>2.4123266319071499</v>
      </c>
      <c r="L2656" s="135">
        <v>0.124326571273427</v>
      </c>
      <c r="M2656" s="135">
        <v>89.79</v>
      </c>
      <c r="N2656" s="135">
        <v>82.025947003280905</v>
      </c>
      <c r="O2656" s="19">
        <v>0.8</v>
      </c>
      <c r="P2656" s="2">
        <v>112.308827028759</v>
      </c>
      <c r="Q2656" s="2">
        <v>323.02792354208498</v>
      </c>
      <c r="R2656" s="266">
        <f t="shared" si="126"/>
        <v>3.180521249400011</v>
      </c>
      <c r="S2656" s="266">
        <f t="shared" si="127"/>
        <v>0.31844552364185347</v>
      </c>
      <c r="T2656" s="266">
        <f t="shared" si="128"/>
        <v>1.9595588305010789</v>
      </c>
    </row>
    <row r="2657" spans="1:20">
      <c r="A2657" s="102">
        <v>2.2416219203732899</v>
      </c>
      <c r="B2657" s="102">
        <v>0.88221162453512902</v>
      </c>
      <c r="C2657" s="2">
        <v>936.39051021137095</v>
      </c>
      <c r="D2657" s="19">
        <v>1.2131686996545801</v>
      </c>
      <c r="E2657" s="135">
        <v>0.13131137761897799</v>
      </c>
      <c r="F2657" s="135">
        <v>89</v>
      </c>
      <c r="G2657" s="135">
        <v>41.666964782879397</v>
      </c>
      <c r="H2657" s="2">
        <v>1.84717367982864</v>
      </c>
      <c r="I2657" s="2">
        <v>3.7405636214206099</v>
      </c>
      <c r="J2657" s="2">
        <v>-168.79376155733999</v>
      </c>
      <c r="K2657" s="19">
        <v>2.4633449310784399</v>
      </c>
      <c r="L2657" s="135">
        <v>7.9667355523674696E-2</v>
      </c>
      <c r="M2657" s="135">
        <v>89.79</v>
      </c>
      <c r="N2657" s="135">
        <v>81.890415701731399</v>
      </c>
      <c r="O2657" s="19">
        <v>0.8</v>
      </c>
      <c r="P2657" s="2">
        <v>359.105950506287</v>
      </c>
      <c r="Q2657" s="2">
        <v>66.460900817831103</v>
      </c>
      <c r="R2657" s="266">
        <f t="shared" si="126"/>
        <v>3.67651363073302</v>
      </c>
      <c r="S2657" s="266">
        <f t="shared" si="127"/>
        <v>0.49248835774024591</v>
      </c>
      <c r="T2657" s="266">
        <f t="shared" si="128"/>
        <v>1.9653559151344635</v>
      </c>
    </row>
    <row r="2658" spans="1:20">
      <c r="A2658" s="102">
        <v>2.7167649506591198</v>
      </c>
      <c r="B2658" s="102">
        <v>0.88363822620800303</v>
      </c>
      <c r="C2658" s="2">
        <v>924.44419249080102</v>
      </c>
      <c r="D2658" s="19">
        <v>1.93062293398735</v>
      </c>
      <c r="E2658" s="135">
        <v>0.162653207420005</v>
      </c>
      <c r="F2658" s="135">
        <v>89</v>
      </c>
      <c r="G2658" s="135">
        <v>41.761339550237103</v>
      </c>
      <c r="H2658" s="2">
        <v>5.3226993003123599</v>
      </c>
      <c r="I2658" s="2">
        <v>102.51260050236201</v>
      </c>
      <c r="J2658" s="2">
        <v>-64.128148459386196</v>
      </c>
      <c r="K2658" s="19">
        <v>2.9391870276444898</v>
      </c>
      <c r="L2658" s="135">
        <v>6.9887536956798793E-2</v>
      </c>
      <c r="M2658" s="135">
        <v>89.79</v>
      </c>
      <c r="N2658" s="135">
        <v>81.699999997474706</v>
      </c>
      <c r="O2658" s="19">
        <v>0.8</v>
      </c>
      <c r="P2658" s="2">
        <v>123.12421899084799</v>
      </c>
      <c r="Q2658" s="2">
        <v>330.92144859127302</v>
      </c>
      <c r="R2658" s="266">
        <f t="shared" si="126"/>
        <v>4.86980996163184</v>
      </c>
      <c r="S2658" s="266">
        <f t="shared" si="127"/>
        <v>0.65685610198633093</v>
      </c>
      <c r="T2658" s="266">
        <f t="shared" si="128"/>
        <v>1.9563548697759827</v>
      </c>
    </row>
    <row r="2659" spans="1:20">
      <c r="A2659" s="102">
        <v>3.9823433733545199</v>
      </c>
      <c r="B2659" s="102">
        <v>0.88373844284454695</v>
      </c>
      <c r="C2659" s="2">
        <v>984.74134775416496</v>
      </c>
      <c r="D2659" s="19">
        <v>0.60180187192882295</v>
      </c>
      <c r="E2659" s="135">
        <v>0.299550268170378</v>
      </c>
      <c r="F2659" s="135">
        <v>89</v>
      </c>
      <c r="G2659" s="135">
        <v>41.142574243599199</v>
      </c>
      <c r="H2659" s="2">
        <v>5.9998699593463298</v>
      </c>
      <c r="I2659" s="2">
        <v>173.97366075692599</v>
      </c>
      <c r="J2659" s="2">
        <v>135.29321331312599</v>
      </c>
      <c r="K2659" s="19">
        <v>1.00000501820855</v>
      </c>
      <c r="L2659" s="135">
        <v>0.237540164285414</v>
      </c>
      <c r="M2659" s="135">
        <v>89.79</v>
      </c>
      <c r="N2659" s="135">
        <v>83.198938147812498</v>
      </c>
      <c r="O2659" s="19">
        <v>0.8</v>
      </c>
      <c r="P2659" s="2">
        <v>264.57375260790701</v>
      </c>
      <c r="Q2659" s="2">
        <v>188.54261420932701</v>
      </c>
      <c r="R2659" s="266">
        <f t="shared" si="126"/>
        <v>1.601806890137373</v>
      </c>
      <c r="S2659" s="266">
        <f t="shared" si="127"/>
        <v>0.60179885197667859</v>
      </c>
      <c r="T2659" s="266">
        <f t="shared" si="128"/>
        <v>2.0222103180808202</v>
      </c>
    </row>
    <row r="2660" spans="1:20">
      <c r="A2660" s="102">
        <v>1.9232981046661699</v>
      </c>
      <c r="B2660" s="102">
        <v>0.88426007872776002</v>
      </c>
      <c r="C2660" s="2">
        <v>943.37709071461302</v>
      </c>
      <c r="D2660" s="19">
        <v>0.84117049848949899</v>
      </c>
      <c r="E2660" s="135">
        <v>0.13313488512177701</v>
      </c>
      <c r="F2660" s="135">
        <v>89</v>
      </c>
      <c r="G2660" s="135">
        <v>41.214299281635299</v>
      </c>
      <c r="H2660" s="2">
        <v>0.601272618092627</v>
      </c>
      <c r="I2660" s="2">
        <v>73.350157268312003</v>
      </c>
      <c r="J2660" s="2">
        <v>62.718704128004298</v>
      </c>
      <c r="K2660" s="19">
        <v>2.40255603554913</v>
      </c>
      <c r="L2660" s="135">
        <v>0.160803135816767</v>
      </c>
      <c r="M2660" s="135">
        <v>89.79</v>
      </c>
      <c r="N2660" s="135">
        <v>82.943900965794398</v>
      </c>
      <c r="O2660" s="19">
        <v>0.8</v>
      </c>
      <c r="P2660" s="2">
        <v>252.19083514444901</v>
      </c>
      <c r="Q2660" s="2">
        <v>200.51052619589601</v>
      </c>
      <c r="R2660" s="266">
        <f t="shared" si="126"/>
        <v>3.243726534038629</v>
      </c>
      <c r="S2660" s="266">
        <f t="shared" si="127"/>
        <v>0.35011483022382056</v>
      </c>
      <c r="T2660" s="266">
        <f t="shared" si="128"/>
        <v>2.0125030004514337</v>
      </c>
    </row>
    <row r="2661" spans="1:20">
      <c r="A2661" s="102">
        <v>2.4301974205300199</v>
      </c>
      <c r="B2661" s="102">
        <v>0.88457124236532803</v>
      </c>
      <c r="C2661" s="2">
        <v>860.147943046671</v>
      </c>
      <c r="D2661" s="19">
        <v>1.8932826443419499</v>
      </c>
      <c r="E2661" s="135">
        <v>0.130291463815084</v>
      </c>
      <c r="F2661" s="135">
        <v>89</v>
      </c>
      <c r="G2661" s="135">
        <v>41.743447018472096</v>
      </c>
      <c r="H2661" s="2">
        <v>0.38966619809387198</v>
      </c>
      <c r="I2661" s="2">
        <v>109.113932690312</v>
      </c>
      <c r="J2661" s="2">
        <v>-106.170100515919</v>
      </c>
      <c r="K2661" s="19">
        <v>3.19948081645849</v>
      </c>
      <c r="L2661" s="135">
        <v>9.9998770697359907E-2</v>
      </c>
      <c r="M2661" s="135">
        <v>89.79</v>
      </c>
      <c r="N2661" s="135">
        <v>81.465101983720203</v>
      </c>
      <c r="O2661" s="19">
        <v>0.8</v>
      </c>
      <c r="P2661" s="2">
        <v>26.7492787945171</v>
      </c>
      <c r="Q2661" s="2">
        <v>43.795933602215499</v>
      </c>
      <c r="R2661" s="266">
        <f t="shared" si="126"/>
        <v>5.0927634608004402</v>
      </c>
      <c r="S2661" s="266">
        <f t="shared" si="127"/>
        <v>0.59174683423719576</v>
      </c>
      <c r="T2661" s="266">
        <f t="shared" si="128"/>
        <v>1.951566240987973</v>
      </c>
    </row>
    <row r="2662" spans="1:20">
      <c r="A2662" s="102">
        <v>3.1953274235129299</v>
      </c>
      <c r="B2662" s="102">
        <v>0.885000583277467</v>
      </c>
      <c r="C2662" s="2">
        <v>892.88943026944298</v>
      </c>
      <c r="D2662" s="19">
        <v>2.40414601728417</v>
      </c>
      <c r="E2662" s="135">
        <v>0.16812658227451899</v>
      </c>
      <c r="F2662" s="135">
        <v>89</v>
      </c>
      <c r="G2662" s="135">
        <v>41.501889814947504</v>
      </c>
      <c r="H2662" s="2">
        <v>2.2224847990977401</v>
      </c>
      <c r="I2662" s="2">
        <v>46.526355883024301</v>
      </c>
      <c r="J2662" s="2">
        <v>100.545729134846</v>
      </c>
      <c r="K2662" s="19">
        <v>2.0475833337155298</v>
      </c>
      <c r="L2662" s="135">
        <v>9.9999980464437199E-2</v>
      </c>
      <c r="M2662" s="135">
        <v>89.79</v>
      </c>
      <c r="N2662" s="135">
        <v>81.699769329597103</v>
      </c>
      <c r="O2662" s="19">
        <v>0.8</v>
      </c>
      <c r="P2662" s="2">
        <v>149.261626188197</v>
      </c>
      <c r="Q2662" s="2">
        <v>294.35396757536301</v>
      </c>
      <c r="R2662" s="266">
        <f t="shared" si="126"/>
        <v>4.4517293509996998</v>
      </c>
      <c r="S2662" s="266">
        <f t="shared" si="127"/>
        <v>1.1741383013318556</v>
      </c>
      <c r="T2662" s="266">
        <f t="shared" si="128"/>
        <v>1.9685794958708545</v>
      </c>
    </row>
    <row r="2663" spans="1:20">
      <c r="A2663" s="102">
        <v>2.5789154139347299</v>
      </c>
      <c r="B2663" s="102">
        <v>0.88594542964197198</v>
      </c>
      <c r="C2663" s="2">
        <v>986.68198467226898</v>
      </c>
      <c r="D2663" s="19">
        <v>2.5788305669596898</v>
      </c>
      <c r="E2663" s="135">
        <v>0.18731686959330801</v>
      </c>
      <c r="F2663" s="135">
        <v>89</v>
      </c>
      <c r="G2663" s="135">
        <v>41.545422527954599</v>
      </c>
      <c r="H2663" s="2">
        <v>5.6599806218373496</v>
      </c>
      <c r="I2663" s="2">
        <v>329.35045904205299</v>
      </c>
      <c r="J2663" s="2">
        <v>-156.51412664995601</v>
      </c>
      <c r="K2663" s="19">
        <v>3.1999996644761102</v>
      </c>
      <c r="L2663" s="135">
        <v>5.8346389246204999E-2</v>
      </c>
      <c r="M2663" s="135">
        <v>89.79</v>
      </c>
      <c r="N2663" s="135">
        <v>81.699999599206507</v>
      </c>
      <c r="O2663" s="19">
        <v>0.8</v>
      </c>
      <c r="P2663" s="2">
        <v>359.98999466941501</v>
      </c>
      <c r="Q2663" s="2">
        <v>65.798448010204197</v>
      </c>
      <c r="R2663" s="266">
        <f t="shared" si="126"/>
        <v>5.7788302314357995</v>
      </c>
      <c r="S2663" s="266">
        <f t="shared" si="127"/>
        <v>0.80588463667288679</v>
      </c>
      <c r="T2663" s="266">
        <f t="shared" si="128"/>
        <v>1.9665222936229174</v>
      </c>
    </row>
    <row r="2664" spans="1:20">
      <c r="A2664" s="102">
        <v>2.8729501832276498</v>
      </c>
      <c r="B2664" s="102">
        <v>0.88596764913595705</v>
      </c>
      <c r="C2664" s="2">
        <v>908.63138527650699</v>
      </c>
      <c r="D2664" s="19">
        <v>2.4442515056029599</v>
      </c>
      <c r="E2664" s="135">
        <v>0.229249483550446</v>
      </c>
      <c r="F2664" s="135">
        <v>89</v>
      </c>
      <c r="G2664" s="135">
        <v>41.560471920339701</v>
      </c>
      <c r="H2664" s="2">
        <v>0.50778219454008799</v>
      </c>
      <c r="I2664" s="2">
        <v>7.7771419382904003</v>
      </c>
      <c r="J2664" s="2">
        <v>-174.77370754645699</v>
      </c>
      <c r="K2664" s="19">
        <v>3.0347706406882802</v>
      </c>
      <c r="L2664" s="135">
        <v>9.9943485624258394E-2</v>
      </c>
      <c r="M2664" s="135">
        <v>89.79</v>
      </c>
      <c r="N2664" s="135">
        <v>81.682551056328606</v>
      </c>
      <c r="O2664" s="19">
        <v>0.8</v>
      </c>
      <c r="P2664" s="2">
        <v>316.57801352260998</v>
      </c>
      <c r="Q2664" s="2">
        <v>106.83691339690201</v>
      </c>
      <c r="R2664" s="266">
        <f t="shared" si="126"/>
        <v>5.4790221462912401</v>
      </c>
      <c r="S2664" s="266">
        <f t="shared" si="127"/>
        <v>0.80541556348014764</v>
      </c>
      <c r="T2664" s="266">
        <f t="shared" si="128"/>
        <v>1.9653903645004847</v>
      </c>
    </row>
    <row r="2665" spans="1:20">
      <c r="A2665" s="102">
        <v>1.9118811110965901</v>
      </c>
      <c r="B2665" s="102">
        <v>0.88602343730299704</v>
      </c>
      <c r="C2665" s="2">
        <v>860.10533074798502</v>
      </c>
      <c r="D2665" s="19">
        <v>1.3075387798281599</v>
      </c>
      <c r="E2665" s="135">
        <v>0.13239966179240401</v>
      </c>
      <c r="F2665" s="135">
        <v>89</v>
      </c>
      <c r="G2665" s="135">
        <v>41.542923496094502</v>
      </c>
      <c r="H2665" s="2">
        <v>0.245032223264811</v>
      </c>
      <c r="I2665" s="2">
        <v>144.34974084815701</v>
      </c>
      <c r="J2665" s="2">
        <v>-171.241309474763</v>
      </c>
      <c r="K2665" s="19">
        <v>3.4034743899100199</v>
      </c>
      <c r="L2665" s="135">
        <v>7.9017017718398294E-2</v>
      </c>
      <c r="M2665" s="135">
        <v>89.79</v>
      </c>
      <c r="N2665" s="135">
        <v>81.803836252761599</v>
      </c>
      <c r="O2665" s="19">
        <v>0.8</v>
      </c>
      <c r="P2665" s="2">
        <v>269.65573326080198</v>
      </c>
      <c r="Q2665" s="2">
        <v>177.15469592509399</v>
      </c>
      <c r="R2665" s="266">
        <f t="shared" si="126"/>
        <v>4.7110131697381803</v>
      </c>
      <c r="S2665" s="266">
        <f t="shared" si="127"/>
        <v>0.38417764614433553</v>
      </c>
      <c r="T2665" s="266">
        <f t="shared" si="128"/>
        <v>1.9691400933892405</v>
      </c>
    </row>
    <row r="2666" spans="1:20">
      <c r="A2666" s="102">
        <v>2.1657300349324902</v>
      </c>
      <c r="B2666" s="102">
        <v>0.88631581410984706</v>
      </c>
      <c r="C2666" s="2">
        <v>998.97444450127705</v>
      </c>
      <c r="D2666" s="19">
        <v>3.0660633464310201</v>
      </c>
      <c r="E2666" s="135">
        <v>0.29999961452962198</v>
      </c>
      <c r="F2666" s="135">
        <v>89</v>
      </c>
      <c r="G2666" s="135">
        <v>41.790808856715998</v>
      </c>
      <c r="H2666" s="2">
        <v>-1.16514618306313</v>
      </c>
      <c r="I2666" s="2">
        <v>241.66747403734399</v>
      </c>
      <c r="J2666" s="2">
        <v>54.545143707987599</v>
      </c>
      <c r="K2666" s="19">
        <v>3.1929982129511298</v>
      </c>
      <c r="L2666" s="135">
        <v>6.5388368857124596E-2</v>
      </c>
      <c r="M2666" s="135">
        <v>89.79</v>
      </c>
      <c r="N2666" s="135">
        <v>81.000004043042196</v>
      </c>
      <c r="O2666" s="19">
        <v>0.8</v>
      </c>
      <c r="P2666" s="2">
        <v>1.2068525065012099E-5</v>
      </c>
      <c r="Q2666" s="2">
        <v>82.509392511591102</v>
      </c>
      <c r="R2666" s="266">
        <f t="shared" si="126"/>
        <v>6.2590615593821504</v>
      </c>
      <c r="S2666" s="266">
        <f t="shared" si="127"/>
        <v>0.9602458698519627</v>
      </c>
      <c r="T2666" s="266">
        <f t="shared" si="128"/>
        <v>1.9382253241558181</v>
      </c>
    </row>
    <row r="2667" spans="1:20">
      <c r="A2667" s="102">
        <v>1.8088303869590101</v>
      </c>
      <c r="B2667" s="102">
        <v>0.88688950815840595</v>
      </c>
      <c r="C2667" s="2">
        <v>984.67098422797994</v>
      </c>
      <c r="D2667" s="19">
        <v>0.71879519317344298</v>
      </c>
      <c r="E2667" s="135">
        <v>0.26435449831514002</v>
      </c>
      <c r="F2667" s="135">
        <v>89</v>
      </c>
      <c r="G2667" s="135">
        <v>41.778950733343997</v>
      </c>
      <c r="H2667" s="2">
        <v>4.0125228939437099</v>
      </c>
      <c r="I2667" s="2">
        <v>223.14521139375799</v>
      </c>
      <c r="J2667" s="2">
        <v>152.16473725440201</v>
      </c>
      <c r="K2667" s="19">
        <v>3.2463007072361898</v>
      </c>
      <c r="L2667" s="135">
        <v>0.24999291884685501</v>
      </c>
      <c r="M2667" s="135">
        <v>89.79</v>
      </c>
      <c r="N2667" s="135">
        <v>83.074260482688601</v>
      </c>
      <c r="O2667" s="19">
        <v>0.8</v>
      </c>
      <c r="P2667" s="2">
        <v>52.999596536747703</v>
      </c>
      <c r="Q2667" s="2">
        <v>2.6005916464733199</v>
      </c>
      <c r="R2667" s="266">
        <f t="shared" si="126"/>
        <v>3.9650959004096329</v>
      </c>
      <c r="S2667" s="266">
        <f t="shared" si="127"/>
        <v>0.22141978146731983</v>
      </c>
      <c r="T2667" s="266">
        <f t="shared" si="128"/>
        <v>1.9884238120989142</v>
      </c>
    </row>
    <row r="2668" spans="1:20">
      <c r="A2668" s="102">
        <v>3.45586216868832</v>
      </c>
      <c r="B2668" s="102">
        <v>0.88740608496043605</v>
      </c>
      <c r="C2668" s="2">
        <v>879.13220171861406</v>
      </c>
      <c r="D2668" s="19">
        <v>3.2808666015951302</v>
      </c>
      <c r="E2668" s="135">
        <v>0.29999998638654002</v>
      </c>
      <c r="F2668" s="135">
        <v>89</v>
      </c>
      <c r="G2668" s="135">
        <v>41.551300557368897</v>
      </c>
      <c r="H2668" s="2">
        <v>0.43289084157532898</v>
      </c>
      <c r="I2668" s="2">
        <v>280.06988941080499</v>
      </c>
      <c r="J2668" s="2">
        <v>-62.222957604103897</v>
      </c>
      <c r="K2668" s="19">
        <v>3.1864482795124398</v>
      </c>
      <c r="L2668" s="135">
        <v>5.2936607372261198E-2</v>
      </c>
      <c r="M2668" s="135">
        <v>89.79</v>
      </c>
      <c r="N2668" s="135">
        <v>81.2652560848626</v>
      </c>
      <c r="O2668" s="19">
        <v>0.8</v>
      </c>
      <c r="P2668" s="2">
        <v>304.45936453668998</v>
      </c>
      <c r="Q2668" s="2">
        <v>131.90907734226101</v>
      </c>
      <c r="R2668" s="266">
        <f t="shared" si="126"/>
        <v>6.46731488110757</v>
      </c>
      <c r="S2668" s="266">
        <f t="shared" si="127"/>
        <v>1.0296312112422352</v>
      </c>
      <c r="T2668" s="266">
        <f t="shared" si="128"/>
        <v>1.9557812871022313</v>
      </c>
    </row>
    <row r="2669" spans="1:20">
      <c r="A2669" s="102">
        <v>2.2543728994205501</v>
      </c>
      <c r="B2669" s="102">
        <v>0.88819557461230103</v>
      </c>
      <c r="C2669" s="2">
        <v>933.127698100104</v>
      </c>
      <c r="D2669" s="19">
        <v>1.2000007036799301</v>
      </c>
      <c r="E2669" s="135">
        <v>0.13024185510434899</v>
      </c>
      <c r="F2669" s="135">
        <v>89</v>
      </c>
      <c r="G2669" s="135">
        <v>41.750161110685298</v>
      </c>
      <c r="H2669" s="2">
        <v>-1.20379972079576</v>
      </c>
      <c r="I2669" s="2">
        <v>309.910832806467</v>
      </c>
      <c r="J2669" s="2">
        <v>-73.2145229670124</v>
      </c>
      <c r="K2669" s="19">
        <v>2.4840911004967099</v>
      </c>
      <c r="L2669" s="135">
        <v>9.1982864366004294E-2</v>
      </c>
      <c r="M2669" s="135">
        <v>89.79</v>
      </c>
      <c r="N2669" s="135">
        <v>81.6999689436268</v>
      </c>
      <c r="O2669" s="19">
        <v>0.8</v>
      </c>
      <c r="P2669" s="2">
        <v>338.49833224419598</v>
      </c>
      <c r="Q2669" s="2">
        <v>86.097374119599493</v>
      </c>
      <c r="R2669" s="266">
        <f t="shared" si="126"/>
        <v>3.68409180417664</v>
      </c>
      <c r="S2669" s="266">
        <f t="shared" si="127"/>
        <v>0.48307435401221083</v>
      </c>
      <c r="T2669" s="266">
        <f t="shared" si="128"/>
        <v>1.9568779322079544</v>
      </c>
    </row>
    <row r="2670" spans="1:20">
      <c r="A2670" s="102">
        <v>1.95102225430309</v>
      </c>
      <c r="B2670" s="102">
        <v>0.88889053250279404</v>
      </c>
      <c r="C2670" s="2">
        <v>990.88221391255399</v>
      </c>
      <c r="D2670" s="19">
        <v>1.2006822538919999</v>
      </c>
      <c r="E2670" s="135">
        <v>0.144203022159756</v>
      </c>
      <c r="F2670" s="135">
        <v>89</v>
      </c>
      <c r="G2670" s="135">
        <v>41.657136647353298</v>
      </c>
      <c r="H2670" s="2">
        <v>4.95505014356337</v>
      </c>
      <c r="I2670" s="2">
        <v>272.57578200789499</v>
      </c>
      <c r="J2670" s="2">
        <v>-51.8682006934105</v>
      </c>
      <c r="K2670" s="19">
        <v>2.03413084255611</v>
      </c>
      <c r="L2670" s="135">
        <v>5.5250664718375697E-2</v>
      </c>
      <c r="M2670" s="135">
        <v>89.79</v>
      </c>
      <c r="N2670" s="135">
        <v>81.699998108680305</v>
      </c>
      <c r="O2670" s="19">
        <v>0.8</v>
      </c>
      <c r="P2670" s="2">
        <v>75.996592342461497</v>
      </c>
      <c r="Q2670" s="2">
        <v>359.72259088184501</v>
      </c>
      <c r="R2670" s="266">
        <f t="shared" si="126"/>
        <v>3.2348130964481099</v>
      </c>
      <c r="S2670" s="266">
        <f t="shared" si="127"/>
        <v>0.59026795561646861</v>
      </c>
      <c r="T2670" s="266">
        <f t="shared" si="128"/>
        <v>1.9612485322817104</v>
      </c>
    </row>
    <row r="2671" spans="1:20">
      <c r="A2671" s="102">
        <v>1.7738184859044801</v>
      </c>
      <c r="B2671" s="102">
        <v>0.88942390896708601</v>
      </c>
      <c r="C2671" s="2">
        <v>879.98337890177095</v>
      </c>
      <c r="D2671" s="19">
        <v>3.9418225971104199</v>
      </c>
      <c r="E2671" s="135">
        <v>9.0014776666928295E-2</v>
      </c>
      <c r="F2671" s="135">
        <v>89</v>
      </c>
      <c r="G2671" s="135">
        <v>41.026008033668901</v>
      </c>
      <c r="H2671" s="2">
        <v>0.94026368679774097</v>
      </c>
      <c r="I2671" s="2">
        <v>143.506068895689</v>
      </c>
      <c r="J2671" s="2">
        <v>-117.76043018596999</v>
      </c>
      <c r="K2671" s="19">
        <v>5.48688245845553</v>
      </c>
      <c r="L2671" s="135">
        <v>2.47770978643868E-2</v>
      </c>
      <c r="M2671" s="135">
        <v>89.79</v>
      </c>
      <c r="N2671" s="135">
        <v>82.328772560304202</v>
      </c>
      <c r="O2671" s="19">
        <v>0.8</v>
      </c>
      <c r="P2671" s="2">
        <v>180.66036831511099</v>
      </c>
      <c r="Q2671" s="2">
        <v>260.72436221106</v>
      </c>
      <c r="R2671" s="266">
        <f t="shared" si="126"/>
        <v>9.4287050555659491</v>
      </c>
      <c r="S2671" s="266">
        <f t="shared" si="127"/>
        <v>0.71840842718179532</v>
      </c>
      <c r="T2671" s="266">
        <f t="shared" si="128"/>
        <v>2.0067458791686308</v>
      </c>
    </row>
    <row r="2672" spans="1:20">
      <c r="A2672" s="102">
        <v>1.77061368804425</v>
      </c>
      <c r="B2672" s="102">
        <v>0.89023370843599803</v>
      </c>
      <c r="C2672" s="2">
        <v>983.446821439617</v>
      </c>
      <c r="D2672" s="19">
        <v>1.01192511535768</v>
      </c>
      <c r="E2672" s="135">
        <v>0.17546617223716601</v>
      </c>
      <c r="F2672" s="135">
        <v>89</v>
      </c>
      <c r="G2672" s="135">
        <v>41.639672569515902</v>
      </c>
      <c r="H2672" s="2">
        <v>-2.4880125167057399</v>
      </c>
      <c r="I2672" s="2">
        <v>235.43386648690901</v>
      </c>
      <c r="J2672" s="2">
        <v>38.104484027013797</v>
      </c>
      <c r="K2672" s="19">
        <v>1.15828937506903</v>
      </c>
      <c r="L2672" s="135">
        <v>2.10283700674551E-8</v>
      </c>
      <c r="M2672" s="135">
        <v>89.79</v>
      </c>
      <c r="N2672" s="135">
        <v>81.578538856821694</v>
      </c>
      <c r="O2672" s="19">
        <v>0.8</v>
      </c>
      <c r="P2672" s="2">
        <v>241.562612250858</v>
      </c>
      <c r="Q2672" s="2">
        <v>196.74282747343699</v>
      </c>
      <c r="R2672" s="266">
        <f t="shared" si="126"/>
        <v>2.17021449042671</v>
      </c>
      <c r="S2672" s="266">
        <f t="shared" si="127"/>
        <v>0.8736375703155983</v>
      </c>
      <c r="T2672" s="266">
        <f t="shared" si="128"/>
        <v>1.959154186926646</v>
      </c>
    </row>
    <row r="2673" spans="1:20">
      <c r="A2673" s="102">
        <v>3.6138192694634199</v>
      </c>
      <c r="B2673" s="102">
        <v>0.89035048396052596</v>
      </c>
      <c r="C2673" s="2">
        <v>998.99956521518402</v>
      </c>
      <c r="D2673" s="19">
        <v>2.2547456020380898</v>
      </c>
      <c r="E2673" s="135">
        <v>0.146326403107292</v>
      </c>
      <c r="F2673" s="135">
        <v>89</v>
      </c>
      <c r="G2673" s="135">
        <v>41.799999988772299</v>
      </c>
      <c r="H2673" s="2">
        <v>3.93647425277782</v>
      </c>
      <c r="I2673" s="2">
        <v>359.98998479495202</v>
      </c>
      <c r="J2673" s="2">
        <v>108.77744053897899</v>
      </c>
      <c r="K2673" s="19">
        <v>2.6125820672690199</v>
      </c>
      <c r="L2673" s="135">
        <v>9.9999990239882194E-2</v>
      </c>
      <c r="M2673" s="135">
        <v>89.79</v>
      </c>
      <c r="N2673" s="135">
        <v>81.699999999771606</v>
      </c>
      <c r="O2673" s="19">
        <v>0.8</v>
      </c>
      <c r="P2673" s="2">
        <v>330.66529514938998</v>
      </c>
      <c r="Q2673" s="2">
        <v>99.010492813429806</v>
      </c>
      <c r="R2673" s="266">
        <f t="shared" si="126"/>
        <v>4.8673276693071097</v>
      </c>
      <c r="S2673" s="266">
        <f t="shared" si="127"/>
        <v>0.86303340679170204</v>
      </c>
      <c r="T2673" s="266">
        <f t="shared" si="128"/>
        <v>1.9545454550649919</v>
      </c>
    </row>
    <row r="2674" spans="1:20">
      <c r="A2674" s="102">
        <v>3.2850254140794202</v>
      </c>
      <c r="B2674" s="102">
        <v>0.89076758299351599</v>
      </c>
      <c r="C2674" s="2">
        <v>860.000015361838</v>
      </c>
      <c r="D2674" s="19">
        <v>2.01534497586742</v>
      </c>
      <c r="E2674" s="135">
        <v>0.25536769758952499</v>
      </c>
      <c r="F2674" s="135">
        <v>89</v>
      </c>
      <c r="G2674" s="135">
        <v>41.742888292309999</v>
      </c>
      <c r="H2674" s="2">
        <v>-0.329527557741914</v>
      </c>
      <c r="I2674" s="2">
        <v>27.804878915855401</v>
      </c>
      <c r="J2674" s="2">
        <v>165.60375110647001</v>
      </c>
      <c r="K2674" s="19">
        <v>2.0738491124508598</v>
      </c>
      <c r="L2674" s="135">
        <v>8.3904357051539605E-2</v>
      </c>
      <c r="M2674" s="135">
        <v>89.79</v>
      </c>
      <c r="N2674" s="135">
        <v>81.154289140543398</v>
      </c>
      <c r="O2674" s="19">
        <v>0.8</v>
      </c>
      <c r="P2674" s="2">
        <v>254.65591903966501</v>
      </c>
      <c r="Q2674" s="2">
        <v>187.23705812450399</v>
      </c>
      <c r="R2674" s="266">
        <f t="shared" si="126"/>
        <v>4.0891940883182798</v>
      </c>
      <c r="S2674" s="266">
        <f t="shared" si="127"/>
        <v>0.97178958862908782</v>
      </c>
      <c r="T2674" s="266">
        <f t="shared" si="128"/>
        <v>1.9441464752570532</v>
      </c>
    </row>
    <row r="2675" spans="1:20">
      <c r="A2675" s="102">
        <v>1.76323671732097</v>
      </c>
      <c r="B2675" s="102">
        <v>0.89077183845288599</v>
      </c>
      <c r="C2675" s="2">
        <v>998.99440354523995</v>
      </c>
      <c r="D2675" s="19">
        <v>1.3542250515364</v>
      </c>
      <c r="E2675" s="135">
        <v>0.295063432454365</v>
      </c>
      <c r="F2675" s="135">
        <v>89</v>
      </c>
      <c r="G2675" s="135">
        <v>41.742759072168703</v>
      </c>
      <c r="H2675" s="2">
        <v>5.9999923899265601</v>
      </c>
      <c r="I2675" s="2">
        <v>217.34782472720599</v>
      </c>
      <c r="J2675" s="2">
        <v>46.020656337504398</v>
      </c>
      <c r="K2675" s="19">
        <v>2.00000202299917</v>
      </c>
      <c r="L2675" s="135">
        <v>8.2702444346139506E-2</v>
      </c>
      <c r="M2675" s="135">
        <v>89.79</v>
      </c>
      <c r="N2675" s="135">
        <v>81.400959607822998</v>
      </c>
      <c r="O2675" s="19">
        <v>0.8</v>
      </c>
      <c r="P2675" s="2">
        <v>359.95342672252298</v>
      </c>
      <c r="Q2675" s="2">
        <v>68.172545495397898</v>
      </c>
      <c r="R2675" s="266">
        <f t="shared" si="126"/>
        <v>3.35422707453557</v>
      </c>
      <c r="S2675" s="266">
        <f t="shared" si="127"/>
        <v>0.67711184086985399</v>
      </c>
      <c r="T2675" s="266">
        <f t="shared" si="128"/>
        <v>1.9500617931624875</v>
      </c>
    </row>
    <row r="2676" spans="1:20">
      <c r="A2676" s="102">
        <v>2.47779851453378</v>
      </c>
      <c r="B2676" s="102">
        <v>0.89176070386105599</v>
      </c>
      <c r="C2676" s="2">
        <v>970.93657827755999</v>
      </c>
      <c r="D2676" s="19">
        <v>1.3510027614167199</v>
      </c>
      <c r="E2676" s="135">
        <v>0.13000000712072901</v>
      </c>
      <c r="F2676" s="135">
        <v>89</v>
      </c>
      <c r="G2676" s="135">
        <v>41.500018701226203</v>
      </c>
      <c r="H2676" s="2">
        <v>0.41633787020042701</v>
      </c>
      <c r="I2676" s="2">
        <v>145.37215724542901</v>
      </c>
      <c r="J2676" s="2">
        <v>179.95516408173501</v>
      </c>
      <c r="K2676" s="19">
        <v>3.1999999961359298</v>
      </c>
      <c r="L2676" s="135">
        <v>8.8198997754318997E-2</v>
      </c>
      <c r="M2676" s="135">
        <v>89.79</v>
      </c>
      <c r="N2676" s="135">
        <v>81.692306179811993</v>
      </c>
      <c r="O2676" s="19">
        <v>0.8</v>
      </c>
      <c r="P2676" s="2">
        <v>263.186933934038</v>
      </c>
      <c r="Q2676" s="2">
        <v>183.94850455621699</v>
      </c>
      <c r="R2676" s="266">
        <f t="shared" si="126"/>
        <v>4.5510027575526495</v>
      </c>
      <c r="S2676" s="266">
        <f t="shared" si="127"/>
        <v>0.42218836345252669</v>
      </c>
      <c r="T2676" s="266">
        <f t="shared" si="128"/>
        <v>1.9684884184738507</v>
      </c>
    </row>
    <row r="2677" spans="1:20">
      <c r="A2677" s="102">
        <v>4.8810048103332502</v>
      </c>
      <c r="B2677" s="102">
        <v>0.89185622323523495</v>
      </c>
      <c r="C2677" s="2">
        <v>886.44512745993302</v>
      </c>
      <c r="D2677" s="19">
        <v>3.8934790877325298</v>
      </c>
      <c r="E2677" s="135">
        <v>0.299836348748797</v>
      </c>
      <c r="F2677" s="135">
        <v>89</v>
      </c>
      <c r="G2677" s="135">
        <v>41.447566398955601</v>
      </c>
      <c r="H2677" s="2">
        <v>0.405406853679944</v>
      </c>
      <c r="I2677" s="2">
        <v>253.18951151588399</v>
      </c>
      <c r="J2677" s="2">
        <v>-94.161845796736003</v>
      </c>
      <c r="K2677" s="19">
        <v>5.4999975612558698</v>
      </c>
      <c r="L2677" s="135">
        <v>0.221603597799819</v>
      </c>
      <c r="M2677" s="135">
        <v>89.79</v>
      </c>
      <c r="N2677" s="135">
        <v>83.712492540847194</v>
      </c>
      <c r="O2677" s="19">
        <v>0.8</v>
      </c>
      <c r="P2677" s="2">
        <v>22.388990227948099</v>
      </c>
      <c r="Q2677" s="2">
        <v>40.043314800570002</v>
      </c>
      <c r="R2677" s="266">
        <f t="shared" si="126"/>
        <v>9.3934766489884005</v>
      </c>
      <c r="S2677" s="266">
        <f t="shared" si="127"/>
        <v>0.70790560256966595</v>
      </c>
      <c r="T2677" s="266">
        <f t="shared" si="128"/>
        <v>2.0197203313475263</v>
      </c>
    </row>
    <row r="2678" spans="1:20">
      <c r="A2678" s="102">
        <v>2.3260539206676101</v>
      </c>
      <c r="B2678" s="102">
        <v>0.89220543457742996</v>
      </c>
      <c r="C2678" s="2">
        <v>914.14430794456996</v>
      </c>
      <c r="D2678" s="19">
        <v>3.98649460090689</v>
      </c>
      <c r="E2678" s="135">
        <v>0.113291589576863</v>
      </c>
      <c r="F2678" s="135">
        <v>89</v>
      </c>
      <c r="G2678" s="135">
        <v>40.811242796075902</v>
      </c>
      <c r="H2678" s="2">
        <v>2.6631832129622</v>
      </c>
      <c r="I2678" s="2">
        <v>326.13278495700001</v>
      </c>
      <c r="J2678" s="2">
        <v>-91.447370543843306</v>
      </c>
      <c r="K2678" s="19">
        <v>4.8661117405372201</v>
      </c>
      <c r="L2678" s="135">
        <v>2.5785106961868101E-2</v>
      </c>
      <c r="M2678" s="135">
        <v>89.79</v>
      </c>
      <c r="N2678" s="135">
        <v>81.237438972260193</v>
      </c>
      <c r="O2678" s="19">
        <v>0.8</v>
      </c>
      <c r="P2678" s="2">
        <v>235.631711981195</v>
      </c>
      <c r="Q2678" s="2">
        <v>199.70880526089101</v>
      </c>
      <c r="R2678" s="266">
        <f t="shared" si="126"/>
        <v>8.8526063414441101</v>
      </c>
      <c r="S2678" s="266">
        <f t="shared" si="127"/>
        <v>0.81923614036589709</v>
      </c>
      <c r="T2678" s="266">
        <f t="shared" si="128"/>
        <v>1.9905651826920441</v>
      </c>
    </row>
    <row r="2679" spans="1:20">
      <c r="A2679" s="102">
        <v>3.5097447675652802</v>
      </c>
      <c r="B2679" s="102">
        <v>0.89232197477865705</v>
      </c>
      <c r="C2679" s="2">
        <v>863.02474002116298</v>
      </c>
      <c r="D2679" s="19">
        <v>3.2535173662213599</v>
      </c>
      <c r="E2679" s="135">
        <v>0.299965750198317</v>
      </c>
      <c r="F2679" s="135">
        <v>89</v>
      </c>
      <c r="G2679" s="135">
        <v>41.527657984855097</v>
      </c>
      <c r="H2679" s="2">
        <v>3.62451195895984</v>
      </c>
      <c r="I2679" s="2">
        <v>281.448823616288</v>
      </c>
      <c r="J2679" s="2">
        <v>-67.955815155915303</v>
      </c>
      <c r="K2679" s="19">
        <v>3.1740010943912802</v>
      </c>
      <c r="L2679" s="135">
        <v>5.4790555105661901E-2</v>
      </c>
      <c r="M2679" s="135">
        <v>89.79</v>
      </c>
      <c r="N2679" s="135">
        <v>81.387208546379298</v>
      </c>
      <c r="O2679" s="19">
        <v>0.8</v>
      </c>
      <c r="P2679" s="2">
        <v>311.497431473446</v>
      </c>
      <c r="Q2679" s="2">
        <v>123.453594998113</v>
      </c>
      <c r="R2679" s="266">
        <f t="shared" si="126"/>
        <v>6.4275184606126405</v>
      </c>
      <c r="S2679" s="266">
        <f t="shared" si="127"/>
        <v>1.0250523769417066</v>
      </c>
      <c r="T2679" s="266">
        <f t="shared" si="128"/>
        <v>1.95983141105768</v>
      </c>
    </row>
    <row r="2680" spans="1:20">
      <c r="A2680" s="102">
        <v>2.5000430159270701</v>
      </c>
      <c r="B2680" s="102">
        <v>0.89331250259762296</v>
      </c>
      <c r="C2680" s="2">
        <v>998.999914391218</v>
      </c>
      <c r="D2680" s="19">
        <v>1.26572962122864</v>
      </c>
      <c r="E2680" s="135">
        <v>0.138712923841773</v>
      </c>
      <c r="F2680" s="135">
        <v>89</v>
      </c>
      <c r="G2680" s="135">
        <v>41.779970824690999</v>
      </c>
      <c r="H2680" s="2">
        <v>-0.56208561516633104</v>
      </c>
      <c r="I2680" s="2">
        <v>293.64828401475</v>
      </c>
      <c r="J2680" s="2">
        <v>-92.926711742011307</v>
      </c>
      <c r="K2680" s="19">
        <v>2.00000053709896</v>
      </c>
      <c r="L2680" s="135">
        <v>9.6894772366531795E-2</v>
      </c>
      <c r="M2680" s="135">
        <v>89.79</v>
      </c>
      <c r="N2680" s="135">
        <v>81.407055425656793</v>
      </c>
      <c r="O2680" s="19">
        <v>0.8</v>
      </c>
      <c r="P2680" s="2">
        <v>38.194677598985002</v>
      </c>
      <c r="Q2680" s="2">
        <v>26.589537140879301</v>
      </c>
      <c r="R2680" s="266">
        <f t="shared" si="126"/>
        <v>3.2657301583275999</v>
      </c>
      <c r="S2680" s="266">
        <f t="shared" si="127"/>
        <v>0.63286464065884984</v>
      </c>
      <c r="T2680" s="266">
        <f t="shared" si="128"/>
        <v>1.9484708538270952</v>
      </c>
    </row>
    <row r="2681" spans="1:20">
      <c r="A2681" s="102">
        <v>2.9964560577645898</v>
      </c>
      <c r="B2681" s="102">
        <v>0.89360469152383903</v>
      </c>
      <c r="C2681" s="2">
        <v>894.498823059232</v>
      </c>
      <c r="D2681" s="19">
        <v>0.50598237040303495</v>
      </c>
      <c r="E2681" s="135">
        <v>0.14134542656735999</v>
      </c>
      <c r="F2681" s="135">
        <v>89</v>
      </c>
      <c r="G2681" s="135">
        <v>40.382172241828997</v>
      </c>
      <c r="H2681" s="2">
        <v>-0.70684676349505404</v>
      </c>
      <c r="I2681" s="2">
        <v>358.29666391850202</v>
      </c>
      <c r="J2681" s="2">
        <v>58.059790050774701</v>
      </c>
      <c r="K2681" s="19">
        <v>1.81180878713683</v>
      </c>
      <c r="L2681" s="135">
        <v>9.3243368155263295E-2</v>
      </c>
      <c r="M2681" s="135">
        <v>89.79</v>
      </c>
      <c r="N2681" s="135">
        <v>83.153918341712199</v>
      </c>
      <c r="O2681" s="19">
        <v>0.8</v>
      </c>
      <c r="P2681" s="2">
        <v>359.98845129172702</v>
      </c>
      <c r="Q2681" s="2">
        <v>76.018581085379495</v>
      </c>
      <c r="R2681" s="266">
        <f t="shared" ref="R2681:R2744" si="129">D2681+K2681</f>
        <v>2.3177911575398649</v>
      </c>
      <c r="S2681" s="266">
        <f t="shared" ref="S2681:S2744" si="130">D2681/K2681</f>
        <v>0.2792691888875482</v>
      </c>
      <c r="T2681" s="266">
        <f t="shared" ref="T2681:T2744" si="131">N2681/G2681</f>
        <v>2.0591739801351996</v>
      </c>
    </row>
    <row r="2682" spans="1:20">
      <c r="A2682" s="102">
        <v>1.36605709651485</v>
      </c>
      <c r="B2682" s="102">
        <v>0.89360717245761001</v>
      </c>
      <c r="C2682" s="2">
        <v>913.88341862467098</v>
      </c>
      <c r="D2682" s="19">
        <v>1.84087854331651</v>
      </c>
      <c r="E2682" s="135">
        <v>6.3201974819672102E-2</v>
      </c>
      <c r="F2682" s="135">
        <v>89</v>
      </c>
      <c r="G2682" s="135">
        <v>40.627472213957702</v>
      </c>
      <c r="H2682" s="2">
        <v>3.2253225874862701</v>
      </c>
      <c r="I2682" s="2">
        <v>56.689261284701701</v>
      </c>
      <c r="J2682" s="2">
        <v>119.543385607319</v>
      </c>
      <c r="K2682" s="19">
        <v>3.65654015688829</v>
      </c>
      <c r="L2682" s="135">
        <v>1.8410043870875601E-6</v>
      </c>
      <c r="M2682" s="135">
        <v>89.79</v>
      </c>
      <c r="N2682" s="135">
        <v>82.573565361362498</v>
      </c>
      <c r="O2682" s="19">
        <v>0.8</v>
      </c>
      <c r="P2682" s="2">
        <v>155.99853205213799</v>
      </c>
      <c r="Q2682" s="2">
        <v>283.06195467801399</v>
      </c>
      <c r="R2682" s="266">
        <f t="shared" si="129"/>
        <v>5.4974187002048005</v>
      </c>
      <c r="S2682" s="266">
        <f t="shared" si="130"/>
        <v>0.50344819537906971</v>
      </c>
      <c r="T2682" s="266">
        <f t="shared" si="131"/>
        <v>2.0324563863216198</v>
      </c>
    </row>
    <row r="2683" spans="1:20">
      <c r="A2683" s="102">
        <v>2.3031878117471898</v>
      </c>
      <c r="B2683" s="102">
        <v>0.89369670718031702</v>
      </c>
      <c r="C2683" s="2">
        <v>902.34792464746397</v>
      </c>
      <c r="D2683" s="19">
        <v>1.13596837200532</v>
      </c>
      <c r="E2683" s="135">
        <v>3.4902929034980802E-2</v>
      </c>
      <c r="F2683" s="135">
        <v>89</v>
      </c>
      <c r="G2683" s="135">
        <v>41.0007243174961</v>
      </c>
      <c r="H2683" s="2">
        <v>5.8601463471801498</v>
      </c>
      <c r="I2683" s="2">
        <v>67.276887305323399</v>
      </c>
      <c r="J2683" s="2">
        <v>17.147794124111499</v>
      </c>
      <c r="K2683" s="19">
        <v>3.2365049498068301</v>
      </c>
      <c r="L2683" s="135">
        <v>8.1451002137017305E-5</v>
      </c>
      <c r="M2683" s="135">
        <v>89.79</v>
      </c>
      <c r="N2683" s="135">
        <v>83.036229982040297</v>
      </c>
      <c r="O2683" s="19">
        <v>0.8</v>
      </c>
      <c r="P2683" s="2">
        <v>228.889188594865</v>
      </c>
      <c r="Q2683" s="2">
        <v>212.91188628411001</v>
      </c>
      <c r="R2683" s="266">
        <f t="shared" si="129"/>
        <v>4.3724733218121496</v>
      </c>
      <c r="S2683" s="266">
        <f t="shared" si="130"/>
        <v>0.35098613770793707</v>
      </c>
      <c r="T2683" s="266">
        <f t="shared" si="131"/>
        <v>2.0252381235764298</v>
      </c>
    </row>
    <row r="2684" spans="1:20">
      <c r="A2684" s="102">
        <v>2.8967390591278601</v>
      </c>
      <c r="B2684" s="102">
        <v>0.89445825929150802</v>
      </c>
      <c r="C2684" s="2">
        <v>985.78369099505403</v>
      </c>
      <c r="D2684" s="19">
        <v>2.3003016099621001</v>
      </c>
      <c r="E2684" s="135">
        <v>0.279107948946893</v>
      </c>
      <c r="F2684" s="135">
        <v>89</v>
      </c>
      <c r="G2684" s="135">
        <v>41.630365266716701</v>
      </c>
      <c r="H2684" s="2">
        <v>0.82800746379359502</v>
      </c>
      <c r="I2684" s="2">
        <v>10.660526821361501</v>
      </c>
      <c r="J2684" s="2">
        <v>179.191258108737</v>
      </c>
      <c r="K2684" s="19">
        <v>3.19999912398782</v>
      </c>
      <c r="L2684" s="135">
        <v>9.9999984373529402E-2</v>
      </c>
      <c r="M2684" s="135">
        <v>89.79</v>
      </c>
      <c r="N2684" s="135">
        <v>81.676948590196801</v>
      </c>
      <c r="O2684" s="19">
        <v>0.8</v>
      </c>
      <c r="P2684" s="2">
        <v>339.59129127137902</v>
      </c>
      <c r="Q2684" s="2">
        <v>80.583916668979498</v>
      </c>
      <c r="R2684" s="266">
        <f t="shared" si="129"/>
        <v>5.5003007339499206</v>
      </c>
      <c r="S2684" s="266">
        <f t="shared" si="130"/>
        <v>0.71884444989956053</v>
      </c>
      <c r="T2684" s="266">
        <f t="shared" si="131"/>
        <v>1.9619560882281561</v>
      </c>
    </row>
    <row r="2685" spans="1:20">
      <c r="A2685" s="102">
        <v>2.29471070645377</v>
      </c>
      <c r="B2685" s="102">
        <v>0.89582300262854297</v>
      </c>
      <c r="C2685" s="2">
        <v>998.997868201149</v>
      </c>
      <c r="D2685" s="19">
        <v>1.2953126536712201</v>
      </c>
      <c r="E2685" s="135">
        <v>0.13000199625502501</v>
      </c>
      <c r="F2685" s="135">
        <v>89</v>
      </c>
      <c r="G2685" s="135">
        <v>41.384615863945001</v>
      </c>
      <c r="H2685" s="2">
        <v>5.9997649114802396</v>
      </c>
      <c r="I2685" s="2">
        <v>272.52162475348501</v>
      </c>
      <c r="J2685" s="2">
        <v>-33.519203733584398</v>
      </c>
      <c r="K2685" s="19">
        <v>1.0000492016153</v>
      </c>
      <c r="L2685" s="135">
        <v>8.0208772502365907E-6</v>
      </c>
      <c r="M2685" s="135">
        <v>89.79</v>
      </c>
      <c r="N2685" s="135">
        <v>81.921140501073694</v>
      </c>
      <c r="O2685" s="19">
        <v>0.8</v>
      </c>
      <c r="P2685" s="2">
        <v>330.13935483389702</v>
      </c>
      <c r="Q2685" s="2">
        <v>110.179921032968</v>
      </c>
      <c r="R2685" s="266">
        <f t="shared" si="129"/>
        <v>2.29536185528652</v>
      </c>
      <c r="S2685" s="266">
        <f t="shared" si="130"/>
        <v>1.2952489253318782</v>
      </c>
      <c r="T2685" s="266">
        <f t="shared" si="131"/>
        <v>1.9795070895522029</v>
      </c>
    </row>
    <row r="2686" spans="1:20">
      <c r="A2686" s="102">
        <v>2.7195777897723001</v>
      </c>
      <c r="B2686" s="102">
        <v>0.89627790763316695</v>
      </c>
      <c r="C2686" s="2">
        <v>894.418400248338</v>
      </c>
      <c r="D2686" s="19">
        <v>1.33793171524702</v>
      </c>
      <c r="E2686" s="135">
        <v>0.161327341932227</v>
      </c>
      <c r="F2686" s="135">
        <v>89</v>
      </c>
      <c r="G2686" s="135">
        <v>41.526509340765998</v>
      </c>
      <c r="H2686" s="2">
        <v>2.06205502135388</v>
      </c>
      <c r="I2686" s="2">
        <v>135.34050154987301</v>
      </c>
      <c r="J2686" s="2">
        <v>-36.3142202522546</v>
      </c>
      <c r="K2686" s="19">
        <v>5.49999996621374</v>
      </c>
      <c r="L2686" s="135">
        <v>0.14889957635120701</v>
      </c>
      <c r="M2686" s="135">
        <v>89.79</v>
      </c>
      <c r="N2686" s="135">
        <v>83.320019414238203</v>
      </c>
      <c r="O2686" s="19">
        <v>0.8</v>
      </c>
      <c r="P2686" s="2">
        <v>309.24521862174203</v>
      </c>
      <c r="Q2686" s="2">
        <v>116.203835539742</v>
      </c>
      <c r="R2686" s="266">
        <f t="shared" si="129"/>
        <v>6.83793168146076</v>
      </c>
      <c r="S2686" s="266">
        <f t="shared" si="130"/>
        <v>0.24326031335743203</v>
      </c>
      <c r="T2686" s="266">
        <f t="shared" si="131"/>
        <v>2.0064296454709258</v>
      </c>
    </row>
    <row r="2687" spans="1:20">
      <c r="A2687" s="102">
        <v>2.54888257244601</v>
      </c>
      <c r="B2687" s="102">
        <v>0.89641411451841901</v>
      </c>
      <c r="C2687" s="2">
        <v>998.99100532833097</v>
      </c>
      <c r="D2687" s="19">
        <v>1.0000012089732599</v>
      </c>
      <c r="E2687" s="135">
        <v>0.130000072784275</v>
      </c>
      <c r="F2687" s="135">
        <v>89</v>
      </c>
      <c r="G2687" s="135">
        <v>41.3779104884308</v>
      </c>
      <c r="H2687" s="2">
        <v>5.9993704891792303</v>
      </c>
      <c r="I2687" s="2">
        <v>288.85229328591799</v>
      </c>
      <c r="J2687" s="2">
        <v>-69.142938379149996</v>
      </c>
      <c r="K2687" s="19">
        <v>1.3259734856777201</v>
      </c>
      <c r="L2687" s="135">
        <v>9.4781655762821104E-8</v>
      </c>
      <c r="M2687" s="135">
        <v>89.79</v>
      </c>
      <c r="N2687" s="135">
        <v>82.238326984002398</v>
      </c>
      <c r="O2687" s="19">
        <v>0.8</v>
      </c>
      <c r="P2687" s="2">
        <v>330.90924740988697</v>
      </c>
      <c r="Q2687" s="2">
        <v>108.955135241976</v>
      </c>
      <c r="R2687" s="266">
        <f t="shared" si="129"/>
        <v>2.3259746946509798</v>
      </c>
      <c r="S2687" s="266">
        <f t="shared" si="130"/>
        <v>0.75416380476276867</v>
      </c>
      <c r="T2687" s="266">
        <f t="shared" si="131"/>
        <v>1.9874934720784441</v>
      </c>
    </row>
    <row r="2688" spans="1:20">
      <c r="A2688" s="102">
        <v>2.2962648426182501</v>
      </c>
      <c r="B2688" s="102">
        <v>0.89655541206764799</v>
      </c>
      <c r="C2688" s="2">
        <v>901.37289966754702</v>
      </c>
      <c r="D2688" s="19">
        <v>0.925818354332962</v>
      </c>
      <c r="E2688" s="135">
        <v>3.4313635103173798E-2</v>
      </c>
      <c r="F2688" s="135">
        <v>89</v>
      </c>
      <c r="G2688" s="135">
        <v>41.0653970343879</v>
      </c>
      <c r="H2688" s="2">
        <v>-1.15666224036391</v>
      </c>
      <c r="I2688" s="2">
        <v>358.47671486036899</v>
      </c>
      <c r="J2688" s="2">
        <v>131.49105822682901</v>
      </c>
      <c r="K2688" s="19">
        <v>1.0000000054484599</v>
      </c>
      <c r="L2688" s="135">
        <v>0.10189300830841901</v>
      </c>
      <c r="M2688" s="135">
        <v>89.79</v>
      </c>
      <c r="N2688" s="135">
        <v>83.209376467358197</v>
      </c>
      <c r="O2688" s="19">
        <v>0.8</v>
      </c>
      <c r="P2688" s="2">
        <v>212.048835588092</v>
      </c>
      <c r="Q2688" s="2">
        <v>240.14789919149399</v>
      </c>
      <c r="R2688" s="266">
        <f t="shared" si="129"/>
        <v>1.925818359781422</v>
      </c>
      <c r="S2688" s="266">
        <f t="shared" si="130"/>
        <v>0.9258183492886779</v>
      </c>
      <c r="T2688" s="266">
        <f t="shared" si="131"/>
        <v>2.0262649938019397</v>
      </c>
    </row>
    <row r="2689" spans="1:20">
      <c r="A2689" s="102">
        <v>2.1311202398501301</v>
      </c>
      <c r="B2689" s="102">
        <v>0.896910415962338</v>
      </c>
      <c r="C2689" s="2">
        <v>952.42817013371598</v>
      </c>
      <c r="D2689" s="19">
        <v>0.72007551947693504</v>
      </c>
      <c r="E2689" s="135">
        <v>1.3910245710662201E-2</v>
      </c>
      <c r="F2689" s="135">
        <v>89</v>
      </c>
      <c r="G2689" s="135">
        <v>41.9852167187641</v>
      </c>
      <c r="H2689" s="2">
        <v>5.9994445629721396</v>
      </c>
      <c r="I2689" s="2">
        <v>270.62338877510803</v>
      </c>
      <c r="J2689" s="2">
        <v>-179.99898644036699</v>
      </c>
      <c r="K2689" s="19">
        <v>2.1929956146599898</v>
      </c>
      <c r="L2689" s="135">
        <v>0.205608387769429</v>
      </c>
      <c r="M2689" s="135">
        <v>89.79</v>
      </c>
      <c r="N2689" s="135">
        <v>82.205616579581303</v>
      </c>
      <c r="O2689" s="19">
        <v>0.8</v>
      </c>
      <c r="P2689" s="2">
        <v>306.10840136604997</v>
      </c>
      <c r="Q2689" s="2">
        <v>115.18850278311</v>
      </c>
      <c r="R2689" s="266">
        <f t="shared" si="129"/>
        <v>2.9130711341369251</v>
      </c>
      <c r="S2689" s="266">
        <f t="shared" si="130"/>
        <v>0.32835246667311657</v>
      </c>
      <c r="T2689" s="266">
        <f t="shared" si="131"/>
        <v>1.9579657556666092</v>
      </c>
    </row>
    <row r="2690" spans="1:20">
      <c r="A2690" s="102">
        <v>3.08581382269039</v>
      </c>
      <c r="B2690" s="102">
        <v>0.89696744991028099</v>
      </c>
      <c r="C2690" s="2">
        <v>972.12886597419401</v>
      </c>
      <c r="D2690" s="19">
        <v>2.3788126090558599</v>
      </c>
      <c r="E2690" s="135">
        <v>0.25360141210517001</v>
      </c>
      <c r="F2690" s="135">
        <v>89</v>
      </c>
      <c r="G2690" s="135">
        <v>41.759208781015303</v>
      </c>
      <c r="H2690" s="2">
        <v>0.66712346643479503</v>
      </c>
      <c r="I2690" s="2">
        <v>358.93861353804198</v>
      </c>
      <c r="J2690" s="2">
        <v>-158.82121793255499</v>
      </c>
      <c r="K2690" s="19">
        <v>3.1872404749910501</v>
      </c>
      <c r="L2690" s="135">
        <v>9.9998485028906695E-2</v>
      </c>
      <c r="M2690" s="135">
        <v>89.79</v>
      </c>
      <c r="N2690" s="135">
        <v>81.312678679909993</v>
      </c>
      <c r="O2690" s="19">
        <v>0.8</v>
      </c>
      <c r="P2690" s="2">
        <v>325.89741041289898</v>
      </c>
      <c r="Q2690" s="2">
        <v>96.3483513379594</v>
      </c>
      <c r="R2690" s="266">
        <f t="shared" si="129"/>
        <v>5.56605308404691</v>
      </c>
      <c r="S2690" s="266">
        <f t="shared" si="130"/>
        <v>0.74635491978763846</v>
      </c>
      <c r="T2690" s="266">
        <f t="shared" si="131"/>
        <v>1.9471795815460136</v>
      </c>
    </row>
    <row r="2691" spans="1:20">
      <c r="A2691" s="102">
        <v>2.4689505365677098</v>
      </c>
      <c r="B2691" s="102">
        <v>0.89717670965610996</v>
      </c>
      <c r="C2691" s="2">
        <v>948.40444354737099</v>
      </c>
      <c r="D2691" s="19">
        <v>0.50172876015472601</v>
      </c>
      <c r="E2691" s="135">
        <v>2.6361513560701901E-2</v>
      </c>
      <c r="F2691" s="135">
        <v>89</v>
      </c>
      <c r="G2691" s="135">
        <v>41.006143177266999</v>
      </c>
      <c r="H2691" s="2">
        <v>0.24733485212835599</v>
      </c>
      <c r="I2691" s="2">
        <v>150.342584863187</v>
      </c>
      <c r="J2691" s="2">
        <v>-114.17806213370299</v>
      </c>
      <c r="K2691" s="19">
        <v>1.77889648732075</v>
      </c>
      <c r="L2691" s="135">
        <v>7.10926286413891E-2</v>
      </c>
      <c r="M2691" s="135">
        <v>89.79</v>
      </c>
      <c r="N2691" s="135">
        <v>82.911515031478302</v>
      </c>
      <c r="O2691" s="19">
        <v>0.8</v>
      </c>
      <c r="P2691" s="2">
        <v>78.374316518897004</v>
      </c>
      <c r="Q2691" s="2">
        <v>1.2535413546548999E-2</v>
      </c>
      <c r="R2691" s="266">
        <f t="shared" si="129"/>
        <v>2.2806252474754762</v>
      </c>
      <c r="S2691" s="266">
        <f t="shared" si="130"/>
        <v>0.28204494400368113</v>
      </c>
      <c r="T2691" s="266">
        <f t="shared" si="131"/>
        <v>2.0219291210357677</v>
      </c>
    </row>
    <row r="2692" spans="1:20">
      <c r="A2692" s="102">
        <v>2.5427309898659498</v>
      </c>
      <c r="B2692" s="102">
        <v>0.89718687956166598</v>
      </c>
      <c r="C2692" s="2">
        <v>984.74132929811299</v>
      </c>
      <c r="D2692" s="19">
        <v>0.61934706639099402</v>
      </c>
      <c r="E2692" s="135">
        <v>5.7307238751417699E-3</v>
      </c>
      <c r="F2692" s="135">
        <v>89</v>
      </c>
      <c r="G2692" s="135">
        <v>41.1876670310265</v>
      </c>
      <c r="H2692" s="2">
        <v>-2.12602491767734</v>
      </c>
      <c r="I2692" s="2">
        <v>344.12574737359</v>
      </c>
      <c r="J2692" s="2">
        <v>164.11317647587501</v>
      </c>
      <c r="K2692" s="19">
        <v>1.00600274745851</v>
      </c>
      <c r="L2692" s="135">
        <v>0.152353217357033</v>
      </c>
      <c r="M2692" s="135">
        <v>89.79</v>
      </c>
      <c r="N2692" s="135">
        <v>82.830774750962505</v>
      </c>
      <c r="O2692" s="19">
        <v>0.8</v>
      </c>
      <c r="P2692" s="2">
        <v>73.535677261628294</v>
      </c>
      <c r="Q2692" s="2">
        <v>5.9826927711495896</v>
      </c>
      <c r="R2692" s="266">
        <f t="shared" si="129"/>
        <v>1.6253498138495042</v>
      </c>
      <c r="S2692" s="266">
        <f t="shared" si="130"/>
        <v>0.6156514661174296</v>
      </c>
      <c r="T2692" s="266">
        <f t="shared" si="131"/>
        <v>2.0110576957069801</v>
      </c>
    </row>
    <row r="2693" spans="1:20">
      <c r="A2693" s="102">
        <v>2.3260940327309001</v>
      </c>
      <c r="B2693" s="102">
        <v>0.89899862234425898</v>
      </c>
      <c r="C2693" s="2">
        <v>966.87622920891795</v>
      </c>
      <c r="D2693" s="19">
        <v>2.1012634804084902</v>
      </c>
      <c r="E2693" s="135">
        <v>0.135055034486535</v>
      </c>
      <c r="F2693" s="135">
        <v>89</v>
      </c>
      <c r="G2693" s="135">
        <v>41.788432039746603</v>
      </c>
      <c r="H2693" s="2">
        <v>0.109097587398167</v>
      </c>
      <c r="I2693" s="2">
        <v>109.64083511955801</v>
      </c>
      <c r="J2693" s="2">
        <v>-68.985550293451993</v>
      </c>
      <c r="K2693" s="19">
        <v>3.0893446455011699</v>
      </c>
      <c r="L2693" s="135">
        <v>6.9691678057272499E-2</v>
      </c>
      <c r="M2693" s="135">
        <v>89.79</v>
      </c>
      <c r="N2693" s="135">
        <v>81.699999632630195</v>
      </c>
      <c r="O2693" s="19">
        <v>0.8</v>
      </c>
      <c r="P2693" s="2">
        <v>98.826507985190304</v>
      </c>
      <c r="Q2693" s="2">
        <v>351.910544590244</v>
      </c>
      <c r="R2693" s="266">
        <f t="shared" si="129"/>
        <v>5.1906081259096606</v>
      </c>
      <c r="S2693" s="266">
        <f t="shared" si="130"/>
        <v>0.68016479918109363</v>
      </c>
      <c r="T2693" s="266">
        <f t="shared" si="131"/>
        <v>1.9550865070726307</v>
      </c>
    </row>
    <row r="2694" spans="1:20">
      <c r="A2694" s="102">
        <v>3.4744411571882599</v>
      </c>
      <c r="B2694" s="102">
        <v>0.89905275467454504</v>
      </c>
      <c r="C2694" s="2">
        <v>984.73585599981197</v>
      </c>
      <c r="D2694" s="19">
        <v>3.3555442959545001</v>
      </c>
      <c r="E2694" s="135">
        <v>0.29897596332699999</v>
      </c>
      <c r="F2694" s="135">
        <v>89</v>
      </c>
      <c r="G2694" s="135">
        <v>41.566196706477903</v>
      </c>
      <c r="H2694" s="2">
        <v>5.8316418501814598</v>
      </c>
      <c r="I2694" s="2">
        <v>291.80875579470802</v>
      </c>
      <c r="J2694" s="2">
        <v>-71.3345888684876</v>
      </c>
      <c r="K2694" s="19">
        <v>3.67542223560097</v>
      </c>
      <c r="L2694" s="135">
        <v>5.2052032716272602E-2</v>
      </c>
      <c r="M2694" s="135">
        <v>89.79</v>
      </c>
      <c r="N2694" s="135">
        <v>81.408590604974606</v>
      </c>
      <c r="O2694" s="19">
        <v>0.8</v>
      </c>
      <c r="P2694" s="2">
        <v>270.87466835741202</v>
      </c>
      <c r="Q2694" s="2">
        <v>169.05668174558201</v>
      </c>
      <c r="R2694" s="266">
        <f t="shared" si="129"/>
        <v>7.0309665315554701</v>
      </c>
      <c r="S2694" s="266">
        <f t="shared" si="130"/>
        <v>0.91296838318382578</v>
      </c>
      <c r="T2694" s="266">
        <f t="shared" si="131"/>
        <v>1.9585287338133452</v>
      </c>
    </row>
    <row r="2695" spans="1:20">
      <c r="A2695" s="102">
        <v>1.96408089902251</v>
      </c>
      <c r="B2695" s="102">
        <v>0.89929949626436101</v>
      </c>
      <c r="C2695" s="2">
        <v>995.841834630628</v>
      </c>
      <c r="D2695" s="19">
        <v>2.70749630103326</v>
      </c>
      <c r="E2695" s="135">
        <v>0.28663607057568202</v>
      </c>
      <c r="F2695" s="135">
        <v>89</v>
      </c>
      <c r="G2695" s="135">
        <v>41.7041458553159</v>
      </c>
      <c r="H2695" s="2">
        <v>1.1712155682679899</v>
      </c>
      <c r="I2695" s="2">
        <v>244.08349695522799</v>
      </c>
      <c r="J2695" s="2">
        <v>70.296236622803704</v>
      </c>
      <c r="K2695" s="19">
        <v>2.0035067740063499</v>
      </c>
      <c r="L2695" s="135">
        <v>8.9357066762607504E-8</v>
      </c>
      <c r="M2695" s="135">
        <v>89.79</v>
      </c>
      <c r="N2695" s="135">
        <v>81.261378283065596</v>
      </c>
      <c r="O2695" s="19">
        <v>0.8</v>
      </c>
      <c r="P2695" s="2">
        <v>52.239741122426302</v>
      </c>
      <c r="Q2695" s="2">
        <v>37.757320173342201</v>
      </c>
      <c r="R2695" s="266">
        <f t="shared" si="129"/>
        <v>4.7110030750396099</v>
      </c>
      <c r="S2695" s="266">
        <f t="shared" si="130"/>
        <v>1.3513786607365266</v>
      </c>
      <c r="T2695" s="266">
        <f t="shared" si="131"/>
        <v>1.9485203836804503</v>
      </c>
    </row>
    <row r="2696" spans="1:20">
      <c r="A2696" s="102">
        <v>2.6348192249424698</v>
      </c>
      <c r="B2696" s="102">
        <v>0.90049898684682195</v>
      </c>
      <c r="C2696" s="2">
        <v>886.78053619187801</v>
      </c>
      <c r="D2696" s="19">
        <v>0.58106810884566096</v>
      </c>
      <c r="E2696" s="135">
        <v>1.3836469972746601E-2</v>
      </c>
      <c r="F2696" s="135">
        <v>89</v>
      </c>
      <c r="G2696" s="135">
        <v>40.856946657062998</v>
      </c>
      <c r="H2696" s="2">
        <v>-0.85705838334560402</v>
      </c>
      <c r="I2696" s="2">
        <v>142.01755919856799</v>
      </c>
      <c r="J2696" s="2">
        <v>175.23702747021201</v>
      </c>
      <c r="K2696" s="19">
        <v>1.0282593725940401</v>
      </c>
      <c r="L2696" s="135">
        <v>2.7485180051911499E-6</v>
      </c>
      <c r="M2696" s="135">
        <v>89.79</v>
      </c>
      <c r="N2696" s="135">
        <v>82.467969233058795</v>
      </c>
      <c r="O2696" s="19">
        <v>0.8</v>
      </c>
      <c r="P2696" s="2">
        <v>320.225311407569</v>
      </c>
      <c r="Q2696" s="2">
        <v>119.618327497683</v>
      </c>
      <c r="R2696" s="266">
        <f t="shared" si="129"/>
        <v>1.6093274814397009</v>
      </c>
      <c r="S2696" s="266">
        <f t="shared" si="130"/>
        <v>0.56509877209265991</v>
      </c>
      <c r="T2696" s="266">
        <f t="shared" si="131"/>
        <v>2.018456492240162</v>
      </c>
    </row>
    <row r="2697" spans="1:20">
      <c r="A2697" s="102">
        <v>3.59142520697787</v>
      </c>
      <c r="B2697" s="102">
        <v>0.901079572271555</v>
      </c>
      <c r="C2697" s="2">
        <v>860.00997236330397</v>
      </c>
      <c r="D2697" s="19">
        <v>2.84681994773202</v>
      </c>
      <c r="E2697" s="135">
        <v>0.29016764319650801</v>
      </c>
      <c r="F2697" s="135">
        <v>89</v>
      </c>
      <c r="G2697" s="135">
        <v>41.511446041216999</v>
      </c>
      <c r="H2697" s="2">
        <v>-0.436793082105977</v>
      </c>
      <c r="I2697" s="2">
        <v>298.94105330034398</v>
      </c>
      <c r="J2697" s="2">
        <v>-82.635894743217904</v>
      </c>
      <c r="K2697" s="19">
        <v>3.1998466151893101</v>
      </c>
      <c r="L2697" s="135">
        <v>5.3135708587165001E-2</v>
      </c>
      <c r="M2697" s="135">
        <v>89.79</v>
      </c>
      <c r="N2697" s="135">
        <v>81.660092435878795</v>
      </c>
      <c r="O2697" s="19">
        <v>0.8</v>
      </c>
      <c r="P2697" s="2">
        <v>266.89649166964603</v>
      </c>
      <c r="Q2697" s="2">
        <v>173.823037958024</v>
      </c>
      <c r="R2697" s="266">
        <f t="shared" si="129"/>
        <v>6.0466665629213301</v>
      </c>
      <c r="S2697" s="266">
        <f t="shared" si="130"/>
        <v>0.88967387818481281</v>
      </c>
      <c r="T2697" s="266">
        <f t="shared" si="131"/>
        <v>1.9671705089434353</v>
      </c>
    </row>
    <row r="2698" spans="1:20">
      <c r="A2698" s="102">
        <v>3.6373958410695102</v>
      </c>
      <c r="B2698" s="102">
        <v>0.90133220486014198</v>
      </c>
      <c r="C2698" s="2">
        <v>860.25330362336899</v>
      </c>
      <c r="D2698" s="19">
        <v>3.2970955520984102</v>
      </c>
      <c r="E2698" s="135">
        <v>0.29999825708278999</v>
      </c>
      <c r="F2698" s="135">
        <v>89</v>
      </c>
      <c r="G2698" s="135">
        <v>41.550081177552599</v>
      </c>
      <c r="H2698" s="2">
        <v>1.2932705752934099</v>
      </c>
      <c r="I2698" s="2">
        <v>264.14810184201798</v>
      </c>
      <c r="J2698" s="2">
        <v>-46.853324208351403</v>
      </c>
      <c r="K2698" s="19">
        <v>2.9846726638888801</v>
      </c>
      <c r="L2698" s="135">
        <v>7.8668857887004506E-2</v>
      </c>
      <c r="M2698" s="135">
        <v>89.79</v>
      </c>
      <c r="N2698" s="135">
        <v>81.0002021754281</v>
      </c>
      <c r="O2698" s="19">
        <v>0.8</v>
      </c>
      <c r="P2698" s="2">
        <v>321.40411099783398</v>
      </c>
      <c r="Q2698" s="2">
        <v>109.811515873977</v>
      </c>
      <c r="R2698" s="266">
        <f t="shared" si="129"/>
        <v>6.2817682159872898</v>
      </c>
      <c r="S2698" s="266">
        <f t="shared" si="130"/>
        <v>1.1046757629369175</v>
      </c>
      <c r="T2698" s="266">
        <f t="shared" si="131"/>
        <v>1.9494595408681994</v>
      </c>
    </row>
    <row r="2699" spans="1:20">
      <c r="A2699" s="102">
        <v>2.2820027135312499</v>
      </c>
      <c r="B2699" s="102">
        <v>0.90315148231628095</v>
      </c>
      <c r="C2699" s="2">
        <v>879.98165686677601</v>
      </c>
      <c r="D2699" s="19">
        <v>0.85297722817386801</v>
      </c>
      <c r="E2699" s="135">
        <v>3.3362301258232301E-2</v>
      </c>
      <c r="F2699" s="135">
        <v>89</v>
      </c>
      <c r="G2699" s="135">
        <v>40.476495704640598</v>
      </c>
      <c r="H2699" s="2">
        <v>1.11312850108475</v>
      </c>
      <c r="I2699" s="2">
        <v>191.32667031271501</v>
      </c>
      <c r="J2699" s="2">
        <v>-168.60524324619999</v>
      </c>
      <c r="K2699" s="19">
        <v>1.9668094348296199</v>
      </c>
      <c r="L2699" s="135">
        <v>0.114277279602777</v>
      </c>
      <c r="M2699" s="135">
        <v>89.79</v>
      </c>
      <c r="N2699" s="135">
        <v>83.668800298677894</v>
      </c>
      <c r="O2699" s="19">
        <v>0.8</v>
      </c>
      <c r="P2699" s="2">
        <v>14.3180229404757</v>
      </c>
      <c r="Q2699" s="2">
        <v>63.184484276644099</v>
      </c>
      <c r="R2699" s="266">
        <f t="shared" si="129"/>
        <v>2.8197866630034878</v>
      </c>
      <c r="S2699" s="266">
        <f t="shared" si="130"/>
        <v>0.43368575168939</v>
      </c>
      <c r="T2699" s="266">
        <f t="shared" si="131"/>
        <v>2.0670959489481033</v>
      </c>
    </row>
    <row r="2700" spans="1:20">
      <c r="A2700" s="102">
        <v>3.1948556369170502</v>
      </c>
      <c r="B2700" s="102">
        <v>0.90357394393204704</v>
      </c>
      <c r="C2700" s="2">
        <v>890.38194920002297</v>
      </c>
      <c r="D2700" s="19">
        <v>0.68902859458799004</v>
      </c>
      <c r="E2700" s="135">
        <v>0.289473851096747</v>
      </c>
      <c r="F2700" s="135">
        <v>89</v>
      </c>
      <c r="G2700" s="135">
        <v>41.111612649564101</v>
      </c>
      <c r="H2700" s="2">
        <v>5.9999771634311303</v>
      </c>
      <c r="I2700" s="2">
        <v>356.73020545464402</v>
      </c>
      <c r="J2700" s="2">
        <v>170.81369855084199</v>
      </c>
      <c r="K2700" s="19">
        <v>1.2609002802298701</v>
      </c>
      <c r="L2700" s="135">
        <v>0.10188120085713299</v>
      </c>
      <c r="M2700" s="135">
        <v>89.79</v>
      </c>
      <c r="N2700" s="135">
        <v>82.981329277324406</v>
      </c>
      <c r="O2700" s="19">
        <v>0.8</v>
      </c>
      <c r="P2700" s="2">
        <v>172.57732405746199</v>
      </c>
      <c r="Q2700" s="2">
        <v>279.177549056533</v>
      </c>
      <c r="R2700" s="266">
        <f t="shared" si="129"/>
        <v>1.9499288748178603</v>
      </c>
      <c r="S2700" s="266">
        <f t="shared" si="130"/>
        <v>0.54645764252060902</v>
      </c>
      <c r="T2700" s="266">
        <f t="shared" si="131"/>
        <v>2.0184401420751428</v>
      </c>
    </row>
    <row r="2701" spans="1:20">
      <c r="A2701" s="102">
        <v>5.1922381892800296</v>
      </c>
      <c r="B2701" s="102">
        <v>0.90368269868742801</v>
      </c>
      <c r="C2701" s="2">
        <v>954.65539524030999</v>
      </c>
      <c r="D2701" s="19">
        <v>3.9284345208757001</v>
      </c>
      <c r="E2701" s="135">
        <v>0.17347443226279799</v>
      </c>
      <c r="F2701" s="135">
        <v>89</v>
      </c>
      <c r="G2701" s="135">
        <v>41.2693565915093</v>
      </c>
      <c r="H2701" s="2">
        <v>2.23900657158533</v>
      </c>
      <c r="I2701" s="2">
        <v>223.12302100693401</v>
      </c>
      <c r="J2701" s="2">
        <v>-33.026032272304903</v>
      </c>
      <c r="K2701" s="19">
        <v>1.1941514090662499</v>
      </c>
      <c r="L2701" s="135">
        <v>0.26790148998458502</v>
      </c>
      <c r="M2701" s="135">
        <v>89.79</v>
      </c>
      <c r="N2701" s="135">
        <v>81.227282223508197</v>
      </c>
      <c r="O2701" s="19">
        <v>0.8</v>
      </c>
      <c r="P2701" s="2">
        <v>330.12563552948802</v>
      </c>
      <c r="Q2701" s="2">
        <v>83.105868630619895</v>
      </c>
      <c r="R2701" s="266">
        <f t="shared" si="129"/>
        <v>5.1225859299419501</v>
      </c>
      <c r="S2701" s="266">
        <f t="shared" si="130"/>
        <v>3.2897290000666537</v>
      </c>
      <c r="T2701" s="266">
        <f t="shared" si="131"/>
        <v>1.9682226458606769</v>
      </c>
    </row>
    <row r="2702" spans="1:20">
      <c r="A2702" s="102">
        <v>1.9348390214145099</v>
      </c>
      <c r="B2702" s="102">
        <v>0.90369105393833904</v>
      </c>
      <c r="C2702" s="2">
        <v>998.99976315557399</v>
      </c>
      <c r="D2702" s="19">
        <v>1.4063504032701899</v>
      </c>
      <c r="E2702" s="135">
        <v>0.15526535605838199</v>
      </c>
      <c r="F2702" s="135">
        <v>89</v>
      </c>
      <c r="G2702" s="135">
        <v>41.799999784564797</v>
      </c>
      <c r="H2702" s="2">
        <v>-1.62773245275537</v>
      </c>
      <c r="I2702" s="2">
        <v>253.318371956417</v>
      </c>
      <c r="J2702" s="2">
        <v>6.5131541311536099</v>
      </c>
      <c r="K2702" s="19">
        <v>2.1840361248519802</v>
      </c>
      <c r="L2702" s="135">
        <v>5.7791827943304598E-2</v>
      </c>
      <c r="M2702" s="135">
        <v>89.79</v>
      </c>
      <c r="N2702" s="135">
        <v>81.309318805643301</v>
      </c>
      <c r="O2702" s="19">
        <v>0.8</v>
      </c>
      <c r="P2702" s="2">
        <v>1.5505353740180501E-6</v>
      </c>
      <c r="Q2702" s="2">
        <v>70.412038044348506</v>
      </c>
      <c r="R2702" s="266">
        <f t="shared" si="129"/>
        <v>3.5903865281221701</v>
      </c>
      <c r="S2702" s="266">
        <f t="shared" si="130"/>
        <v>0.64392268390959106</v>
      </c>
      <c r="T2702" s="266">
        <f t="shared" si="131"/>
        <v>1.945199024514537</v>
      </c>
    </row>
    <row r="2703" spans="1:20">
      <c r="A2703" s="102">
        <v>3.6482394710183099</v>
      </c>
      <c r="B2703" s="102">
        <v>0.90389507466598396</v>
      </c>
      <c r="C2703" s="2">
        <v>880.91353199005403</v>
      </c>
      <c r="D2703" s="19">
        <v>3.4512224480900699</v>
      </c>
      <c r="E2703" s="135">
        <v>0.29998078573909798</v>
      </c>
      <c r="F2703" s="135">
        <v>89</v>
      </c>
      <c r="G2703" s="135">
        <v>41.519107708297199</v>
      </c>
      <c r="H2703" s="2">
        <v>0.79119125786400102</v>
      </c>
      <c r="I2703" s="2">
        <v>268.85036795468699</v>
      </c>
      <c r="J2703" s="2">
        <v>-48.577225368784902</v>
      </c>
      <c r="K2703" s="19">
        <v>2.8827217123537099</v>
      </c>
      <c r="L2703" s="135">
        <v>6.7212950705374003E-2</v>
      </c>
      <c r="M2703" s="135">
        <v>89.79</v>
      </c>
      <c r="N2703" s="135">
        <v>81.018223805294298</v>
      </c>
      <c r="O2703" s="19">
        <v>0.8</v>
      </c>
      <c r="P2703" s="2">
        <v>311.32834415613303</v>
      </c>
      <c r="Q2703" s="2">
        <v>122.553975401736</v>
      </c>
      <c r="R2703" s="266">
        <f t="shared" si="129"/>
        <v>6.3339441604437798</v>
      </c>
      <c r="S2703" s="266">
        <f t="shared" si="130"/>
        <v>1.1972097179204251</v>
      </c>
      <c r="T2703" s="266">
        <f t="shared" si="131"/>
        <v>1.9513479040664348</v>
      </c>
    </row>
    <row r="2704" spans="1:20">
      <c r="A2704" s="102">
        <v>2.05767003400251</v>
      </c>
      <c r="B2704" s="102">
        <v>0.90390012594049396</v>
      </c>
      <c r="C2704" s="2">
        <v>992.88507692984194</v>
      </c>
      <c r="D2704" s="19">
        <v>1.50990167392885</v>
      </c>
      <c r="E2704" s="135">
        <v>0.29999998497549202</v>
      </c>
      <c r="F2704" s="135">
        <v>89</v>
      </c>
      <c r="G2704" s="135">
        <v>41.743224471448798</v>
      </c>
      <c r="H2704" s="2">
        <v>3.6281110825444598</v>
      </c>
      <c r="I2704" s="2">
        <v>227.26589927770101</v>
      </c>
      <c r="J2704" s="2">
        <v>43.867627971085703</v>
      </c>
      <c r="K2704" s="19">
        <v>3.0632878215911901</v>
      </c>
      <c r="L2704" s="135">
        <v>3.0660160025508499E-6</v>
      </c>
      <c r="M2704" s="135">
        <v>89.79</v>
      </c>
      <c r="N2704" s="135">
        <v>81.697411516490007</v>
      </c>
      <c r="O2704" s="19">
        <v>0.8</v>
      </c>
      <c r="P2704" s="2">
        <v>136.227351441286</v>
      </c>
      <c r="Q2704" s="2">
        <v>313.76996238757403</v>
      </c>
      <c r="R2704" s="266">
        <f t="shared" si="129"/>
        <v>4.5731894955200403</v>
      </c>
      <c r="S2704" s="266">
        <f t="shared" si="130"/>
        <v>0.49290231994737888</v>
      </c>
      <c r="T2704" s="266">
        <f t="shared" si="131"/>
        <v>1.9571418487895864</v>
      </c>
    </row>
    <row r="2705" spans="1:20">
      <c r="A2705" s="102">
        <v>2.2464348562061698</v>
      </c>
      <c r="B2705" s="102">
        <v>0.90393698166179304</v>
      </c>
      <c r="C2705" s="2">
        <v>862.30131906945201</v>
      </c>
      <c r="D2705" s="19">
        <v>2.9088969873262398</v>
      </c>
      <c r="E2705" s="135">
        <v>0.29999918169833001</v>
      </c>
      <c r="F2705" s="135">
        <v>89</v>
      </c>
      <c r="G2705" s="135">
        <v>41.639579402409801</v>
      </c>
      <c r="H2705" s="2">
        <v>0.495954981219901</v>
      </c>
      <c r="I2705" s="2">
        <v>311.95457951458701</v>
      </c>
      <c r="J2705" s="2">
        <v>-46.035038621994502</v>
      </c>
      <c r="K2705" s="19">
        <v>3.1999999910916199</v>
      </c>
      <c r="L2705" s="135">
        <v>2.1149295866789E-2</v>
      </c>
      <c r="M2705" s="135">
        <v>89.79</v>
      </c>
      <c r="N2705" s="135">
        <v>81.000000082581295</v>
      </c>
      <c r="O2705" s="19">
        <v>0.8</v>
      </c>
      <c r="P2705" s="2">
        <v>170.25439343913499</v>
      </c>
      <c r="Q2705" s="2">
        <v>282.12468320631802</v>
      </c>
      <c r="R2705" s="266">
        <f t="shared" si="129"/>
        <v>6.1088969784178602</v>
      </c>
      <c r="S2705" s="266">
        <f t="shared" si="130"/>
        <v>0.90903031107007104</v>
      </c>
      <c r="T2705" s="266">
        <f t="shared" si="131"/>
        <v>1.9452646074972983</v>
      </c>
    </row>
    <row r="2706" spans="1:20">
      <c r="A2706" s="102">
        <v>3.3584410529583599</v>
      </c>
      <c r="B2706" s="102">
        <v>0.90440549668582004</v>
      </c>
      <c r="C2706" s="2">
        <v>962.78078035376905</v>
      </c>
      <c r="D2706" s="19">
        <v>2.3814323627638498</v>
      </c>
      <c r="E2706" s="135">
        <v>6.5260840775517096E-2</v>
      </c>
      <c r="F2706" s="135">
        <v>89</v>
      </c>
      <c r="G2706" s="135">
        <v>41.163353324708297</v>
      </c>
      <c r="H2706" s="2">
        <v>4.9798407561158804</v>
      </c>
      <c r="I2706" s="2">
        <v>5.9506965618958096</v>
      </c>
      <c r="J2706" s="2">
        <v>171.09747466057399</v>
      </c>
      <c r="K2706" s="19">
        <v>1.78885567288169</v>
      </c>
      <c r="L2706" s="135">
        <v>0.25668197603237303</v>
      </c>
      <c r="M2706" s="135">
        <v>89.79</v>
      </c>
      <c r="N2706" s="135">
        <v>83.198920339292201</v>
      </c>
      <c r="O2706" s="19">
        <v>0.8</v>
      </c>
      <c r="P2706" s="2">
        <v>181.79141808917799</v>
      </c>
      <c r="Q2706" s="2">
        <v>290.003119403759</v>
      </c>
      <c r="R2706" s="266">
        <f t="shared" si="129"/>
        <v>4.1702880356455401</v>
      </c>
      <c r="S2706" s="266">
        <f t="shared" si="130"/>
        <v>1.331260201068972</v>
      </c>
      <c r="T2706" s="266">
        <f t="shared" si="131"/>
        <v>2.0211890825073295</v>
      </c>
    </row>
    <row r="2707" spans="1:20">
      <c r="A2707" s="102">
        <v>2.18059965921565</v>
      </c>
      <c r="B2707" s="102">
        <v>0.90477551067905304</v>
      </c>
      <c r="C2707" s="2">
        <v>877.09431231370399</v>
      </c>
      <c r="D2707" s="19">
        <v>3.02860175336287</v>
      </c>
      <c r="E2707" s="135">
        <v>0.29999929060367903</v>
      </c>
      <c r="F2707" s="135">
        <v>89</v>
      </c>
      <c r="G2707" s="135">
        <v>41.6451779055798</v>
      </c>
      <c r="H2707" s="2">
        <v>0.447550230216746</v>
      </c>
      <c r="I2707" s="2">
        <v>285.94219275507402</v>
      </c>
      <c r="J2707" s="2">
        <v>16.9974281860334</v>
      </c>
      <c r="K2707" s="19">
        <v>3.08623459449203</v>
      </c>
      <c r="L2707" s="135">
        <v>3.10822115424325E-2</v>
      </c>
      <c r="M2707" s="135">
        <v>89.79</v>
      </c>
      <c r="N2707" s="135">
        <v>81.243170296989902</v>
      </c>
      <c r="O2707" s="19">
        <v>0.8</v>
      </c>
      <c r="P2707" s="2">
        <v>180.06319661325699</v>
      </c>
      <c r="Q2707" s="2">
        <v>272.06606468748799</v>
      </c>
      <c r="R2707" s="266">
        <f t="shared" si="129"/>
        <v>6.1148363478548999</v>
      </c>
      <c r="S2707" s="266">
        <f t="shared" si="130"/>
        <v>0.98132583918538896</v>
      </c>
      <c r="T2707" s="266">
        <f t="shared" si="131"/>
        <v>1.9508421954923283</v>
      </c>
    </row>
    <row r="2708" spans="1:20">
      <c r="A2708" s="102">
        <v>4.1358732650987804</v>
      </c>
      <c r="B2708" s="102">
        <v>0.90491427144254799</v>
      </c>
      <c r="C2708" s="2">
        <v>864.46986350484701</v>
      </c>
      <c r="D2708" s="19">
        <v>2.60941080479751</v>
      </c>
      <c r="E2708" s="135">
        <v>0.13003771050790799</v>
      </c>
      <c r="F2708" s="135">
        <v>89</v>
      </c>
      <c r="G2708" s="135">
        <v>41.795096659615403</v>
      </c>
      <c r="H2708" s="2">
        <v>-8.6958207156746195E-2</v>
      </c>
      <c r="I2708" s="2">
        <v>148.685920194993</v>
      </c>
      <c r="J2708" s="2">
        <v>-108.78715827720499</v>
      </c>
      <c r="K2708" s="19">
        <v>2.75806507690679</v>
      </c>
      <c r="L2708" s="135">
        <v>9.8923990400173994E-2</v>
      </c>
      <c r="M2708" s="135">
        <v>89.79</v>
      </c>
      <c r="N2708" s="135">
        <v>81.666304362635799</v>
      </c>
      <c r="O2708" s="19">
        <v>0.8</v>
      </c>
      <c r="P2708" s="2">
        <v>77.162318660698105</v>
      </c>
      <c r="Q2708" s="2">
        <v>351.54665521202497</v>
      </c>
      <c r="R2708" s="266">
        <f t="shared" si="129"/>
        <v>5.3674758817042996</v>
      </c>
      <c r="S2708" s="266">
        <f t="shared" si="130"/>
        <v>0.94610197077873237</v>
      </c>
      <c r="T2708" s="266">
        <f t="shared" si="131"/>
        <v>1.9539685486969105</v>
      </c>
    </row>
    <row r="2709" spans="1:20">
      <c r="A2709" s="102">
        <v>2.7145210364833399</v>
      </c>
      <c r="B2709" s="102">
        <v>0.90527787582729602</v>
      </c>
      <c r="C2709" s="2">
        <v>995.53962789853404</v>
      </c>
      <c r="D2709" s="19">
        <v>2.3932726760605498</v>
      </c>
      <c r="E2709" s="135">
        <v>0.150758596230261</v>
      </c>
      <c r="F2709" s="135">
        <v>89</v>
      </c>
      <c r="G2709" s="135">
        <v>41.589467505596602</v>
      </c>
      <c r="H2709" s="2">
        <v>4.4536851447180297</v>
      </c>
      <c r="I2709" s="2">
        <v>96.330948126129698</v>
      </c>
      <c r="J2709" s="2">
        <v>-42.844430399767901</v>
      </c>
      <c r="K2709" s="19">
        <v>2.0154512717497899</v>
      </c>
      <c r="L2709" s="135">
        <v>9.9999997809667507E-2</v>
      </c>
      <c r="M2709" s="135">
        <v>89.79</v>
      </c>
      <c r="N2709" s="135">
        <v>81.208593405704207</v>
      </c>
      <c r="O2709" s="19">
        <v>0.8</v>
      </c>
      <c r="P2709" s="2">
        <v>227.32776585510501</v>
      </c>
      <c r="Q2709" s="2">
        <v>231.48178008792601</v>
      </c>
      <c r="R2709" s="266">
        <f t="shared" si="129"/>
        <v>4.4087239478103397</v>
      </c>
      <c r="S2709" s="266">
        <f t="shared" si="130"/>
        <v>1.1874624356374244</v>
      </c>
      <c r="T2709" s="266">
        <f t="shared" si="131"/>
        <v>1.9526240242142112</v>
      </c>
    </row>
    <row r="2710" spans="1:20">
      <c r="A2710" s="102">
        <v>2.1191691649146298</v>
      </c>
      <c r="B2710" s="102">
        <v>0.90536894430132397</v>
      </c>
      <c r="C2710" s="2">
        <v>998.99987416689601</v>
      </c>
      <c r="D2710" s="19">
        <v>1.2002098143306299</v>
      </c>
      <c r="E2710" s="135">
        <v>0.15514747002542001</v>
      </c>
      <c r="F2710" s="135">
        <v>89</v>
      </c>
      <c r="G2710" s="135">
        <v>41.640432493568198</v>
      </c>
      <c r="H2710" s="2">
        <v>2.00923966611757</v>
      </c>
      <c r="I2710" s="2">
        <v>269.81960598370199</v>
      </c>
      <c r="J2710" s="2">
        <v>-46.539642612858799</v>
      </c>
      <c r="K2710" s="19">
        <v>2.0013295206274901</v>
      </c>
      <c r="L2710" s="135">
        <v>5.5162753682525399E-2</v>
      </c>
      <c r="M2710" s="135">
        <v>89.79</v>
      </c>
      <c r="N2710" s="135">
        <v>81.699992774203594</v>
      </c>
      <c r="O2710" s="19">
        <v>0.8</v>
      </c>
      <c r="P2710" s="2">
        <v>75.332275554244703</v>
      </c>
      <c r="Q2710" s="2">
        <v>359.97148687498702</v>
      </c>
      <c r="R2710" s="266">
        <f t="shared" si="129"/>
        <v>3.2015393349581203</v>
      </c>
      <c r="S2710" s="266">
        <f t="shared" si="130"/>
        <v>0.59970624625290103</v>
      </c>
      <c r="T2710" s="266">
        <f t="shared" si="131"/>
        <v>1.9620351634633721</v>
      </c>
    </row>
    <row r="2711" spans="1:20">
      <c r="A2711" s="102">
        <v>2.0761420452035901</v>
      </c>
      <c r="B2711" s="102">
        <v>0.90567840079722095</v>
      </c>
      <c r="C2711" s="2">
        <v>913.42420137220097</v>
      </c>
      <c r="D2711" s="19">
        <v>2.7594525828043799</v>
      </c>
      <c r="E2711" s="135">
        <v>8.4011381966988902E-2</v>
      </c>
      <c r="F2711" s="135">
        <v>89</v>
      </c>
      <c r="G2711" s="135">
        <v>41.668176857600798</v>
      </c>
      <c r="H2711" s="2">
        <v>3.4651369062239699</v>
      </c>
      <c r="I2711" s="2">
        <v>171.46873479857999</v>
      </c>
      <c r="J2711" s="2">
        <v>-173.19118462454901</v>
      </c>
      <c r="K2711" s="19">
        <v>5.4992119043689502</v>
      </c>
      <c r="L2711" s="135">
        <v>0.10958039119890001</v>
      </c>
      <c r="M2711" s="135">
        <v>89.79</v>
      </c>
      <c r="N2711" s="135">
        <v>81.781637866279297</v>
      </c>
      <c r="O2711" s="19">
        <v>0.8</v>
      </c>
      <c r="P2711" s="2">
        <v>74.736941456931902</v>
      </c>
      <c r="Q2711" s="2">
        <v>12.2006339041055</v>
      </c>
      <c r="R2711" s="266">
        <f t="shared" si="129"/>
        <v>8.2586644871733306</v>
      </c>
      <c r="S2711" s="266">
        <f t="shared" si="130"/>
        <v>0.50179055304489761</v>
      </c>
      <c r="T2711" s="266">
        <f t="shared" si="131"/>
        <v>1.9626881719774907</v>
      </c>
    </row>
    <row r="2712" spans="1:20">
      <c r="A2712" s="102">
        <v>3.5233081355690898</v>
      </c>
      <c r="B2712" s="102">
        <v>0.90606298807131802</v>
      </c>
      <c r="C2712" s="2">
        <v>866.68649033746499</v>
      </c>
      <c r="D2712" s="19">
        <v>3.1024940431161898</v>
      </c>
      <c r="E2712" s="135">
        <v>0.29999890607000301</v>
      </c>
      <c r="F2712" s="135">
        <v>89</v>
      </c>
      <c r="G2712" s="135">
        <v>41.585342670245097</v>
      </c>
      <c r="H2712" s="2">
        <v>0.43099777135670497</v>
      </c>
      <c r="I2712" s="2">
        <v>270.665672385378</v>
      </c>
      <c r="J2712" s="2">
        <v>-42.9378245465115</v>
      </c>
      <c r="K2712" s="19">
        <v>3.1376263707908798</v>
      </c>
      <c r="L2712" s="135">
        <v>6.5172425964866401E-2</v>
      </c>
      <c r="M2712" s="135">
        <v>89.79</v>
      </c>
      <c r="N2712" s="135">
        <v>81.0016372039847</v>
      </c>
      <c r="O2712" s="19">
        <v>0.8</v>
      </c>
      <c r="P2712" s="2">
        <v>295.715581972515</v>
      </c>
      <c r="Q2712" s="2">
        <v>141.05321727743399</v>
      </c>
      <c r="R2712" s="266">
        <f t="shared" si="129"/>
        <v>6.2401204139070696</v>
      </c>
      <c r="S2712" s="266">
        <f t="shared" si="130"/>
        <v>0.98880289635447116</v>
      </c>
      <c r="T2712" s="266">
        <f t="shared" si="131"/>
        <v>1.9478410421261845</v>
      </c>
    </row>
    <row r="2713" spans="1:20">
      <c r="A2713" s="102">
        <v>2.7379801720380699</v>
      </c>
      <c r="B2713" s="102">
        <v>0.906499447492773</v>
      </c>
      <c r="C2713" s="2">
        <v>981.30529090322102</v>
      </c>
      <c r="D2713" s="19">
        <v>3.9999999642909598</v>
      </c>
      <c r="E2713" s="135">
        <v>6.83883714116304E-2</v>
      </c>
      <c r="F2713" s="135">
        <v>89</v>
      </c>
      <c r="G2713" s="135">
        <v>40.590950207366198</v>
      </c>
      <c r="H2713" s="2">
        <v>1.8966976740200201</v>
      </c>
      <c r="I2713" s="2">
        <v>176.87712453653199</v>
      </c>
      <c r="J2713" s="2">
        <v>167.592410011309</v>
      </c>
      <c r="K2713" s="19">
        <v>3.47122258527232</v>
      </c>
      <c r="L2713" s="135">
        <v>0.13860500593466499</v>
      </c>
      <c r="M2713" s="135">
        <v>89.79</v>
      </c>
      <c r="N2713" s="135">
        <v>83.623023526532094</v>
      </c>
      <c r="O2713" s="19">
        <v>0.8</v>
      </c>
      <c r="P2713" s="2">
        <v>271.119277866998</v>
      </c>
      <c r="Q2713" s="2">
        <v>168.00753583906999</v>
      </c>
      <c r="R2713" s="266">
        <f t="shared" si="129"/>
        <v>7.4712225495632794</v>
      </c>
      <c r="S2713" s="266">
        <f t="shared" si="130"/>
        <v>1.1523317407711431</v>
      </c>
      <c r="T2713" s="266">
        <f t="shared" si="131"/>
        <v>2.0601395902123203</v>
      </c>
    </row>
    <row r="2714" spans="1:20">
      <c r="A2714" s="102">
        <v>3.0216224631294599</v>
      </c>
      <c r="B2714" s="102">
        <v>0.90737306288279096</v>
      </c>
      <c r="C2714" s="2">
        <v>894.16021732301499</v>
      </c>
      <c r="D2714" s="19">
        <v>2.9375990585627099</v>
      </c>
      <c r="E2714" s="135">
        <v>0.20965914086159801</v>
      </c>
      <c r="F2714" s="135">
        <v>89</v>
      </c>
      <c r="G2714" s="135">
        <v>41.517552546374397</v>
      </c>
      <c r="H2714" s="2">
        <v>5.2106807626554099</v>
      </c>
      <c r="I2714" s="2">
        <v>359.82945801061697</v>
      </c>
      <c r="J2714" s="2">
        <v>179.53050555412199</v>
      </c>
      <c r="K2714" s="19">
        <v>3.0383400681173902</v>
      </c>
      <c r="L2714" s="135">
        <v>9.9898777919684698E-2</v>
      </c>
      <c r="M2714" s="135">
        <v>89.79</v>
      </c>
      <c r="N2714" s="135">
        <v>81.621785189959596</v>
      </c>
      <c r="O2714" s="19">
        <v>0.8</v>
      </c>
      <c r="P2714" s="2">
        <v>261.20915643114199</v>
      </c>
      <c r="Q2714" s="2">
        <v>176.613819742879</v>
      </c>
      <c r="R2714" s="266">
        <f t="shared" si="129"/>
        <v>5.9759391266800996</v>
      </c>
      <c r="S2714" s="266">
        <f t="shared" si="130"/>
        <v>0.96684340551217451</v>
      </c>
      <c r="T2714" s="266">
        <f t="shared" si="131"/>
        <v>1.9659584966813604</v>
      </c>
    </row>
    <row r="2715" spans="1:20">
      <c r="A2715" s="102">
        <v>2.0166491759009602</v>
      </c>
      <c r="B2715" s="102">
        <v>0.90775231378810295</v>
      </c>
      <c r="C2715" s="2">
        <v>997.29003749408605</v>
      </c>
      <c r="D2715" s="19">
        <v>1.2000001609504301</v>
      </c>
      <c r="E2715" s="135">
        <v>0.15224808510139601</v>
      </c>
      <c r="F2715" s="135">
        <v>89</v>
      </c>
      <c r="G2715" s="135">
        <v>41.656190224596997</v>
      </c>
      <c r="H2715" s="2">
        <v>-0.97225576738245101</v>
      </c>
      <c r="I2715" s="2">
        <v>270.06582548447</v>
      </c>
      <c r="J2715" s="2">
        <v>-44.852181799381398</v>
      </c>
      <c r="K2715" s="19">
        <v>2.01195774243542</v>
      </c>
      <c r="L2715" s="135">
        <v>5.5536033098750097E-2</v>
      </c>
      <c r="M2715" s="135">
        <v>89.79</v>
      </c>
      <c r="N2715" s="135">
        <v>81.680015652043807</v>
      </c>
      <c r="O2715" s="19">
        <v>0.8</v>
      </c>
      <c r="P2715" s="2">
        <v>78.393069127090698</v>
      </c>
      <c r="Q2715" s="2">
        <v>357.633574234337</v>
      </c>
      <c r="R2715" s="266">
        <f t="shared" si="129"/>
        <v>3.2119579033858501</v>
      </c>
      <c r="S2715" s="266">
        <f t="shared" si="130"/>
        <v>0.59643407793339764</v>
      </c>
      <c r="T2715" s="266">
        <f t="shared" si="131"/>
        <v>1.9608133919989084</v>
      </c>
    </row>
    <row r="2716" spans="1:20">
      <c r="A2716" s="102">
        <v>3.7434302964247701</v>
      </c>
      <c r="B2716" s="102">
        <v>0.90784274611402904</v>
      </c>
      <c r="C2716" s="2">
        <v>860.00724367267696</v>
      </c>
      <c r="D2716" s="19">
        <v>3.2999998627394702</v>
      </c>
      <c r="E2716" s="135">
        <v>0.295027564835534</v>
      </c>
      <c r="F2716" s="135">
        <v>89</v>
      </c>
      <c r="G2716" s="135">
        <v>41.519298909648498</v>
      </c>
      <c r="H2716" s="2">
        <v>2.1298774431992702</v>
      </c>
      <c r="I2716" s="2">
        <v>263.564470099907</v>
      </c>
      <c r="J2716" s="2">
        <v>-62.679064077707601</v>
      </c>
      <c r="K2716" s="19">
        <v>3.1929421038275798</v>
      </c>
      <c r="L2716" s="135">
        <v>9.9070301706743399E-2</v>
      </c>
      <c r="M2716" s="135">
        <v>89.79</v>
      </c>
      <c r="N2716" s="135">
        <v>81.393613800039105</v>
      </c>
      <c r="O2716" s="19">
        <v>0.8</v>
      </c>
      <c r="P2716" s="2">
        <v>344.93628560305501</v>
      </c>
      <c r="Q2716" s="2">
        <v>80.419801089140293</v>
      </c>
      <c r="R2716" s="266">
        <f t="shared" si="129"/>
        <v>6.4929419665670505</v>
      </c>
      <c r="S2716" s="266">
        <f t="shared" si="130"/>
        <v>1.033529502080089</v>
      </c>
      <c r="T2716" s="266">
        <f t="shared" si="131"/>
        <v>1.9603802553882812</v>
      </c>
    </row>
    <row r="2717" spans="1:20">
      <c r="A2717" s="102">
        <v>3.1053083152510199</v>
      </c>
      <c r="B2717" s="102">
        <v>0.90855209932059899</v>
      </c>
      <c r="C2717" s="2">
        <v>860.00032239258803</v>
      </c>
      <c r="D2717" s="19">
        <v>2.8066900684618799</v>
      </c>
      <c r="E2717" s="135">
        <v>0.13615021537854699</v>
      </c>
      <c r="F2717" s="135">
        <v>89</v>
      </c>
      <c r="G2717" s="135">
        <v>41.899999863080403</v>
      </c>
      <c r="H2717" s="2">
        <v>0.42603080012656702</v>
      </c>
      <c r="I2717" s="2">
        <v>110.538437490673</v>
      </c>
      <c r="J2717" s="2">
        <v>-55.643094140859802</v>
      </c>
      <c r="K2717" s="19">
        <v>3.35345661157546</v>
      </c>
      <c r="L2717" s="135">
        <v>6.6045416629200202E-2</v>
      </c>
      <c r="M2717" s="135">
        <v>89.79</v>
      </c>
      <c r="N2717" s="135">
        <v>82.4001614735201</v>
      </c>
      <c r="O2717" s="19">
        <v>0.8</v>
      </c>
      <c r="P2717" s="2">
        <v>359.73774934865099</v>
      </c>
      <c r="Q2717" s="2">
        <v>62.747557741143901</v>
      </c>
      <c r="R2717" s="266">
        <f t="shared" si="129"/>
        <v>6.1601466800373395</v>
      </c>
      <c r="S2717" s="266">
        <f t="shared" si="130"/>
        <v>0.83695434101450672</v>
      </c>
      <c r="T2717" s="266">
        <f t="shared" si="131"/>
        <v>1.9665909723815023</v>
      </c>
    </row>
    <row r="2718" spans="1:20">
      <c r="A2718" s="102">
        <v>1.9691141801886201</v>
      </c>
      <c r="B2718" s="102">
        <v>0.90860024576678</v>
      </c>
      <c r="C2718" s="2">
        <v>993.37267844889402</v>
      </c>
      <c r="D2718" s="19">
        <v>2.4682515905302198</v>
      </c>
      <c r="E2718" s="135">
        <v>0.29999998527661398</v>
      </c>
      <c r="F2718" s="135">
        <v>89</v>
      </c>
      <c r="G2718" s="135">
        <v>41.799394322305702</v>
      </c>
      <c r="H2718" s="2">
        <v>1.93340243946059</v>
      </c>
      <c r="I2718" s="2">
        <v>225.83737910808901</v>
      </c>
      <c r="J2718" s="2">
        <v>103.188748316236</v>
      </c>
      <c r="K2718" s="19">
        <v>2.2451791090965401</v>
      </c>
      <c r="L2718" s="135">
        <v>1.69612072300593E-3</v>
      </c>
      <c r="M2718" s="135">
        <v>89.79</v>
      </c>
      <c r="N2718" s="135">
        <v>81.498468483728601</v>
      </c>
      <c r="O2718" s="19">
        <v>0.8</v>
      </c>
      <c r="P2718" s="2">
        <v>107.081590347012</v>
      </c>
      <c r="Q2718" s="2">
        <v>342.97238086131802</v>
      </c>
      <c r="R2718" s="266">
        <f t="shared" si="129"/>
        <v>4.7134306996267599</v>
      </c>
      <c r="S2718" s="266">
        <f t="shared" si="130"/>
        <v>1.0993562074980485</v>
      </c>
      <c r="T2718" s="266">
        <f t="shared" si="131"/>
        <v>1.9497523781161108</v>
      </c>
    </row>
    <row r="2719" spans="1:20">
      <c r="A2719" s="102">
        <v>2.87914906628429</v>
      </c>
      <c r="B2719" s="102">
        <v>0.908675070879433</v>
      </c>
      <c r="C2719" s="2">
        <v>936.09456752485301</v>
      </c>
      <c r="D2719" s="19">
        <v>2.33368039552894</v>
      </c>
      <c r="E2719" s="135">
        <v>0.27030826397073598</v>
      </c>
      <c r="F2719" s="135">
        <v>89</v>
      </c>
      <c r="G2719" s="135">
        <v>41.601650877117102</v>
      </c>
      <c r="H2719" s="2">
        <v>0.56860872893839498</v>
      </c>
      <c r="I2719" s="2">
        <v>11.967303041585</v>
      </c>
      <c r="J2719" s="2">
        <v>-179.78467571530001</v>
      </c>
      <c r="K2719" s="19">
        <v>3.18651505283411</v>
      </c>
      <c r="L2719" s="135">
        <v>8.6993078665638907E-2</v>
      </c>
      <c r="M2719" s="135">
        <v>89.79</v>
      </c>
      <c r="N2719" s="135">
        <v>81.699998548260197</v>
      </c>
      <c r="O2719" s="19">
        <v>0.8</v>
      </c>
      <c r="P2719" s="2">
        <v>338.64628594157</v>
      </c>
      <c r="Q2719" s="2">
        <v>83.322315993406505</v>
      </c>
      <c r="R2719" s="266">
        <f t="shared" si="129"/>
        <v>5.52019544836305</v>
      </c>
      <c r="S2719" s="266">
        <f t="shared" si="130"/>
        <v>0.73236132791946096</v>
      </c>
      <c r="T2719" s="266">
        <f t="shared" si="131"/>
        <v>1.9638643377299025</v>
      </c>
    </row>
    <row r="2720" spans="1:20">
      <c r="A2720" s="102">
        <v>3.74065757682546</v>
      </c>
      <c r="B2720" s="102">
        <v>0.908729744061608</v>
      </c>
      <c r="C2720" s="2">
        <v>992.13984434044005</v>
      </c>
      <c r="D2720" s="19">
        <v>2.8879244432208502</v>
      </c>
      <c r="E2720" s="135">
        <v>0.25401161012729501</v>
      </c>
      <c r="F2720" s="135">
        <v>89</v>
      </c>
      <c r="G2720" s="135">
        <v>41.5774790195007</v>
      </c>
      <c r="H2720" s="2">
        <v>-0.16539354051586</v>
      </c>
      <c r="I2720" s="2">
        <v>307.57284413858002</v>
      </c>
      <c r="J2720" s="2">
        <v>-77.531749926657895</v>
      </c>
      <c r="K2720" s="19">
        <v>3.1966130402494102</v>
      </c>
      <c r="L2720" s="135">
        <v>8.0271833237110804E-2</v>
      </c>
      <c r="M2720" s="135">
        <v>89.79</v>
      </c>
      <c r="N2720" s="135">
        <v>81.454064180325602</v>
      </c>
      <c r="O2720" s="19">
        <v>0.8</v>
      </c>
      <c r="P2720" s="2">
        <v>221.03502215640299</v>
      </c>
      <c r="Q2720" s="2">
        <v>228.324679834752</v>
      </c>
      <c r="R2720" s="266">
        <f t="shared" si="129"/>
        <v>6.0845374834702604</v>
      </c>
      <c r="S2720" s="266">
        <f t="shared" si="130"/>
        <v>0.90343260409008563</v>
      </c>
      <c r="T2720" s="266">
        <f t="shared" si="131"/>
        <v>1.959090981493177</v>
      </c>
    </row>
    <row r="2721" spans="1:20">
      <c r="A2721" s="102">
        <v>2.91804283624514</v>
      </c>
      <c r="B2721" s="102">
        <v>0.90888269155231405</v>
      </c>
      <c r="C2721" s="2">
        <v>879.98213385988095</v>
      </c>
      <c r="D2721" s="19">
        <v>1.40518831932539</v>
      </c>
      <c r="E2721" s="135">
        <v>0.22243300224790599</v>
      </c>
      <c r="F2721" s="135">
        <v>89</v>
      </c>
      <c r="G2721" s="135">
        <v>41.215176884125498</v>
      </c>
      <c r="H2721" s="2">
        <v>0.52526985261396597</v>
      </c>
      <c r="I2721" s="2">
        <v>82.253134053631399</v>
      </c>
      <c r="J2721" s="2">
        <v>-20.7153667299091</v>
      </c>
      <c r="K2721" s="19">
        <v>4.85865436541342</v>
      </c>
      <c r="L2721" s="135">
        <v>4.80729720894486E-2</v>
      </c>
      <c r="M2721" s="135">
        <v>89.79</v>
      </c>
      <c r="N2721" s="135">
        <v>83.474530509709794</v>
      </c>
      <c r="O2721" s="19">
        <v>0.8</v>
      </c>
      <c r="P2721" s="2">
        <v>249.76818584911601</v>
      </c>
      <c r="Q2721" s="2">
        <v>190.32353659448</v>
      </c>
      <c r="R2721" s="266">
        <f t="shared" si="129"/>
        <v>6.26384268473881</v>
      </c>
      <c r="S2721" s="266">
        <f t="shared" si="130"/>
        <v>0.2892134763337551</v>
      </c>
      <c r="T2721" s="266">
        <f t="shared" si="131"/>
        <v>2.0253347630751275</v>
      </c>
    </row>
    <row r="2722" spans="1:20">
      <c r="A2722" s="102">
        <v>2.0009569423273201</v>
      </c>
      <c r="B2722" s="102">
        <v>0.90928148839841805</v>
      </c>
      <c r="C2722" s="2">
        <v>972.98862714314805</v>
      </c>
      <c r="D2722" s="19">
        <v>1.3324909709482899</v>
      </c>
      <c r="E2722" s="135">
        <v>0.133212132982928</v>
      </c>
      <c r="F2722" s="135">
        <v>89</v>
      </c>
      <c r="G2722" s="135">
        <v>41.785944691950199</v>
      </c>
      <c r="H2722" s="2">
        <v>-0.91638237639271403</v>
      </c>
      <c r="I2722" s="2">
        <v>305.89574511893397</v>
      </c>
      <c r="J2722" s="2">
        <v>-71.113366126461102</v>
      </c>
      <c r="K2722" s="19">
        <v>2.5659636722933201</v>
      </c>
      <c r="L2722" s="135">
        <v>7.6099318227689103E-2</v>
      </c>
      <c r="M2722" s="135">
        <v>89.79</v>
      </c>
      <c r="N2722" s="135">
        <v>81.565677349135896</v>
      </c>
      <c r="O2722" s="19">
        <v>0.8</v>
      </c>
      <c r="P2722" s="2">
        <v>359.26405974319903</v>
      </c>
      <c r="Q2722" s="2">
        <v>67.127468496923001</v>
      </c>
      <c r="R2722" s="266">
        <f t="shared" si="129"/>
        <v>3.8984546432416103</v>
      </c>
      <c r="S2722" s="266">
        <f t="shared" si="130"/>
        <v>0.51929455796129076</v>
      </c>
      <c r="T2722" s="266">
        <f t="shared" si="131"/>
        <v>1.9519883527929192</v>
      </c>
    </row>
    <row r="2723" spans="1:20">
      <c r="A2723" s="102">
        <v>2.5689803757704701</v>
      </c>
      <c r="B2723" s="102">
        <v>0.90945858464521501</v>
      </c>
      <c r="C2723" s="2">
        <v>961.52409927170595</v>
      </c>
      <c r="D2723" s="19">
        <v>0.50834693725801905</v>
      </c>
      <c r="E2723" s="135">
        <v>0.25162159248289101</v>
      </c>
      <c r="F2723" s="135">
        <v>89</v>
      </c>
      <c r="G2723" s="135">
        <v>41.129800054525603</v>
      </c>
      <c r="H2723" s="2">
        <v>5.9997916714311996</v>
      </c>
      <c r="I2723" s="2">
        <v>194.07482508606901</v>
      </c>
      <c r="J2723" s="2">
        <v>114.85537936502701</v>
      </c>
      <c r="K2723" s="19">
        <v>1.01557663307721</v>
      </c>
      <c r="L2723" s="135">
        <v>6.38417160528362E-2</v>
      </c>
      <c r="M2723" s="135">
        <v>89.79</v>
      </c>
      <c r="N2723" s="135">
        <v>83.227597101444601</v>
      </c>
      <c r="O2723" s="19">
        <v>0.8</v>
      </c>
      <c r="P2723" s="2">
        <v>337.67373743909098</v>
      </c>
      <c r="Q2723" s="2">
        <v>105.434818173153</v>
      </c>
      <c r="R2723" s="266">
        <f t="shared" si="129"/>
        <v>1.5239235703352292</v>
      </c>
      <c r="S2723" s="266">
        <f t="shared" si="130"/>
        <v>0.50055005274956099</v>
      </c>
      <c r="T2723" s="266">
        <f t="shared" si="131"/>
        <v>2.0235351737939431</v>
      </c>
    </row>
    <row r="2724" spans="1:20">
      <c r="A2724" s="102">
        <v>3.07756630610674</v>
      </c>
      <c r="B2724" s="102">
        <v>0.90988508036688798</v>
      </c>
      <c r="C2724" s="2">
        <v>998.99826011680602</v>
      </c>
      <c r="D2724" s="19">
        <v>3.2919634109665199</v>
      </c>
      <c r="E2724" s="135">
        <v>0.29905702337603501</v>
      </c>
      <c r="F2724" s="135">
        <v>89</v>
      </c>
      <c r="G2724" s="135">
        <v>41.7843632568771</v>
      </c>
      <c r="H2724" s="2">
        <v>-2.03829131826329</v>
      </c>
      <c r="I2724" s="2">
        <v>237.814989434414</v>
      </c>
      <c r="J2724" s="2">
        <v>70.727865618009403</v>
      </c>
      <c r="K2724" s="19">
        <v>2.9060800806855398</v>
      </c>
      <c r="L2724" s="135">
        <v>5.7174255342576898E-2</v>
      </c>
      <c r="M2724" s="135">
        <v>89.79</v>
      </c>
      <c r="N2724" s="135">
        <v>81.054832629721702</v>
      </c>
      <c r="O2724" s="19">
        <v>0.8</v>
      </c>
      <c r="P2724" s="2">
        <v>341.27673152475398</v>
      </c>
      <c r="Q2724" s="2">
        <v>101.12811914085</v>
      </c>
      <c r="R2724" s="266">
        <f t="shared" si="129"/>
        <v>6.1980434916520597</v>
      </c>
      <c r="S2724" s="266">
        <f t="shared" si="130"/>
        <v>1.1327848233934252</v>
      </c>
      <c r="T2724" s="266">
        <f t="shared" si="131"/>
        <v>1.9398364917378812</v>
      </c>
    </row>
    <row r="2725" spans="1:20">
      <c r="A2725" s="102">
        <v>2.4053996703587401</v>
      </c>
      <c r="B2725" s="102">
        <v>0.91141946413828101</v>
      </c>
      <c r="C2725" s="2">
        <v>976.23738046819199</v>
      </c>
      <c r="D2725" s="19">
        <v>1.4807927950547199</v>
      </c>
      <c r="E2725" s="135">
        <v>0.13111975336981499</v>
      </c>
      <c r="F2725" s="135">
        <v>89</v>
      </c>
      <c r="G2725" s="135">
        <v>41.672936631685502</v>
      </c>
      <c r="H2725" s="2">
        <v>5.9999886855900897</v>
      </c>
      <c r="I2725" s="2">
        <v>330.00517881359201</v>
      </c>
      <c r="J2725" s="2">
        <v>-149.64804593716599</v>
      </c>
      <c r="K2725" s="19">
        <v>2.0982688034907899</v>
      </c>
      <c r="L2725" s="135">
        <v>6.1248901098592601E-2</v>
      </c>
      <c r="M2725" s="135">
        <v>89.79</v>
      </c>
      <c r="N2725" s="135">
        <v>81.591102371166002</v>
      </c>
      <c r="O2725" s="19">
        <v>0.8</v>
      </c>
      <c r="P2725" s="2">
        <v>90.980531282881799</v>
      </c>
      <c r="Q2725" s="2">
        <v>342.31337904455501</v>
      </c>
      <c r="R2725" s="266">
        <f t="shared" si="129"/>
        <v>3.5790615985455099</v>
      </c>
      <c r="S2725" s="266">
        <f t="shared" si="130"/>
        <v>0.70572120816512907</v>
      </c>
      <c r="T2725" s="266">
        <f t="shared" si="131"/>
        <v>1.9578918349883991</v>
      </c>
    </row>
    <row r="2726" spans="1:20">
      <c r="A2726" s="102">
        <v>2.5452673174440799</v>
      </c>
      <c r="B2726" s="102">
        <v>0.91189574200988599</v>
      </c>
      <c r="C2726" s="2">
        <v>900.59958948345798</v>
      </c>
      <c r="D2726" s="19">
        <v>0.50045134506105404</v>
      </c>
      <c r="E2726" s="135">
        <v>0.230150087642711</v>
      </c>
      <c r="F2726" s="135">
        <v>89</v>
      </c>
      <c r="G2726" s="135">
        <v>41.681212630177498</v>
      </c>
      <c r="H2726" s="2">
        <v>0.68345659905442402</v>
      </c>
      <c r="I2726" s="2">
        <v>189.72808711125001</v>
      </c>
      <c r="J2726" s="2">
        <v>-171.36935674627699</v>
      </c>
      <c r="K2726" s="19">
        <v>2.78894069972069</v>
      </c>
      <c r="L2726" s="135">
        <v>0.181875965734348</v>
      </c>
      <c r="M2726" s="135">
        <v>89.79</v>
      </c>
      <c r="N2726" s="135">
        <v>82.800416758378702</v>
      </c>
      <c r="O2726" s="19">
        <v>0.8</v>
      </c>
      <c r="P2726" s="2">
        <v>275.78646989645699</v>
      </c>
      <c r="Q2726" s="2">
        <v>158.30725298179499</v>
      </c>
      <c r="R2726" s="266">
        <f t="shared" si="129"/>
        <v>3.289392044781744</v>
      </c>
      <c r="S2726" s="266">
        <f t="shared" si="130"/>
        <v>0.17944137181230629</v>
      </c>
      <c r="T2726" s="266">
        <f t="shared" si="131"/>
        <v>1.9865165030834684</v>
      </c>
    </row>
    <row r="2727" spans="1:20">
      <c r="A2727" s="102">
        <v>3.17406906886026</v>
      </c>
      <c r="B2727" s="102">
        <v>0.91254548013538905</v>
      </c>
      <c r="C2727" s="2">
        <v>867.23619238206402</v>
      </c>
      <c r="D2727" s="19">
        <v>2.99119692045468</v>
      </c>
      <c r="E2727" s="135">
        <v>0.22364502614698401</v>
      </c>
      <c r="F2727" s="135">
        <v>89</v>
      </c>
      <c r="G2727" s="135">
        <v>41.500477974027703</v>
      </c>
      <c r="H2727" s="2">
        <v>5.8152183376125501</v>
      </c>
      <c r="I2727" s="2">
        <v>343.62512053799901</v>
      </c>
      <c r="J2727" s="2">
        <v>-152.63400680772901</v>
      </c>
      <c r="K2727" s="19">
        <v>2.9849828932989402</v>
      </c>
      <c r="L2727" s="135">
        <v>9.9424820519611601E-2</v>
      </c>
      <c r="M2727" s="135">
        <v>89.79</v>
      </c>
      <c r="N2727" s="135">
        <v>81.608094347747894</v>
      </c>
      <c r="O2727" s="19">
        <v>0.8</v>
      </c>
      <c r="P2727" s="2">
        <v>262.80852533700897</v>
      </c>
      <c r="Q2727" s="2">
        <v>175.28912571099099</v>
      </c>
      <c r="R2727" s="266">
        <f t="shared" si="129"/>
        <v>5.9761798137536202</v>
      </c>
      <c r="S2727" s="266">
        <f t="shared" si="130"/>
        <v>1.0020817630713026</v>
      </c>
      <c r="T2727" s="266">
        <f t="shared" si="131"/>
        <v>1.9664374564269065</v>
      </c>
    </row>
    <row r="2728" spans="1:20">
      <c r="A2728" s="102">
        <v>2.0991721502505198</v>
      </c>
      <c r="B2728" s="102">
        <v>0.91264193833750795</v>
      </c>
      <c r="C2728" s="2">
        <v>983.24886167574198</v>
      </c>
      <c r="D2728" s="19">
        <v>1.3164391903824999</v>
      </c>
      <c r="E2728" s="135">
        <v>0.13000007566237301</v>
      </c>
      <c r="F2728" s="135">
        <v>89</v>
      </c>
      <c r="G2728" s="135">
        <v>41.435856737631902</v>
      </c>
      <c r="H2728" s="2">
        <v>-1.9065375211969</v>
      </c>
      <c r="I2728" s="2">
        <v>266.41213003634101</v>
      </c>
      <c r="J2728" s="2">
        <v>-22.523765859551698</v>
      </c>
      <c r="K2728" s="19">
        <v>1.00941104445328</v>
      </c>
      <c r="L2728" s="135">
        <v>1.6024727913389601E-4</v>
      </c>
      <c r="M2728" s="135">
        <v>89.79</v>
      </c>
      <c r="N2728" s="135">
        <v>81.684194198900798</v>
      </c>
      <c r="O2728" s="19">
        <v>0.8</v>
      </c>
      <c r="P2728" s="2">
        <v>140.626708186212</v>
      </c>
      <c r="Q2728" s="2">
        <v>298.42972793580998</v>
      </c>
      <c r="R2728" s="266">
        <f t="shared" si="129"/>
        <v>2.3258502348357801</v>
      </c>
      <c r="S2728" s="266">
        <f t="shared" si="130"/>
        <v>1.3041656296672615</v>
      </c>
      <c r="T2728" s="266">
        <f t="shared" si="131"/>
        <v>1.9713407813941854</v>
      </c>
    </row>
    <row r="2729" spans="1:20">
      <c r="A2729" s="102">
        <v>2.45352346776053</v>
      </c>
      <c r="B2729" s="102">
        <v>0.91288192589383699</v>
      </c>
      <c r="C2729" s="2">
        <v>922.65551147864801</v>
      </c>
      <c r="D2729" s="19">
        <v>1.1718309971787999</v>
      </c>
      <c r="E2729" s="135">
        <v>1.7101567786291402E-2</v>
      </c>
      <c r="F2729" s="135">
        <v>89</v>
      </c>
      <c r="G2729" s="135">
        <v>40.544322652387201</v>
      </c>
      <c r="H2729" s="2">
        <v>-0.21255721784751699</v>
      </c>
      <c r="I2729" s="2">
        <v>235.76075552409301</v>
      </c>
      <c r="J2729" s="2">
        <v>41.1678304085424</v>
      </c>
      <c r="K2729" s="19">
        <v>1.5141320168272201</v>
      </c>
      <c r="L2729" s="135">
        <v>0.15679501939312901</v>
      </c>
      <c r="M2729" s="135">
        <v>89.79</v>
      </c>
      <c r="N2729" s="135">
        <v>82.802487601869501</v>
      </c>
      <c r="O2729" s="19">
        <v>0.8</v>
      </c>
      <c r="P2729" s="2">
        <v>353.51777083869899</v>
      </c>
      <c r="Q2729" s="2">
        <v>78.460257423750093</v>
      </c>
      <c r="R2729" s="266">
        <f t="shared" si="129"/>
        <v>2.68596301400602</v>
      </c>
      <c r="S2729" s="266">
        <f t="shared" si="130"/>
        <v>0.77392921103029511</v>
      </c>
      <c r="T2729" s="266">
        <f t="shared" si="131"/>
        <v>2.0422708331272168</v>
      </c>
    </row>
    <row r="2730" spans="1:20">
      <c r="A2730" s="102">
        <v>2.3760026115924102</v>
      </c>
      <c r="B2730" s="102">
        <v>0.91320001284646601</v>
      </c>
      <c r="C2730" s="2">
        <v>984.65439919124196</v>
      </c>
      <c r="D2730" s="19">
        <v>0.79122493239007896</v>
      </c>
      <c r="E2730" s="135">
        <v>0.17231336767147601</v>
      </c>
      <c r="F2730" s="135">
        <v>89</v>
      </c>
      <c r="G2730" s="135">
        <v>41.7630150929443</v>
      </c>
      <c r="H2730" s="2">
        <v>-1.99321507313635</v>
      </c>
      <c r="I2730" s="2">
        <v>244.658322919499</v>
      </c>
      <c r="J2730" s="2">
        <v>21.016178731884299</v>
      </c>
      <c r="K2730" s="19">
        <v>1.5587237070528099</v>
      </c>
      <c r="L2730" s="135">
        <v>1.31882810339156E-8</v>
      </c>
      <c r="M2730" s="135">
        <v>89.79</v>
      </c>
      <c r="N2730" s="135">
        <v>81.765599869217297</v>
      </c>
      <c r="O2730" s="19">
        <v>0.8</v>
      </c>
      <c r="P2730" s="2">
        <v>188.97088957259999</v>
      </c>
      <c r="Q2730" s="2">
        <v>247.61932890489601</v>
      </c>
      <c r="R2730" s="266">
        <f t="shared" si="129"/>
        <v>2.3499486394428888</v>
      </c>
      <c r="S2730" s="266">
        <f t="shared" si="130"/>
        <v>0.50761076437728936</v>
      </c>
      <c r="T2730" s="266">
        <f t="shared" si="131"/>
        <v>1.9578471450695445</v>
      </c>
    </row>
    <row r="2731" spans="1:20">
      <c r="A2731" s="102">
        <v>2.2696506418287701</v>
      </c>
      <c r="B2731" s="102">
        <v>0.91320078735075405</v>
      </c>
      <c r="C2731" s="2">
        <v>860.18869016681106</v>
      </c>
      <c r="D2731" s="19">
        <v>1.86888495348426</v>
      </c>
      <c r="E2731" s="135">
        <v>0.130063489999489</v>
      </c>
      <c r="F2731" s="135">
        <v>89</v>
      </c>
      <c r="G2731" s="135">
        <v>41.627018780051003</v>
      </c>
      <c r="H2731" s="2">
        <v>0.40060535545154802</v>
      </c>
      <c r="I2731" s="2">
        <v>97.124870003601202</v>
      </c>
      <c r="J2731" s="2">
        <v>-91.353704487277895</v>
      </c>
      <c r="K2731" s="19">
        <v>3.1999999458178299</v>
      </c>
      <c r="L2731" s="135">
        <v>9.9999979170239894E-2</v>
      </c>
      <c r="M2731" s="135">
        <v>89.79</v>
      </c>
      <c r="N2731" s="135">
        <v>81.6999973583589</v>
      </c>
      <c r="O2731" s="19">
        <v>0.8</v>
      </c>
      <c r="P2731" s="2">
        <v>359.98925297416503</v>
      </c>
      <c r="Q2731" s="2">
        <v>72.853979324897296</v>
      </c>
      <c r="R2731" s="266">
        <f t="shared" si="129"/>
        <v>5.0688848993020894</v>
      </c>
      <c r="S2731" s="266">
        <f t="shared" si="130"/>
        <v>0.584026557852527</v>
      </c>
      <c r="T2731" s="266">
        <f t="shared" si="131"/>
        <v>1.962667511455616</v>
      </c>
    </row>
    <row r="2732" spans="1:20">
      <c r="A2732" s="102">
        <v>2.00189295597374</v>
      </c>
      <c r="B2732" s="102">
        <v>0.91393428128760501</v>
      </c>
      <c r="C2732" s="2">
        <v>988.23849145388101</v>
      </c>
      <c r="D2732" s="19">
        <v>1.28914979205743</v>
      </c>
      <c r="E2732" s="135">
        <v>0.13045817177525501</v>
      </c>
      <c r="F2732" s="135">
        <v>89</v>
      </c>
      <c r="G2732" s="135">
        <v>41.799998142839797</v>
      </c>
      <c r="H2732" s="2">
        <v>0.79655903379701598</v>
      </c>
      <c r="I2732" s="2">
        <v>291.77236243322801</v>
      </c>
      <c r="J2732" s="2">
        <v>-54.065654669734101</v>
      </c>
      <c r="K2732" s="19">
        <v>2.4689743391287</v>
      </c>
      <c r="L2732" s="135">
        <v>7.9352648413153107E-2</v>
      </c>
      <c r="M2732" s="135">
        <v>89.79</v>
      </c>
      <c r="N2732" s="135">
        <v>81.528688041122606</v>
      </c>
      <c r="O2732" s="19">
        <v>0.8</v>
      </c>
      <c r="P2732" s="2">
        <v>358.79229899672799</v>
      </c>
      <c r="Q2732" s="2">
        <v>67.356777201877307</v>
      </c>
      <c r="R2732" s="266">
        <f t="shared" si="129"/>
        <v>3.75812413118613</v>
      </c>
      <c r="S2732" s="266">
        <f t="shared" si="130"/>
        <v>0.52213980989060027</v>
      </c>
      <c r="T2732" s="266">
        <f t="shared" si="131"/>
        <v>1.9504471689812313</v>
      </c>
    </row>
    <row r="2733" spans="1:20">
      <c r="A2733" s="102">
        <v>2.6809664652682801</v>
      </c>
      <c r="B2733" s="102">
        <v>0.91435732015901605</v>
      </c>
      <c r="C2733" s="2">
        <v>899.88949685025796</v>
      </c>
      <c r="D2733" s="19">
        <v>0.67183471297904196</v>
      </c>
      <c r="E2733" s="135">
        <v>0.29932064236629402</v>
      </c>
      <c r="F2733" s="135">
        <v>89</v>
      </c>
      <c r="G2733" s="135">
        <v>41.462994877592003</v>
      </c>
      <c r="H2733" s="2">
        <v>5.9998842082024799</v>
      </c>
      <c r="I2733" s="2">
        <v>300.202094737729</v>
      </c>
      <c r="J2733" s="2">
        <v>-69.626972758864696</v>
      </c>
      <c r="K2733" s="19">
        <v>1.0606252619932599</v>
      </c>
      <c r="L2733" s="135">
        <v>8.1038543507055499E-2</v>
      </c>
      <c r="M2733" s="135">
        <v>89.79</v>
      </c>
      <c r="N2733" s="135">
        <v>82.283889123635703</v>
      </c>
      <c r="O2733" s="19">
        <v>0.8</v>
      </c>
      <c r="P2733" s="2">
        <v>138.440740551723</v>
      </c>
      <c r="Q2733" s="2">
        <v>308.51804684426702</v>
      </c>
      <c r="R2733" s="266">
        <f t="shared" si="129"/>
        <v>1.732459974972302</v>
      </c>
      <c r="S2733" s="266">
        <f t="shared" si="130"/>
        <v>0.63343269018168202</v>
      </c>
      <c r="T2733" s="266">
        <f t="shared" si="131"/>
        <v>1.9845138868177774</v>
      </c>
    </row>
    <row r="2734" spans="1:20">
      <c r="A2734" s="102">
        <v>3.4885873263701699</v>
      </c>
      <c r="B2734" s="102">
        <v>0.91611551537233205</v>
      </c>
      <c r="C2734" s="2">
        <v>984.74130461462698</v>
      </c>
      <c r="D2734" s="19">
        <v>0.612102463261743</v>
      </c>
      <c r="E2734" s="135">
        <v>2.2592112793109399E-2</v>
      </c>
      <c r="F2734" s="135">
        <v>89</v>
      </c>
      <c r="G2734" s="135">
        <v>41.245295183719101</v>
      </c>
      <c r="H2734" s="2">
        <v>5.8745616529303302</v>
      </c>
      <c r="I2734" s="2">
        <v>37.559419740945103</v>
      </c>
      <c r="J2734" s="2">
        <v>143.89700145908401</v>
      </c>
      <c r="K2734" s="19">
        <v>2.1840672485444901</v>
      </c>
      <c r="L2734" s="135">
        <v>0.21833390449840501</v>
      </c>
      <c r="M2734" s="135">
        <v>89.79</v>
      </c>
      <c r="N2734" s="135">
        <v>82.649793756063204</v>
      </c>
      <c r="O2734" s="19">
        <v>0.8</v>
      </c>
      <c r="P2734" s="2">
        <v>267.19386952380898</v>
      </c>
      <c r="Q2734" s="2">
        <v>170.75998795711001</v>
      </c>
      <c r="R2734" s="266">
        <f t="shared" si="129"/>
        <v>2.796169711806233</v>
      </c>
      <c r="S2734" s="266">
        <f t="shared" si="130"/>
        <v>0.28025806607816744</v>
      </c>
      <c r="T2734" s="266">
        <f t="shared" si="131"/>
        <v>2.0038599163350841</v>
      </c>
    </row>
    <row r="2735" spans="1:20">
      <c r="A2735" s="102">
        <v>2.8859711219556599</v>
      </c>
      <c r="B2735" s="102">
        <v>0.91614860041505197</v>
      </c>
      <c r="C2735" s="2">
        <v>880.34690489113098</v>
      </c>
      <c r="D2735" s="19">
        <v>0.72068433754171102</v>
      </c>
      <c r="E2735" s="135">
        <v>0.29880661985594997</v>
      </c>
      <c r="F2735" s="135">
        <v>89</v>
      </c>
      <c r="G2735" s="135">
        <v>41.508146659010102</v>
      </c>
      <c r="H2735" s="2">
        <v>0.895413041544873</v>
      </c>
      <c r="I2735" s="2">
        <v>28.501066434769498</v>
      </c>
      <c r="J2735" s="2">
        <v>74.987273197451998</v>
      </c>
      <c r="K2735" s="19">
        <v>4.6842429205407301</v>
      </c>
      <c r="L2735" s="135">
        <v>6.3097594460457901E-2</v>
      </c>
      <c r="M2735" s="135">
        <v>89.79</v>
      </c>
      <c r="N2735" s="135">
        <v>82.883489470539601</v>
      </c>
      <c r="O2735" s="19">
        <v>0.8</v>
      </c>
      <c r="P2735" s="2">
        <v>251.77469602798499</v>
      </c>
      <c r="Q2735" s="2">
        <v>190.166736787449</v>
      </c>
      <c r="R2735" s="266">
        <f t="shared" si="129"/>
        <v>5.4049272580824415</v>
      </c>
      <c r="S2735" s="266">
        <f t="shared" si="130"/>
        <v>0.15385289571159091</v>
      </c>
      <c r="T2735" s="266">
        <f t="shared" si="131"/>
        <v>1.9968005353606464</v>
      </c>
    </row>
    <row r="2736" spans="1:20">
      <c r="A2736" s="102">
        <v>2.2381613519974</v>
      </c>
      <c r="B2736" s="102">
        <v>0.91634124961188601</v>
      </c>
      <c r="C2736" s="2">
        <v>961.009956476909</v>
      </c>
      <c r="D2736" s="19">
        <v>0.58229852973463103</v>
      </c>
      <c r="E2736" s="135">
        <v>7.95689383997766E-6</v>
      </c>
      <c r="F2736" s="135">
        <v>89</v>
      </c>
      <c r="G2736" s="135">
        <v>41.855525326280599</v>
      </c>
      <c r="H2736" s="2">
        <v>0.65183835891643604</v>
      </c>
      <c r="I2736" s="2">
        <v>299.73713478352698</v>
      </c>
      <c r="J2736" s="2">
        <v>84.387462601558894</v>
      </c>
      <c r="K2736" s="19">
        <v>5.4665861982008304</v>
      </c>
      <c r="L2736" s="135">
        <v>0.216373227242491</v>
      </c>
      <c r="M2736" s="135">
        <v>89.79</v>
      </c>
      <c r="N2736" s="135">
        <v>82.776456445200694</v>
      </c>
      <c r="O2736" s="19">
        <v>0.8</v>
      </c>
      <c r="P2736" s="2">
        <v>48.536188087135798</v>
      </c>
      <c r="Q2736" s="2">
        <v>12.070323108535</v>
      </c>
      <c r="R2736" s="266">
        <f t="shared" si="129"/>
        <v>6.0488847279354614</v>
      </c>
      <c r="S2736" s="266">
        <f t="shared" si="130"/>
        <v>0.10651959168343085</v>
      </c>
      <c r="T2736" s="266">
        <f t="shared" si="131"/>
        <v>1.9776709478599308</v>
      </c>
    </row>
    <row r="2737" spans="1:20">
      <c r="A2737" s="102">
        <v>2.5985442795790701</v>
      </c>
      <c r="B2737" s="102">
        <v>0.91655917350641003</v>
      </c>
      <c r="C2737" s="2">
        <v>887.59331789676605</v>
      </c>
      <c r="D2737" s="19">
        <v>1.3907699329127801</v>
      </c>
      <c r="E2737" s="135">
        <v>0.13610172390644301</v>
      </c>
      <c r="F2737" s="135">
        <v>89</v>
      </c>
      <c r="G2737" s="135">
        <v>41.586806425288003</v>
      </c>
      <c r="H2737" s="2">
        <v>5.4240548667183397</v>
      </c>
      <c r="I2737" s="2">
        <v>116.17042169256</v>
      </c>
      <c r="J2737" s="2">
        <v>-105.156276219101</v>
      </c>
      <c r="K2737" s="19">
        <v>2.6499616669465</v>
      </c>
      <c r="L2737" s="135">
        <v>7.3926382079602601E-2</v>
      </c>
      <c r="M2737" s="135">
        <v>89.79</v>
      </c>
      <c r="N2737" s="135">
        <v>81.662630436048403</v>
      </c>
      <c r="O2737" s="19">
        <v>0.8</v>
      </c>
      <c r="P2737" s="2">
        <v>213.609933295996</v>
      </c>
      <c r="Q2737" s="2">
        <v>238.34685656031499</v>
      </c>
      <c r="R2737" s="266">
        <f t="shared" si="129"/>
        <v>4.0407315998592797</v>
      </c>
      <c r="S2737" s="266">
        <f t="shared" si="130"/>
        <v>0.52482643438210086</v>
      </c>
      <c r="T2737" s="266">
        <f t="shared" si="131"/>
        <v>1.9636667841460216</v>
      </c>
    </row>
    <row r="2738" spans="1:20">
      <c r="A2738" s="102">
        <v>4.2941595534793997</v>
      </c>
      <c r="B2738" s="102">
        <v>0.91739795244682298</v>
      </c>
      <c r="C2738" s="2">
        <v>882.23867528568303</v>
      </c>
      <c r="D2738" s="19">
        <v>1.7781644604222899</v>
      </c>
      <c r="E2738" s="135">
        <v>0.26194744828315603</v>
      </c>
      <c r="F2738" s="135">
        <v>89</v>
      </c>
      <c r="G2738" s="135">
        <v>41.343494073852099</v>
      </c>
      <c r="H2738" s="2">
        <v>-0.27722463260834501</v>
      </c>
      <c r="I2738" s="2">
        <v>331.58520638221398</v>
      </c>
      <c r="J2738" s="2">
        <v>-111.285583516214</v>
      </c>
      <c r="K2738" s="19">
        <v>3.1996434101118698</v>
      </c>
      <c r="L2738" s="135">
        <v>9.7741600403290094E-2</v>
      </c>
      <c r="M2738" s="135">
        <v>89.79</v>
      </c>
      <c r="N2738" s="135">
        <v>82.449984014489601</v>
      </c>
      <c r="O2738" s="19">
        <v>0.8</v>
      </c>
      <c r="P2738" s="2">
        <v>202.153537201007</v>
      </c>
      <c r="Q2738" s="2">
        <v>252.05031161314699</v>
      </c>
      <c r="R2738" s="266">
        <f t="shared" si="129"/>
        <v>4.9778078705341597</v>
      </c>
      <c r="S2738" s="266">
        <f t="shared" si="130"/>
        <v>0.55573832221513697</v>
      </c>
      <c r="T2738" s="266">
        <f t="shared" si="131"/>
        <v>1.9942674382384993</v>
      </c>
    </row>
    <row r="2739" spans="1:20">
      <c r="A2739" s="102">
        <v>2.1057599447667599</v>
      </c>
      <c r="B2739" s="102">
        <v>0.91824056199916104</v>
      </c>
      <c r="C2739" s="2">
        <v>998.99986308660004</v>
      </c>
      <c r="D2739" s="19">
        <v>1.52007548522526</v>
      </c>
      <c r="E2739" s="135">
        <v>0.299999796439613</v>
      </c>
      <c r="F2739" s="135">
        <v>89</v>
      </c>
      <c r="G2739" s="135">
        <v>41.795525902062799</v>
      </c>
      <c r="H2739" s="2">
        <v>3.7540998208624301</v>
      </c>
      <c r="I2739" s="2">
        <v>222.74985691033299</v>
      </c>
      <c r="J2739" s="2">
        <v>56.957760088332599</v>
      </c>
      <c r="K2739" s="19">
        <v>2.90796647350267</v>
      </c>
      <c r="L2739" s="135">
        <v>8.5113032058681398E-3</v>
      </c>
      <c r="M2739" s="135">
        <v>89.79</v>
      </c>
      <c r="N2739" s="135">
        <v>81.660488996264206</v>
      </c>
      <c r="O2739" s="19">
        <v>0.8</v>
      </c>
      <c r="P2739" s="2">
        <v>208.10559006993199</v>
      </c>
      <c r="Q2739" s="2">
        <v>242.75435430365701</v>
      </c>
      <c r="R2739" s="266">
        <f t="shared" si="129"/>
        <v>4.4280419587279303</v>
      </c>
      <c r="S2739" s="266">
        <f t="shared" si="130"/>
        <v>0.5227279953452546</v>
      </c>
      <c r="T2739" s="266">
        <f t="shared" si="131"/>
        <v>1.9538093428376717</v>
      </c>
    </row>
    <row r="2740" spans="1:20">
      <c r="A2740" s="102">
        <v>2.6765516838058798</v>
      </c>
      <c r="B2740" s="102">
        <v>0.91874548516181398</v>
      </c>
      <c r="C2740" s="2">
        <v>860.06979172845899</v>
      </c>
      <c r="D2740" s="19">
        <v>1.7628104611961399</v>
      </c>
      <c r="E2740" s="135">
        <v>0.13382556266572301</v>
      </c>
      <c r="F2740" s="135">
        <v>89</v>
      </c>
      <c r="G2740" s="135">
        <v>41.569266329274797</v>
      </c>
      <c r="H2740" s="2">
        <v>0.60598353435973196</v>
      </c>
      <c r="I2740" s="2">
        <v>93.807789879508803</v>
      </c>
      <c r="J2740" s="2">
        <v>-95.927739364036498</v>
      </c>
      <c r="K2740" s="19">
        <v>3.1668794826842599</v>
      </c>
      <c r="L2740" s="135">
        <v>9.9999992464036999E-2</v>
      </c>
      <c r="M2740" s="135">
        <v>89.79</v>
      </c>
      <c r="N2740" s="135">
        <v>81.699998908992598</v>
      </c>
      <c r="O2740" s="19">
        <v>0.8</v>
      </c>
      <c r="P2740" s="2">
        <v>359.98257303221402</v>
      </c>
      <c r="Q2740" s="2">
        <v>72.404479550263702</v>
      </c>
      <c r="R2740" s="266">
        <f t="shared" si="129"/>
        <v>4.9296899438803994</v>
      </c>
      <c r="S2740" s="266">
        <f t="shared" si="130"/>
        <v>0.55663957875087011</v>
      </c>
      <c r="T2740" s="266">
        <f t="shared" si="131"/>
        <v>1.9653942954354255</v>
      </c>
    </row>
    <row r="2741" spans="1:20">
      <c r="A2741" s="102">
        <v>2.6229564528912301</v>
      </c>
      <c r="B2741" s="102">
        <v>0.91880525440415906</v>
      </c>
      <c r="C2741" s="2">
        <v>880.12588241833703</v>
      </c>
      <c r="D2741" s="19">
        <v>1.6623533444766201</v>
      </c>
      <c r="E2741" s="135">
        <v>0.26986519616565502</v>
      </c>
      <c r="F2741" s="135">
        <v>89</v>
      </c>
      <c r="G2741" s="135">
        <v>41.224771917352101</v>
      </c>
      <c r="H2741" s="2">
        <v>-0.49161605172189599</v>
      </c>
      <c r="I2741" s="2">
        <v>298.71485862468001</v>
      </c>
      <c r="J2741" s="2">
        <v>-36.496409127301398</v>
      </c>
      <c r="K2741" s="19">
        <v>2.5149382587331601</v>
      </c>
      <c r="L2741" s="135">
        <v>0.120195003778205</v>
      </c>
      <c r="M2741" s="135">
        <v>89.79</v>
      </c>
      <c r="N2741" s="135">
        <v>82.355379380383496</v>
      </c>
      <c r="O2741" s="19">
        <v>0.8</v>
      </c>
      <c r="P2741" s="2">
        <v>248.38805483584301</v>
      </c>
      <c r="Q2741" s="2">
        <v>192.65867455661001</v>
      </c>
      <c r="R2741" s="266">
        <f t="shared" si="129"/>
        <v>4.1772916032097802</v>
      </c>
      <c r="S2741" s="266">
        <f t="shared" si="130"/>
        <v>0.66099171170666859</v>
      </c>
      <c r="T2741" s="266">
        <f t="shared" si="131"/>
        <v>1.9977158283735448</v>
      </c>
    </row>
    <row r="2742" spans="1:20">
      <c r="A2742" s="102">
        <v>4.0705052656121499</v>
      </c>
      <c r="B2742" s="102">
        <v>0.91913809153415704</v>
      </c>
      <c r="C2742" s="2">
        <v>996.13838790723105</v>
      </c>
      <c r="D2742" s="19">
        <v>2.6831222766661398</v>
      </c>
      <c r="E2742" s="135">
        <v>0.244622703926723</v>
      </c>
      <c r="F2742" s="135">
        <v>89</v>
      </c>
      <c r="G2742" s="135">
        <v>41.546617235892498</v>
      </c>
      <c r="H2742" s="2">
        <v>-0.34209941969086299</v>
      </c>
      <c r="I2742" s="2">
        <v>308.51149103527098</v>
      </c>
      <c r="J2742" s="2">
        <v>-74.9171364805634</v>
      </c>
      <c r="K2742" s="19">
        <v>3.1841540551390599</v>
      </c>
      <c r="L2742" s="135">
        <v>8.8731132634130405E-2</v>
      </c>
      <c r="M2742" s="135">
        <v>89.79</v>
      </c>
      <c r="N2742" s="135">
        <v>81.640462939202706</v>
      </c>
      <c r="O2742" s="19">
        <v>0.8</v>
      </c>
      <c r="P2742" s="2">
        <v>204.13151349019901</v>
      </c>
      <c r="Q2742" s="2">
        <v>248.91533083583599</v>
      </c>
      <c r="R2742" s="266">
        <f t="shared" si="129"/>
        <v>5.8672763318051997</v>
      </c>
      <c r="S2742" s="266">
        <f t="shared" si="130"/>
        <v>0.84264838641702</v>
      </c>
      <c r="T2742" s="266">
        <f t="shared" si="131"/>
        <v>1.9650327360147333</v>
      </c>
    </row>
    <row r="2743" spans="1:20">
      <c r="A2743" s="102">
        <v>2.4358721659518698</v>
      </c>
      <c r="B2743" s="102">
        <v>0.919168359709574</v>
      </c>
      <c r="C2743" s="2">
        <v>860.0000045452</v>
      </c>
      <c r="D2743" s="19">
        <v>1.1709769777155601</v>
      </c>
      <c r="E2743" s="135">
        <v>0.188303887285136</v>
      </c>
      <c r="F2743" s="135">
        <v>89</v>
      </c>
      <c r="G2743" s="135">
        <v>41.889308438374101</v>
      </c>
      <c r="H2743" s="2">
        <v>0.449762867650706</v>
      </c>
      <c r="I2743" s="2">
        <v>359.98984993620599</v>
      </c>
      <c r="J2743" s="2">
        <v>127.356665073093</v>
      </c>
      <c r="K2743" s="19">
        <v>3.4999975430985901</v>
      </c>
      <c r="L2743" s="135">
        <v>9.9999986494968496E-2</v>
      </c>
      <c r="M2743" s="135">
        <v>89.79</v>
      </c>
      <c r="N2743" s="135">
        <v>82.336673672588603</v>
      </c>
      <c r="O2743" s="19">
        <v>0.8</v>
      </c>
      <c r="P2743" s="2">
        <v>75.282413417432707</v>
      </c>
      <c r="Q2743" s="2">
        <v>359.989834652556</v>
      </c>
      <c r="R2743" s="266">
        <f t="shared" si="129"/>
        <v>4.6709745208141502</v>
      </c>
      <c r="S2743" s="266">
        <f t="shared" si="130"/>
        <v>0.33456508563114018</v>
      </c>
      <c r="T2743" s="266">
        <f t="shared" si="131"/>
        <v>1.9655772974557235</v>
      </c>
    </row>
    <row r="2744" spans="1:20">
      <c r="A2744" s="102">
        <v>1.8056691335514099</v>
      </c>
      <c r="B2744" s="102">
        <v>0.92044563049121797</v>
      </c>
      <c r="C2744" s="2">
        <v>998.99963147218398</v>
      </c>
      <c r="D2744" s="19">
        <v>1.00000075108769</v>
      </c>
      <c r="E2744" s="135">
        <v>0.17134776302811</v>
      </c>
      <c r="F2744" s="135">
        <v>89</v>
      </c>
      <c r="G2744" s="135">
        <v>41.755826684186303</v>
      </c>
      <c r="H2744" s="2">
        <v>-2.3900941315337101</v>
      </c>
      <c r="I2744" s="2">
        <v>232.24806782298199</v>
      </c>
      <c r="J2744" s="2">
        <v>47.3917140967732</v>
      </c>
      <c r="K2744" s="19">
        <v>1.3321696816908299</v>
      </c>
      <c r="L2744" s="135">
        <v>5.0087842493826999E-3</v>
      </c>
      <c r="M2744" s="135">
        <v>89.79</v>
      </c>
      <c r="N2744" s="135">
        <v>81.502405694934794</v>
      </c>
      <c r="O2744" s="19">
        <v>0.8</v>
      </c>
      <c r="P2744" s="2">
        <v>106.67490282378699</v>
      </c>
      <c r="Q2744" s="2">
        <v>330.411171537614</v>
      </c>
      <c r="R2744" s="266">
        <f t="shared" si="129"/>
        <v>2.3321704327785202</v>
      </c>
      <c r="S2744" s="266">
        <f t="shared" si="130"/>
        <v>0.75065568961039475</v>
      </c>
      <c r="T2744" s="266">
        <f t="shared" si="131"/>
        <v>1.951881022769961</v>
      </c>
    </row>
    <row r="2745" spans="1:20">
      <c r="A2745" s="102">
        <v>2.2405758081004001</v>
      </c>
      <c r="B2745" s="102">
        <v>0.92109893730786796</v>
      </c>
      <c r="C2745" s="2">
        <v>962.79855875699195</v>
      </c>
      <c r="D2745" s="19">
        <v>2.4311359975924902</v>
      </c>
      <c r="E2745" s="135">
        <v>0.29999993766279498</v>
      </c>
      <c r="F2745" s="135">
        <v>89</v>
      </c>
      <c r="G2745" s="135">
        <v>41.799999386109199</v>
      </c>
      <c r="H2745" s="2">
        <v>1.5681059464557601</v>
      </c>
      <c r="I2745" s="2">
        <v>227.45631859628699</v>
      </c>
      <c r="J2745" s="2">
        <v>105.65003567247599</v>
      </c>
      <c r="K2745" s="19">
        <v>2.29105127980168</v>
      </c>
      <c r="L2745" s="135">
        <v>1.14785161797748E-7</v>
      </c>
      <c r="M2745" s="135">
        <v>89.79</v>
      </c>
      <c r="N2745" s="135">
        <v>81.630851696608602</v>
      </c>
      <c r="O2745" s="19">
        <v>0.8</v>
      </c>
      <c r="P2745" s="2">
        <v>20.4324558623087</v>
      </c>
      <c r="Q2745" s="2">
        <v>69.564451378399099</v>
      </c>
      <c r="R2745" s="266">
        <f t="shared" ref="R2745:R2808" si="132">D2745+K2745</f>
        <v>4.7221872773941698</v>
      </c>
      <c r="S2745" s="266">
        <f t="shared" ref="S2745:S2808" si="133">D2745/K2745</f>
        <v>1.0611442960818129</v>
      </c>
      <c r="T2745" s="266">
        <f t="shared" ref="T2745:T2808" si="134">N2745/G2745</f>
        <v>1.9528912175949893</v>
      </c>
    </row>
    <row r="2746" spans="1:20">
      <c r="A2746" s="102">
        <v>1.78541768714785</v>
      </c>
      <c r="B2746" s="102">
        <v>0.921328931279918</v>
      </c>
      <c r="C2746" s="2">
        <v>998.999999153619</v>
      </c>
      <c r="D2746" s="19">
        <v>2.0533266459944199</v>
      </c>
      <c r="E2746" s="135">
        <v>0.29999999002464001</v>
      </c>
      <c r="F2746" s="135">
        <v>89</v>
      </c>
      <c r="G2746" s="135">
        <v>41.776009512254497</v>
      </c>
      <c r="H2746" s="2">
        <v>5.9998840875645403</v>
      </c>
      <c r="I2746" s="2">
        <v>217.16050037744699</v>
      </c>
      <c r="J2746" s="2">
        <v>103.179305271657</v>
      </c>
      <c r="K2746" s="19">
        <v>2.0000002568647099</v>
      </c>
      <c r="L2746" s="135">
        <v>3.5096424641452101E-2</v>
      </c>
      <c r="M2746" s="135">
        <v>89.79</v>
      </c>
      <c r="N2746" s="135">
        <v>81.4478770840891</v>
      </c>
      <c r="O2746" s="19">
        <v>0.8</v>
      </c>
      <c r="P2746" s="2">
        <v>219.560199006337</v>
      </c>
      <c r="Q2746" s="2">
        <v>233.58970714870301</v>
      </c>
      <c r="R2746" s="266">
        <f t="shared" si="132"/>
        <v>4.0533269028591299</v>
      </c>
      <c r="S2746" s="266">
        <f t="shared" si="133"/>
        <v>1.0266631911404385</v>
      </c>
      <c r="T2746" s="266">
        <f t="shared" si="134"/>
        <v>1.9496327685438057</v>
      </c>
    </row>
    <row r="2747" spans="1:20">
      <c r="A2747" s="102">
        <v>3.7771621099673198</v>
      </c>
      <c r="B2747" s="102">
        <v>0.92215513287331197</v>
      </c>
      <c r="C2747" s="2">
        <v>864.76951863301804</v>
      </c>
      <c r="D2747" s="19">
        <v>2.51128623732312</v>
      </c>
      <c r="E2747" s="135">
        <v>0.274595471621499</v>
      </c>
      <c r="F2747" s="135">
        <v>89</v>
      </c>
      <c r="G2747" s="135">
        <v>41.547676319455903</v>
      </c>
      <c r="H2747" s="2">
        <v>-0.47838402688542703</v>
      </c>
      <c r="I2747" s="2">
        <v>310.88512703794902</v>
      </c>
      <c r="J2747" s="2">
        <v>-91.724371559329896</v>
      </c>
      <c r="K2747" s="19">
        <v>3.1177814154402301</v>
      </c>
      <c r="L2747" s="135">
        <v>7.6290496389902193E-2</v>
      </c>
      <c r="M2747" s="135">
        <v>89.79</v>
      </c>
      <c r="N2747" s="135">
        <v>81.673718881319601</v>
      </c>
      <c r="O2747" s="19">
        <v>0.8</v>
      </c>
      <c r="P2747" s="2">
        <v>241.67612996251799</v>
      </c>
      <c r="Q2747" s="2">
        <v>202.70921750465999</v>
      </c>
      <c r="R2747" s="266">
        <f t="shared" si="132"/>
        <v>5.6290676527633501</v>
      </c>
      <c r="S2747" s="266">
        <f t="shared" si="133"/>
        <v>0.80547219406929682</v>
      </c>
      <c r="T2747" s="266">
        <f t="shared" si="134"/>
        <v>1.965783074204646</v>
      </c>
    </row>
    <row r="2748" spans="1:20">
      <c r="A2748" s="102">
        <v>2.40545613784343</v>
      </c>
      <c r="B2748" s="102">
        <v>0.92216744427295205</v>
      </c>
      <c r="C2748" s="2">
        <v>953.56492852339102</v>
      </c>
      <c r="D2748" s="19">
        <v>2.1026258959214199</v>
      </c>
      <c r="E2748" s="135">
        <v>0.14693405713438101</v>
      </c>
      <c r="F2748" s="135">
        <v>89</v>
      </c>
      <c r="G2748" s="135">
        <v>41.163887877256002</v>
      </c>
      <c r="H2748" s="2">
        <v>3.1165527801027002</v>
      </c>
      <c r="I2748" s="2">
        <v>341.72450033143599</v>
      </c>
      <c r="J2748" s="2">
        <v>-130.80266131014</v>
      </c>
      <c r="K2748" s="19">
        <v>2.0550757502663002</v>
      </c>
      <c r="L2748" s="135">
        <v>0.17582879025873599</v>
      </c>
      <c r="M2748" s="135">
        <v>89.79</v>
      </c>
      <c r="N2748" s="135">
        <v>82.542594046797205</v>
      </c>
      <c r="O2748" s="19">
        <v>0.8</v>
      </c>
      <c r="P2748" s="2">
        <v>1.4895817863175301E-2</v>
      </c>
      <c r="Q2748" s="2">
        <v>56.166192046938697</v>
      </c>
      <c r="R2748" s="266">
        <f t="shared" si="132"/>
        <v>4.1577016461877196</v>
      </c>
      <c r="S2748" s="266">
        <f t="shared" si="133"/>
        <v>1.0231379041132465</v>
      </c>
      <c r="T2748" s="266">
        <f t="shared" si="134"/>
        <v>2.0052186103733876</v>
      </c>
    </row>
    <row r="2749" spans="1:20">
      <c r="A2749" s="102">
        <v>3.9846215951256401</v>
      </c>
      <c r="B2749" s="102">
        <v>0.92301280629437599</v>
      </c>
      <c r="C2749" s="2">
        <v>862.581965533073</v>
      </c>
      <c r="D2749" s="19">
        <v>3.0399875996898702</v>
      </c>
      <c r="E2749" s="135">
        <v>0.24948114565278001</v>
      </c>
      <c r="F2749" s="135">
        <v>89</v>
      </c>
      <c r="G2749" s="135">
        <v>41.501350891918896</v>
      </c>
      <c r="H2749" s="2">
        <v>-0.74405890497801597</v>
      </c>
      <c r="I2749" s="2">
        <v>307.71865009504899</v>
      </c>
      <c r="J2749" s="2">
        <v>-99.514537176316097</v>
      </c>
      <c r="K2749" s="19">
        <v>3.0816066160984699</v>
      </c>
      <c r="L2749" s="135">
        <v>4.6843282774168299E-2</v>
      </c>
      <c r="M2749" s="135">
        <v>89.79</v>
      </c>
      <c r="N2749" s="135">
        <v>81.699980688339494</v>
      </c>
      <c r="O2749" s="19">
        <v>0.8</v>
      </c>
      <c r="P2749" s="2">
        <v>224.88571407892499</v>
      </c>
      <c r="Q2749" s="2">
        <v>220.03405248636301</v>
      </c>
      <c r="R2749" s="266">
        <f t="shared" si="132"/>
        <v>6.1215942157883401</v>
      </c>
      <c r="S2749" s="266">
        <f t="shared" si="133"/>
        <v>0.98649437725400124</v>
      </c>
      <c r="T2749" s="266">
        <f t="shared" si="134"/>
        <v>1.9686101520191246</v>
      </c>
    </row>
    <row r="2750" spans="1:20">
      <c r="A2750" s="102">
        <v>3.0196747430600199</v>
      </c>
      <c r="B2750" s="102">
        <v>0.92330939352841002</v>
      </c>
      <c r="C2750" s="2">
        <v>996.24203020125003</v>
      </c>
      <c r="D2750" s="19">
        <v>1.6308107206956901</v>
      </c>
      <c r="E2750" s="135">
        <v>0.26999999999686303</v>
      </c>
      <c r="F2750" s="135">
        <v>89</v>
      </c>
      <c r="G2750" s="135">
        <v>41.896374986033301</v>
      </c>
      <c r="H2750" s="2">
        <v>4.2566839345141601</v>
      </c>
      <c r="I2750" s="2">
        <v>203.436915023083</v>
      </c>
      <c r="J2750" s="2">
        <v>-179.99980333598899</v>
      </c>
      <c r="K2750" s="19">
        <v>2.5669543112150199</v>
      </c>
      <c r="L2750" s="135">
        <v>9.9999897297206194E-2</v>
      </c>
      <c r="M2750" s="135">
        <v>89.79</v>
      </c>
      <c r="N2750" s="135">
        <v>82.449886887317504</v>
      </c>
      <c r="O2750" s="19">
        <v>0.8</v>
      </c>
      <c r="P2750" s="2">
        <v>253.80210727905001</v>
      </c>
      <c r="Q2750" s="2">
        <v>199.63111770030801</v>
      </c>
      <c r="R2750" s="266">
        <f t="shared" si="132"/>
        <v>4.19776503191071</v>
      </c>
      <c r="S2750" s="266">
        <f t="shared" si="133"/>
        <v>0.63530960156582461</v>
      </c>
      <c r="T2750" s="266">
        <f t="shared" si="134"/>
        <v>1.96794798869361</v>
      </c>
    </row>
    <row r="2751" spans="1:20">
      <c r="A2751" s="102">
        <v>3.2062413189560099</v>
      </c>
      <c r="B2751" s="102">
        <v>0.92392078913090803</v>
      </c>
      <c r="C2751" s="2">
        <v>860.00001289927104</v>
      </c>
      <c r="D2751" s="19">
        <v>1.2181125276228699</v>
      </c>
      <c r="E2751" s="135">
        <v>0.25184446204157801</v>
      </c>
      <c r="F2751" s="135">
        <v>89</v>
      </c>
      <c r="G2751" s="135">
        <v>41.799999997954998</v>
      </c>
      <c r="H2751" s="2">
        <v>0.25572365623054699</v>
      </c>
      <c r="I2751" s="2">
        <v>335.34568178243302</v>
      </c>
      <c r="J2751" s="2">
        <v>-144.55065415030401</v>
      </c>
      <c r="K2751" s="19">
        <v>2.0000003917220099</v>
      </c>
      <c r="L2751" s="135">
        <v>9.7843035913832893E-2</v>
      </c>
      <c r="M2751" s="135">
        <v>89.79</v>
      </c>
      <c r="N2751" s="135">
        <v>81.697503589294996</v>
      </c>
      <c r="O2751" s="19">
        <v>0.8</v>
      </c>
      <c r="P2751" s="2">
        <v>120.642913769278</v>
      </c>
      <c r="Q2751" s="2">
        <v>323.98204976167602</v>
      </c>
      <c r="R2751" s="266">
        <f t="shared" si="132"/>
        <v>3.2181129193448799</v>
      </c>
      <c r="S2751" s="266">
        <f t="shared" si="133"/>
        <v>0.60905614452108636</v>
      </c>
      <c r="T2751" s="266">
        <f t="shared" si="134"/>
        <v>1.954485731896936</v>
      </c>
    </row>
    <row r="2752" spans="1:20">
      <c r="A2752" s="102">
        <v>3.51170509820804</v>
      </c>
      <c r="B2752" s="102">
        <v>0.92416325110175102</v>
      </c>
      <c r="C2752" s="2">
        <v>900.18074137514998</v>
      </c>
      <c r="D2752" s="19">
        <v>3.28452314088215</v>
      </c>
      <c r="E2752" s="135">
        <v>0.21690573071338601</v>
      </c>
      <c r="F2752" s="135">
        <v>89</v>
      </c>
      <c r="G2752" s="135">
        <v>41.500587999485099</v>
      </c>
      <c r="H2752" s="2">
        <v>5.9139352129959297</v>
      </c>
      <c r="I2752" s="2">
        <v>321.35414814119798</v>
      </c>
      <c r="J2752" s="2">
        <v>-108.85399744944399</v>
      </c>
      <c r="K2752" s="19">
        <v>2.6325002534405599</v>
      </c>
      <c r="L2752" s="135">
        <v>9.9767754397561095E-2</v>
      </c>
      <c r="M2752" s="135">
        <v>89.79</v>
      </c>
      <c r="N2752" s="135">
        <v>81.322823878732393</v>
      </c>
      <c r="O2752" s="19">
        <v>0.8</v>
      </c>
      <c r="P2752" s="2">
        <v>249.239286187792</v>
      </c>
      <c r="Q2752" s="2">
        <v>194.01142803554501</v>
      </c>
      <c r="R2752" s="266">
        <f t="shared" si="132"/>
        <v>5.91702339432271</v>
      </c>
      <c r="S2752" s="266">
        <f t="shared" si="133"/>
        <v>1.2476819846795553</v>
      </c>
      <c r="T2752" s="266">
        <f t="shared" si="134"/>
        <v>1.9595583532392691</v>
      </c>
    </row>
    <row r="2753" spans="1:20">
      <c r="A2753" s="102">
        <v>3.0540599999949301</v>
      </c>
      <c r="B2753" s="102">
        <v>0.92440446394988696</v>
      </c>
      <c r="C2753" s="2">
        <v>975.61698109813699</v>
      </c>
      <c r="D2753" s="19">
        <v>2.5648162955720202</v>
      </c>
      <c r="E2753" s="135">
        <v>0.222719023413356</v>
      </c>
      <c r="F2753" s="135">
        <v>89</v>
      </c>
      <c r="G2753" s="135">
        <v>41.743836783387998</v>
      </c>
      <c r="H2753" s="2">
        <v>0.494880025168634</v>
      </c>
      <c r="I2753" s="2">
        <v>28.352007767611902</v>
      </c>
      <c r="J2753" s="2">
        <v>134.45323697237299</v>
      </c>
      <c r="K2753" s="19">
        <v>3.1999999865629798</v>
      </c>
      <c r="L2753" s="135">
        <v>9.9927576530995599E-2</v>
      </c>
      <c r="M2753" s="135">
        <v>89.79</v>
      </c>
      <c r="N2753" s="135">
        <v>81.320854075849695</v>
      </c>
      <c r="O2753" s="19">
        <v>0.8</v>
      </c>
      <c r="P2753" s="2">
        <v>337.08145719595899</v>
      </c>
      <c r="Q2753" s="2">
        <v>82.657958300640601</v>
      </c>
      <c r="R2753" s="266">
        <f t="shared" si="132"/>
        <v>5.7648162821349995</v>
      </c>
      <c r="S2753" s="266">
        <f t="shared" si="133"/>
        <v>0.80150509573183137</v>
      </c>
      <c r="T2753" s="266">
        <f t="shared" si="134"/>
        <v>1.948092469262706</v>
      </c>
    </row>
    <row r="2754" spans="1:20">
      <c r="A2754" s="102">
        <v>1.7037817086093101</v>
      </c>
      <c r="B2754" s="102">
        <v>0.92460475492236305</v>
      </c>
      <c r="C2754" s="2">
        <v>922.27511839286001</v>
      </c>
      <c r="D2754" s="19">
        <v>1.2135128886088999</v>
      </c>
      <c r="E2754" s="135">
        <v>0.143500008973168</v>
      </c>
      <c r="F2754" s="135">
        <v>89</v>
      </c>
      <c r="G2754" s="135">
        <v>41.503224452193201</v>
      </c>
      <c r="H2754" s="2">
        <v>0.72727505067792597</v>
      </c>
      <c r="I2754" s="2">
        <v>178.044569834318</v>
      </c>
      <c r="J2754" s="2">
        <v>117.168291502624</v>
      </c>
      <c r="K2754" s="19">
        <v>2.9830952849604402</v>
      </c>
      <c r="L2754" s="135">
        <v>9.9999943650152898E-2</v>
      </c>
      <c r="M2754" s="135">
        <v>89.79</v>
      </c>
      <c r="N2754" s="135">
        <v>81.502069804782707</v>
      </c>
      <c r="O2754" s="19">
        <v>0.8</v>
      </c>
      <c r="P2754" s="2">
        <v>183.134108635768</v>
      </c>
      <c r="Q2754" s="2">
        <v>278.33289088351398</v>
      </c>
      <c r="R2754" s="266">
        <f t="shared" si="132"/>
        <v>4.1966081735693397</v>
      </c>
      <c r="S2754" s="266">
        <f t="shared" si="133"/>
        <v>0.40679655615660054</v>
      </c>
      <c r="T2754" s="266">
        <f t="shared" si="134"/>
        <v>1.9637527175427885</v>
      </c>
    </row>
    <row r="2755" spans="1:20">
      <c r="A2755" s="102">
        <v>3.72637012274935</v>
      </c>
      <c r="B2755" s="102">
        <v>0.924768717658213</v>
      </c>
      <c r="C2755" s="2">
        <v>901.983055712706</v>
      </c>
      <c r="D2755" s="19">
        <v>3.1816260607982598</v>
      </c>
      <c r="E2755" s="135">
        <v>0.29999996633139497</v>
      </c>
      <c r="F2755" s="135">
        <v>89</v>
      </c>
      <c r="G2755" s="135">
        <v>41.559929102276101</v>
      </c>
      <c r="H2755" s="2">
        <v>0.80082562287221204</v>
      </c>
      <c r="I2755" s="2">
        <v>275.153412082996</v>
      </c>
      <c r="J2755" s="2">
        <v>-44.3174804305865</v>
      </c>
      <c r="K2755" s="19">
        <v>3.1046867477255402</v>
      </c>
      <c r="L2755" s="135">
        <v>6.2395380806230603E-2</v>
      </c>
      <c r="M2755" s="135">
        <v>89.79</v>
      </c>
      <c r="N2755" s="135">
        <v>81.058317738611194</v>
      </c>
      <c r="O2755" s="19">
        <v>0.8</v>
      </c>
      <c r="P2755" s="2">
        <v>276.90389822751001</v>
      </c>
      <c r="Q2755" s="2">
        <v>162.48055011243201</v>
      </c>
      <c r="R2755" s="266">
        <f t="shared" si="132"/>
        <v>6.2863128085237996</v>
      </c>
      <c r="S2755" s="266">
        <f t="shared" si="133"/>
        <v>1.0247816669843051</v>
      </c>
      <c r="T2755" s="266">
        <f t="shared" si="134"/>
        <v>1.9503959580665382</v>
      </c>
    </row>
    <row r="2756" spans="1:20">
      <c r="A2756" s="102">
        <v>2.3175408574752501</v>
      </c>
      <c r="B2756" s="102">
        <v>0.92576077361317199</v>
      </c>
      <c r="C2756" s="2">
        <v>998.99993080105196</v>
      </c>
      <c r="D2756" s="19">
        <v>3.2644122475342399</v>
      </c>
      <c r="E2756" s="135">
        <v>0.29999990615070798</v>
      </c>
      <c r="F2756" s="135">
        <v>89</v>
      </c>
      <c r="G2756" s="135">
        <v>41.620199346830802</v>
      </c>
      <c r="H2756" s="2">
        <v>-8.86303309653899E-2</v>
      </c>
      <c r="I2756" s="2">
        <v>9.1470979822134808</v>
      </c>
      <c r="J2756" s="2">
        <v>155.44414289776</v>
      </c>
      <c r="K2756" s="19">
        <v>2.3582857660716701</v>
      </c>
      <c r="L2756" s="135">
        <v>1.2987096065455299E-2</v>
      </c>
      <c r="M2756" s="135">
        <v>89.79</v>
      </c>
      <c r="N2756" s="135">
        <v>81.358589719886197</v>
      </c>
      <c r="O2756" s="19">
        <v>0.8</v>
      </c>
      <c r="P2756" s="2">
        <v>115.532095729183</v>
      </c>
      <c r="Q2756" s="2">
        <v>326.869265276318</v>
      </c>
      <c r="R2756" s="266">
        <f t="shared" si="132"/>
        <v>5.6226980136059099</v>
      </c>
      <c r="S2756" s="266">
        <f t="shared" si="133"/>
        <v>1.3842309929097167</v>
      </c>
      <c r="T2756" s="266">
        <f t="shared" si="134"/>
        <v>1.9547861614478621</v>
      </c>
    </row>
    <row r="2757" spans="1:20">
      <c r="A2757" s="102">
        <v>3.4235078846104399</v>
      </c>
      <c r="B2757" s="102">
        <v>0.92584497758242101</v>
      </c>
      <c r="C2757" s="2">
        <v>866.82831365807601</v>
      </c>
      <c r="D2757" s="19">
        <v>1.85403780333366</v>
      </c>
      <c r="E2757" s="135">
        <v>0.299692311900561</v>
      </c>
      <c r="F2757" s="135">
        <v>89</v>
      </c>
      <c r="G2757" s="135">
        <v>41.652080084679802</v>
      </c>
      <c r="H2757" s="2">
        <v>-0.29074871540543301</v>
      </c>
      <c r="I2757" s="2">
        <v>306.67995630262101</v>
      </c>
      <c r="J2757" s="2">
        <v>-61.046406744059603</v>
      </c>
      <c r="K2757" s="19">
        <v>3.1999927920180098</v>
      </c>
      <c r="L2757" s="135">
        <v>9.9999967018965893E-2</v>
      </c>
      <c r="M2757" s="135">
        <v>89.79</v>
      </c>
      <c r="N2757" s="135">
        <v>81.686375399694796</v>
      </c>
      <c r="O2757" s="19">
        <v>0.8</v>
      </c>
      <c r="P2757" s="2">
        <v>224.22440750844001</v>
      </c>
      <c r="Q2757" s="2">
        <v>226.37641234725299</v>
      </c>
      <c r="R2757" s="266">
        <f t="shared" si="132"/>
        <v>5.0540305953516693</v>
      </c>
      <c r="S2757" s="266">
        <f t="shared" si="133"/>
        <v>0.57938811861024508</v>
      </c>
      <c r="T2757" s="266">
        <f t="shared" si="134"/>
        <v>1.961159568348668</v>
      </c>
    </row>
    <row r="2758" spans="1:20">
      <c r="A2758" s="102">
        <v>4.8800107641145498</v>
      </c>
      <c r="B2758" s="102">
        <v>0.92672096143531402</v>
      </c>
      <c r="C2758" s="2">
        <v>995.481618004334</v>
      </c>
      <c r="D2758" s="19">
        <v>2.8692648204151601</v>
      </c>
      <c r="E2758" s="135">
        <v>0.29498562618526603</v>
      </c>
      <c r="F2758" s="135">
        <v>89</v>
      </c>
      <c r="G2758" s="135">
        <v>41.618589717875203</v>
      </c>
      <c r="H2758" s="2">
        <v>0.81472305935245704</v>
      </c>
      <c r="I2758" s="2">
        <v>80.930048877811998</v>
      </c>
      <c r="J2758" s="2">
        <v>75.284948394748298</v>
      </c>
      <c r="K2758" s="19">
        <v>2.9766683148625401</v>
      </c>
      <c r="L2758" s="135">
        <v>9.9813392031610104E-2</v>
      </c>
      <c r="M2758" s="135">
        <v>89.79</v>
      </c>
      <c r="N2758" s="135">
        <v>81.214680367331795</v>
      </c>
      <c r="O2758" s="19">
        <v>0.8</v>
      </c>
      <c r="P2758" s="2">
        <v>131.18436482314999</v>
      </c>
      <c r="Q2758" s="2">
        <v>306.02262707981703</v>
      </c>
      <c r="R2758" s="266">
        <f t="shared" si="132"/>
        <v>5.8459331352777006</v>
      </c>
      <c r="S2758" s="266">
        <f t="shared" si="133"/>
        <v>0.96391821893251828</v>
      </c>
      <c r="T2758" s="266">
        <f t="shared" si="134"/>
        <v>1.9514039499625344</v>
      </c>
    </row>
    <row r="2759" spans="1:20">
      <c r="A2759" s="102">
        <v>5.7013539387844503</v>
      </c>
      <c r="B2759" s="102">
        <v>0.92690770429394698</v>
      </c>
      <c r="C2759" s="2">
        <v>873.18686145052698</v>
      </c>
      <c r="D2759" s="19">
        <v>3.0148548040749898</v>
      </c>
      <c r="E2759" s="135">
        <v>0.173658221413034</v>
      </c>
      <c r="F2759" s="135">
        <v>89</v>
      </c>
      <c r="G2759" s="135">
        <v>41.793596451772999</v>
      </c>
      <c r="H2759" s="2">
        <v>4.2480615338575696</v>
      </c>
      <c r="I2759" s="2">
        <v>89.700838996791106</v>
      </c>
      <c r="J2759" s="2">
        <v>35.031389656684503</v>
      </c>
      <c r="K2759" s="19">
        <v>2.95951221664422</v>
      </c>
      <c r="L2759" s="135">
        <v>4.4339811610255901E-2</v>
      </c>
      <c r="M2759" s="135">
        <v>89.79</v>
      </c>
      <c r="N2759" s="135">
        <v>81.699997950098506</v>
      </c>
      <c r="O2759" s="19">
        <v>0.8</v>
      </c>
      <c r="P2759" s="2">
        <v>82.134359332269597</v>
      </c>
      <c r="Q2759" s="2">
        <v>353.91877232471597</v>
      </c>
      <c r="R2759" s="266">
        <f t="shared" si="132"/>
        <v>5.9743670207192103</v>
      </c>
      <c r="S2759" s="266">
        <f t="shared" si="133"/>
        <v>1.0186999016660667</v>
      </c>
      <c r="T2759" s="266">
        <f t="shared" si="134"/>
        <v>1.9548448778361254</v>
      </c>
    </row>
    <row r="2760" spans="1:20">
      <c r="A2760" s="102">
        <v>2.25896558025851</v>
      </c>
      <c r="B2760" s="102">
        <v>0.92726731593446698</v>
      </c>
      <c r="C2760" s="2">
        <v>998.99912546143503</v>
      </c>
      <c r="D2760" s="19">
        <v>1.20000179013603</v>
      </c>
      <c r="E2760" s="135">
        <v>0.168939498653603</v>
      </c>
      <c r="F2760" s="135">
        <v>89</v>
      </c>
      <c r="G2760" s="135">
        <v>41.6301188704834</v>
      </c>
      <c r="H2760" s="2">
        <v>3.0688525215740299</v>
      </c>
      <c r="I2760" s="2">
        <v>265.67752639943899</v>
      </c>
      <c r="J2760" s="2">
        <v>-40.5344772268786</v>
      </c>
      <c r="K2760" s="19">
        <v>2.0000057764633001</v>
      </c>
      <c r="L2760" s="135">
        <v>5.9860106141025098E-2</v>
      </c>
      <c r="M2760" s="135">
        <v>89.79</v>
      </c>
      <c r="N2760" s="135">
        <v>81.699994734911797</v>
      </c>
      <c r="O2760" s="19">
        <v>0.8</v>
      </c>
      <c r="P2760" s="2">
        <v>74.975706039060896</v>
      </c>
      <c r="Q2760" s="2">
        <v>359.98969580820301</v>
      </c>
      <c r="R2760" s="266">
        <f t="shared" si="132"/>
        <v>3.2000075665993304</v>
      </c>
      <c r="S2760" s="266">
        <f t="shared" si="133"/>
        <v>0.59999916213144489</v>
      </c>
      <c r="T2760" s="266">
        <f t="shared" si="134"/>
        <v>1.9625212935156606</v>
      </c>
    </row>
    <row r="2761" spans="1:20">
      <c r="A2761" s="102">
        <v>2.2266585966572099</v>
      </c>
      <c r="B2761" s="102">
        <v>0.927350655745934</v>
      </c>
      <c r="C2761" s="2">
        <v>872.04964427022503</v>
      </c>
      <c r="D2761" s="19">
        <v>2.8614639863915401</v>
      </c>
      <c r="E2761" s="135">
        <v>0.23844167366240099</v>
      </c>
      <c r="F2761" s="135">
        <v>89</v>
      </c>
      <c r="G2761" s="135">
        <v>41.500000007978997</v>
      </c>
      <c r="H2761" s="2">
        <v>-0.825948800124228</v>
      </c>
      <c r="I2761" s="2">
        <v>315.367103187456</v>
      </c>
      <c r="J2761" s="2">
        <v>-13.6957915141861</v>
      </c>
      <c r="K2761" s="19">
        <v>2.5084532288783299</v>
      </c>
      <c r="L2761" s="135">
        <v>8.5477947210937794E-2</v>
      </c>
      <c r="M2761" s="135">
        <v>89.79</v>
      </c>
      <c r="N2761" s="135">
        <v>81.5321184891462</v>
      </c>
      <c r="O2761" s="19">
        <v>0.8</v>
      </c>
      <c r="P2761" s="2">
        <v>196.63005795651</v>
      </c>
      <c r="Q2761" s="2">
        <v>260.51185313666701</v>
      </c>
      <c r="R2761" s="266">
        <f t="shared" si="132"/>
        <v>5.3699172152698704</v>
      </c>
      <c r="S2761" s="266">
        <f t="shared" si="133"/>
        <v>1.1407284590556472</v>
      </c>
      <c r="T2761" s="266">
        <f t="shared" si="134"/>
        <v>1.9646293608065164</v>
      </c>
    </row>
    <row r="2762" spans="1:20">
      <c r="A2762" s="102">
        <v>3.5004729339852898</v>
      </c>
      <c r="B2762" s="102">
        <v>0.92739947337438</v>
      </c>
      <c r="C2762" s="2">
        <v>887.37766269614201</v>
      </c>
      <c r="D2762" s="19">
        <v>1.67088007021879</v>
      </c>
      <c r="E2762" s="135">
        <v>0.24342724985460201</v>
      </c>
      <c r="F2762" s="135">
        <v>89</v>
      </c>
      <c r="G2762" s="135">
        <v>41.812882655756901</v>
      </c>
      <c r="H2762" s="2">
        <v>5.85843675995247</v>
      </c>
      <c r="I2762" s="2">
        <v>147.05029369198499</v>
      </c>
      <c r="J2762" s="2">
        <v>86.797266086260294</v>
      </c>
      <c r="K2762" s="19">
        <v>2.7917426294016798</v>
      </c>
      <c r="L2762" s="135">
        <v>0.254971352661164</v>
      </c>
      <c r="M2762" s="135">
        <v>89.79</v>
      </c>
      <c r="N2762" s="135">
        <v>81.095274878967302</v>
      </c>
      <c r="O2762" s="19">
        <v>0.8</v>
      </c>
      <c r="P2762" s="2">
        <v>317.03765235084398</v>
      </c>
      <c r="Q2762" s="2">
        <v>91.545356629735295</v>
      </c>
      <c r="R2762" s="266">
        <f t="shared" si="132"/>
        <v>4.4626226996204696</v>
      </c>
      <c r="S2762" s="266">
        <f t="shared" si="133"/>
        <v>0.59850791853864027</v>
      </c>
      <c r="T2762" s="266">
        <f t="shared" si="134"/>
        <v>1.9394806033016216</v>
      </c>
    </row>
    <row r="2763" spans="1:20">
      <c r="A2763" s="102">
        <v>3.3325206674635401</v>
      </c>
      <c r="B2763" s="102">
        <v>0.92769087051205701</v>
      </c>
      <c r="C2763" s="2">
        <v>991.07147874758198</v>
      </c>
      <c r="D2763" s="19">
        <v>2.14344708593265</v>
      </c>
      <c r="E2763" s="135">
        <v>0.18200118151999201</v>
      </c>
      <c r="F2763" s="135">
        <v>89</v>
      </c>
      <c r="G2763" s="135">
        <v>41.799828869218999</v>
      </c>
      <c r="H2763" s="2">
        <v>-0.13825393593179899</v>
      </c>
      <c r="I2763" s="2">
        <v>84.358896078815803</v>
      </c>
      <c r="J2763" s="2">
        <v>-32.665934592329101</v>
      </c>
      <c r="K2763" s="19">
        <v>2.6918873028926402</v>
      </c>
      <c r="L2763" s="135">
        <v>7.7978880476752901E-2</v>
      </c>
      <c r="M2763" s="135">
        <v>89.79</v>
      </c>
      <c r="N2763" s="135">
        <v>81.699938107517198</v>
      </c>
      <c r="O2763" s="19">
        <v>0.8</v>
      </c>
      <c r="P2763" s="2">
        <v>109.13954132619401</v>
      </c>
      <c r="Q2763" s="2">
        <v>343.63297355837398</v>
      </c>
      <c r="R2763" s="266">
        <f t="shared" si="132"/>
        <v>4.8353343888252898</v>
      </c>
      <c r="S2763" s="266">
        <f t="shared" si="133"/>
        <v>0.79626182107599786</v>
      </c>
      <c r="T2763" s="266">
        <f t="shared" si="134"/>
        <v>1.9545519758737639</v>
      </c>
    </row>
    <row r="2764" spans="1:20">
      <c r="A2764" s="102">
        <v>2.29355708369985</v>
      </c>
      <c r="B2764" s="102">
        <v>0.92778566257809003</v>
      </c>
      <c r="C2764" s="2">
        <v>861.85207957669797</v>
      </c>
      <c r="D2764" s="19">
        <v>2.00433215474211</v>
      </c>
      <c r="E2764" s="135">
        <v>0.130002032760383</v>
      </c>
      <c r="F2764" s="135">
        <v>89</v>
      </c>
      <c r="G2764" s="135">
        <v>41.788995523296599</v>
      </c>
      <c r="H2764" s="2">
        <v>0.44706024325117799</v>
      </c>
      <c r="I2764" s="2">
        <v>101.23648755050699</v>
      </c>
      <c r="J2764" s="2">
        <v>-80.421850918000104</v>
      </c>
      <c r="K2764" s="19">
        <v>3.1999989641722899</v>
      </c>
      <c r="L2764" s="135">
        <v>9.9999953652558093E-2</v>
      </c>
      <c r="M2764" s="135">
        <v>89.79</v>
      </c>
      <c r="N2764" s="135">
        <v>81.679433437077805</v>
      </c>
      <c r="O2764" s="19">
        <v>0.8</v>
      </c>
      <c r="P2764" s="2">
        <v>359.98854486072099</v>
      </c>
      <c r="Q2764" s="2">
        <v>68.0851221202755</v>
      </c>
      <c r="R2764" s="266">
        <f t="shared" si="132"/>
        <v>5.2043311189143999</v>
      </c>
      <c r="S2764" s="266">
        <f t="shared" si="133"/>
        <v>0.62635400110529393</v>
      </c>
      <c r="T2764" s="266">
        <f t="shared" si="134"/>
        <v>1.9545680008399104</v>
      </c>
    </row>
    <row r="2765" spans="1:20">
      <c r="A2765" s="102">
        <v>2.83758930768817</v>
      </c>
      <c r="B2765" s="102">
        <v>0.92811814161455797</v>
      </c>
      <c r="C2765" s="2">
        <v>920.12432809669303</v>
      </c>
      <c r="D2765" s="19">
        <v>0.50000072111191496</v>
      </c>
      <c r="E2765" s="135">
        <v>0.25892550001583697</v>
      </c>
      <c r="F2765" s="135">
        <v>89</v>
      </c>
      <c r="G2765" s="135">
        <v>42.097648377732099</v>
      </c>
      <c r="H2765" s="2">
        <v>-0.84599009193726105</v>
      </c>
      <c r="I2765" s="2">
        <v>304.06765972735298</v>
      </c>
      <c r="J2765" s="2">
        <v>-40.145837216135398</v>
      </c>
      <c r="K2765" s="19">
        <v>3.9718933611817402</v>
      </c>
      <c r="L2765" s="135">
        <v>0.29415009123712998</v>
      </c>
      <c r="M2765" s="135">
        <v>89.79</v>
      </c>
      <c r="N2765" s="135">
        <v>82.426381015434004</v>
      </c>
      <c r="O2765" s="19">
        <v>0.8</v>
      </c>
      <c r="P2765" s="2">
        <v>304.88304402002598</v>
      </c>
      <c r="Q2765" s="2">
        <v>118.446219465059</v>
      </c>
      <c r="R2765" s="266">
        <f t="shared" si="132"/>
        <v>4.4718940822936553</v>
      </c>
      <c r="S2765" s="266">
        <f t="shared" si="133"/>
        <v>0.12588472943371065</v>
      </c>
      <c r="T2765" s="266">
        <f t="shared" si="134"/>
        <v>1.9579806519319527</v>
      </c>
    </row>
    <row r="2766" spans="1:20">
      <c r="A2766" s="102">
        <v>2.43740295991301</v>
      </c>
      <c r="B2766" s="102">
        <v>0.92838794220348397</v>
      </c>
      <c r="C2766" s="2">
        <v>860.00234325873896</v>
      </c>
      <c r="D2766" s="19">
        <v>2.0933772780819599</v>
      </c>
      <c r="E2766" s="135">
        <v>0.13000000059356201</v>
      </c>
      <c r="F2766" s="135">
        <v>89</v>
      </c>
      <c r="G2766" s="135">
        <v>41.794862410777597</v>
      </c>
      <c r="H2766" s="2">
        <v>0.34801268558002202</v>
      </c>
      <c r="I2766" s="2">
        <v>103.166178844993</v>
      </c>
      <c r="J2766" s="2">
        <v>-79.595127253270604</v>
      </c>
      <c r="K2766" s="19">
        <v>3.1999991403515602</v>
      </c>
      <c r="L2766" s="135">
        <v>9.9250977537941404E-2</v>
      </c>
      <c r="M2766" s="135">
        <v>89.79</v>
      </c>
      <c r="N2766" s="135">
        <v>81.699450973366197</v>
      </c>
      <c r="O2766" s="19">
        <v>0.8</v>
      </c>
      <c r="P2766" s="2">
        <v>358.16636538142001</v>
      </c>
      <c r="Q2766" s="2">
        <v>68.731570674700293</v>
      </c>
      <c r="R2766" s="266">
        <f t="shared" si="132"/>
        <v>5.2933764184335201</v>
      </c>
      <c r="S2766" s="266">
        <f t="shared" si="133"/>
        <v>0.65418057513977212</v>
      </c>
      <c r="T2766" s="266">
        <f t="shared" si="134"/>
        <v>1.9547725787535657</v>
      </c>
    </row>
    <row r="2767" spans="1:20">
      <c r="A2767" s="102">
        <v>3.2650566627271398</v>
      </c>
      <c r="B2767" s="102">
        <v>0.92898475822499504</v>
      </c>
      <c r="C2767" s="2">
        <v>891.14446044980798</v>
      </c>
      <c r="D2767" s="19">
        <v>1.2026622305196499</v>
      </c>
      <c r="E2767" s="135">
        <v>0.130000039513159</v>
      </c>
      <c r="F2767" s="135">
        <v>89</v>
      </c>
      <c r="G2767" s="135">
        <v>41.552020643513501</v>
      </c>
      <c r="H2767" s="2">
        <v>0.44250197406070002</v>
      </c>
      <c r="I2767" s="2">
        <v>153.72357104493099</v>
      </c>
      <c r="J2767" s="2">
        <v>165.13881622515001</v>
      </c>
      <c r="K2767" s="19">
        <v>3.17359813172598</v>
      </c>
      <c r="L2767" s="135">
        <v>9.50341294655353E-2</v>
      </c>
      <c r="M2767" s="135">
        <v>89.79</v>
      </c>
      <c r="N2767" s="135">
        <v>81.699245548215103</v>
      </c>
      <c r="O2767" s="19">
        <v>0.8</v>
      </c>
      <c r="P2767" s="2">
        <v>257.86683449482899</v>
      </c>
      <c r="Q2767" s="2">
        <v>187.31562726002099</v>
      </c>
      <c r="R2767" s="266">
        <f t="shared" si="132"/>
        <v>4.3762603622456302</v>
      </c>
      <c r="S2767" s="266">
        <f t="shared" si="133"/>
        <v>0.37895857654339332</v>
      </c>
      <c r="T2767" s="266">
        <f t="shared" si="134"/>
        <v>1.9661918790697561</v>
      </c>
    </row>
    <row r="2768" spans="1:20">
      <c r="A2768" s="102">
        <v>1.9198990394361299</v>
      </c>
      <c r="B2768" s="102">
        <v>0.929045623360092</v>
      </c>
      <c r="C2768" s="2">
        <v>936.50284001366003</v>
      </c>
      <c r="D2768" s="19">
        <v>0.50000104457176597</v>
      </c>
      <c r="E2768" s="135">
        <v>0.10523082890726899</v>
      </c>
      <c r="F2768" s="135">
        <v>89</v>
      </c>
      <c r="G2768" s="135">
        <v>41.0000000850156</v>
      </c>
      <c r="H2768" s="2">
        <v>-1.76327394476046</v>
      </c>
      <c r="I2768" s="2">
        <v>68.946951823064794</v>
      </c>
      <c r="J2768" s="2">
        <v>-150.22353247139901</v>
      </c>
      <c r="K2768" s="19">
        <v>1.37336932306156</v>
      </c>
      <c r="L2768" s="135">
        <v>0.152203291666973</v>
      </c>
      <c r="M2768" s="135">
        <v>89.79</v>
      </c>
      <c r="N2768" s="135">
        <v>82.225750303625304</v>
      </c>
      <c r="O2768" s="19">
        <v>0.8</v>
      </c>
      <c r="P2768" s="2">
        <v>84.083332832842103</v>
      </c>
      <c r="Q2768" s="2">
        <v>355.78468674925898</v>
      </c>
      <c r="R2768" s="266">
        <f t="shared" si="132"/>
        <v>1.873370367633326</v>
      </c>
      <c r="S2768" s="266">
        <f t="shared" si="133"/>
        <v>0.36406888968303674</v>
      </c>
      <c r="T2768" s="266">
        <f t="shared" si="134"/>
        <v>2.0055061008079513</v>
      </c>
    </row>
    <row r="2769" spans="1:20">
      <c r="A2769" s="102">
        <v>2.9356858110986601</v>
      </c>
      <c r="B2769" s="102">
        <v>0.92925361801377104</v>
      </c>
      <c r="C2769" s="2">
        <v>983.75963186237595</v>
      </c>
      <c r="D2769" s="19">
        <v>0.55785782693921704</v>
      </c>
      <c r="E2769" s="135">
        <v>9.2651585885780804E-2</v>
      </c>
      <c r="F2769" s="135">
        <v>89</v>
      </c>
      <c r="G2769" s="135">
        <v>41.3324804390707</v>
      </c>
      <c r="H2769" s="2">
        <v>1.2431626171966701</v>
      </c>
      <c r="I2769" s="2">
        <v>99.837703833447307</v>
      </c>
      <c r="J2769" s="2">
        <v>-19.866423850393399</v>
      </c>
      <c r="K2769" s="19">
        <v>1.90849672501308</v>
      </c>
      <c r="L2769" s="135">
        <v>9.3460908649399793E-2</v>
      </c>
      <c r="M2769" s="135">
        <v>89.79</v>
      </c>
      <c r="N2769" s="135">
        <v>82.987702516692806</v>
      </c>
      <c r="O2769" s="19">
        <v>0.8</v>
      </c>
      <c r="P2769" s="2">
        <v>60.200286590830402</v>
      </c>
      <c r="Q2769" s="2">
        <v>14.5733326705891</v>
      </c>
      <c r="R2769" s="266">
        <f t="shared" si="132"/>
        <v>2.4663545519522971</v>
      </c>
      <c r="S2769" s="266">
        <f t="shared" si="133"/>
        <v>0.29230221861417849</v>
      </c>
      <c r="T2769" s="266">
        <f t="shared" si="134"/>
        <v>2.0078084265721041</v>
      </c>
    </row>
    <row r="2770" spans="1:20">
      <c r="A2770" s="102">
        <v>3.5306647210381898</v>
      </c>
      <c r="B2770" s="102">
        <v>0.92947384164504199</v>
      </c>
      <c r="C2770" s="2">
        <v>906.24020026274195</v>
      </c>
      <c r="D2770" s="19">
        <v>3.7708061996282898</v>
      </c>
      <c r="E2770" s="135">
        <v>9.2513297178708695E-2</v>
      </c>
      <c r="F2770" s="135">
        <v>89</v>
      </c>
      <c r="G2770" s="135">
        <v>41.199421085082101</v>
      </c>
      <c r="H2770" s="2">
        <v>0.87324138986111099</v>
      </c>
      <c r="I2770" s="2">
        <v>47.051261550515498</v>
      </c>
      <c r="J2770" s="2">
        <v>53.007810925313898</v>
      </c>
      <c r="K2770" s="19">
        <v>1.8525641442251899</v>
      </c>
      <c r="L2770" s="135">
        <v>0.13054429128224601</v>
      </c>
      <c r="M2770" s="135">
        <v>89.79</v>
      </c>
      <c r="N2770" s="135">
        <v>83.851965271316303</v>
      </c>
      <c r="O2770" s="19">
        <v>0.8</v>
      </c>
      <c r="P2770" s="2">
        <v>165.926296020027</v>
      </c>
      <c r="Q2770" s="2">
        <v>277.07215191600397</v>
      </c>
      <c r="R2770" s="266">
        <f t="shared" si="132"/>
        <v>5.6233703438534794</v>
      </c>
      <c r="S2770" s="266">
        <f t="shared" si="133"/>
        <v>2.0354524356863113</v>
      </c>
      <c r="T2770" s="266">
        <f t="shared" si="134"/>
        <v>2.0352704737804741</v>
      </c>
    </row>
    <row r="2771" spans="1:20">
      <c r="A2771" s="102">
        <v>2.8778345147147699</v>
      </c>
      <c r="B2771" s="102">
        <v>0.93088009586448095</v>
      </c>
      <c r="C2771" s="2">
        <v>860.00000878649098</v>
      </c>
      <c r="D2771" s="19">
        <v>1.48509310460032</v>
      </c>
      <c r="E2771" s="135">
        <v>0.14349780492667</v>
      </c>
      <c r="F2771" s="135">
        <v>89</v>
      </c>
      <c r="G2771" s="135">
        <v>41.738713356034701</v>
      </c>
      <c r="H2771" s="2">
        <v>-0.116723799583969</v>
      </c>
      <c r="I2771" s="2">
        <v>8.4271589891243806E-6</v>
      </c>
      <c r="J2771" s="2">
        <v>170.06771227609801</v>
      </c>
      <c r="K2771" s="19">
        <v>2.1482877685730299</v>
      </c>
      <c r="L2771" s="135">
        <v>9.9999989197708306E-2</v>
      </c>
      <c r="M2771" s="135">
        <v>89.79</v>
      </c>
      <c r="N2771" s="135">
        <v>81.699999958576001</v>
      </c>
      <c r="O2771" s="19">
        <v>0.8</v>
      </c>
      <c r="P2771" s="2">
        <v>16.7099476119242</v>
      </c>
      <c r="Q2771" s="2">
        <v>56.6873846566438</v>
      </c>
      <c r="R2771" s="266">
        <f t="shared" si="132"/>
        <v>3.6333808731733499</v>
      </c>
      <c r="S2771" s="266">
        <f t="shared" si="133"/>
        <v>0.69129151425871227</v>
      </c>
      <c r="T2771" s="266">
        <f t="shared" si="134"/>
        <v>1.9574153918370267</v>
      </c>
    </row>
    <row r="2772" spans="1:20">
      <c r="A2772" s="102">
        <v>2.1100466880015998</v>
      </c>
      <c r="B2772" s="102">
        <v>0.93091965721481795</v>
      </c>
      <c r="C2772" s="2">
        <v>998.68560979919505</v>
      </c>
      <c r="D2772" s="19">
        <v>1.2724766798868401</v>
      </c>
      <c r="E2772" s="135">
        <v>0.130000588025344</v>
      </c>
      <c r="F2772" s="135">
        <v>89</v>
      </c>
      <c r="G2772" s="135">
        <v>41.799758092631301</v>
      </c>
      <c r="H2772" s="2">
        <v>-1.1625588094258199</v>
      </c>
      <c r="I2772" s="2">
        <v>285.94047422684901</v>
      </c>
      <c r="J2772" s="2">
        <v>-48.983879953494402</v>
      </c>
      <c r="K2772" s="19">
        <v>2.4639391985493</v>
      </c>
      <c r="L2772" s="135">
        <v>8.9435425632878707E-2</v>
      </c>
      <c r="M2772" s="135">
        <v>89.79</v>
      </c>
      <c r="N2772" s="135">
        <v>81.529470370759597</v>
      </c>
      <c r="O2772" s="19">
        <v>0.8</v>
      </c>
      <c r="P2772" s="2">
        <v>359.696974752438</v>
      </c>
      <c r="Q2772" s="2">
        <v>64.9672454155005</v>
      </c>
      <c r="R2772" s="266">
        <f t="shared" si="132"/>
        <v>3.7364158784361399</v>
      </c>
      <c r="S2772" s="266">
        <f t="shared" si="133"/>
        <v>0.51643996760798305</v>
      </c>
      <c r="T2772" s="266">
        <f t="shared" si="134"/>
        <v>1.9504770862569196</v>
      </c>
    </row>
    <row r="2773" spans="1:20">
      <c r="A2773" s="102">
        <v>4.7401082604192197</v>
      </c>
      <c r="B2773" s="102">
        <v>0.93192878729828099</v>
      </c>
      <c r="C2773" s="2">
        <v>885.58413230871997</v>
      </c>
      <c r="D2773" s="19">
        <v>3.5033424560939701</v>
      </c>
      <c r="E2773" s="135">
        <v>7.4711787309722402E-2</v>
      </c>
      <c r="F2773" s="135">
        <v>89</v>
      </c>
      <c r="G2773" s="135">
        <v>41.414917670166197</v>
      </c>
      <c r="H2773" s="2">
        <v>0.12256133112499699</v>
      </c>
      <c r="I2773" s="2">
        <v>136.89979822509099</v>
      </c>
      <c r="J2773" s="2">
        <v>-134.85867936257799</v>
      </c>
      <c r="K2773" s="19">
        <v>4.4801385224380903</v>
      </c>
      <c r="L2773" s="135">
        <v>0.19890007622733899</v>
      </c>
      <c r="M2773" s="135">
        <v>89.79</v>
      </c>
      <c r="N2773" s="135">
        <v>81.809482471266804</v>
      </c>
      <c r="O2773" s="19">
        <v>0.8</v>
      </c>
      <c r="P2773" s="2">
        <v>252.611245017746</v>
      </c>
      <c r="Q2773" s="2">
        <v>196.25775310010999</v>
      </c>
      <c r="R2773" s="266">
        <f t="shared" si="132"/>
        <v>7.9834809785320608</v>
      </c>
      <c r="S2773" s="266">
        <f t="shared" si="133"/>
        <v>0.7819719052319507</v>
      </c>
      <c r="T2773" s="266">
        <f t="shared" si="134"/>
        <v>1.9753626730060938</v>
      </c>
    </row>
    <row r="2774" spans="1:20">
      <c r="A2774" s="102">
        <v>2.64316480606794</v>
      </c>
      <c r="B2774" s="102">
        <v>0.93209669911576498</v>
      </c>
      <c r="C2774" s="2">
        <v>998.99988282195295</v>
      </c>
      <c r="D2774" s="19">
        <v>1.2761316623351899</v>
      </c>
      <c r="E2774" s="135">
        <v>0.13229829662204701</v>
      </c>
      <c r="F2774" s="135">
        <v>89</v>
      </c>
      <c r="G2774" s="135">
        <v>41.799999550118102</v>
      </c>
      <c r="H2774" s="2">
        <v>-0.360578862681529</v>
      </c>
      <c r="I2774" s="2">
        <v>35.729893872250699</v>
      </c>
      <c r="J2774" s="2">
        <v>115.29207668821699</v>
      </c>
      <c r="K2774" s="19">
        <v>2.3955786683798599</v>
      </c>
      <c r="L2774" s="135">
        <v>7.0322959130726698E-2</v>
      </c>
      <c r="M2774" s="135">
        <v>89.79</v>
      </c>
      <c r="N2774" s="135">
        <v>81.699998883346893</v>
      </c>
      <c r="O2774" s="19">
        <v>0.8</v>
      </c>
      <c r="P2774" s="2">
        <v>109.498367248937</v>
      </c>
      <c r="Q2774" s="2">
        <v>325.20576352427099</v>
      </c>
      <c r="R2774" s="266">
        <f t="shared" si="132"/>
        <v>3.67171033071505</v>
      </c>
      <c r="S2774" s="266">
        <f t="shared" si="133"/>
        <v>0.53270288268105315</v>
      </c>
      <c r="T2774" s="266">
        <f t="shared" si="134"/>
        <v>1.9545454488675003</v>
      </c>
    </row>
    <row r="2775" spans="1:20">
      <c r="A2775" s="102">
        <v>3.37417383026331</v>
      </c>
      <c r="B2775" s="102">
        <v>0.93221411615719596</v>
      </c>
      <c r="C2775" s="2">
        <v>860.00035028724199</v>
      </c>
      <c r="D2775" s="19">
        <v>1.5860480482310699</v>
      </c>
      <c r="E2775" s="135">
        <v>0.131142135754029</v>
      </c>
      <c r="F2775" s="135">
        <v>89</v>
      </c>
      <c r="G2775" s="135">
        <v>41.6086702175757</v>
      </c>
      <c r="H2775" s="2">
        <v>0.45124070031401498</v>
      </c>
      <c r="I2775" s="2">
        <v>177.99497747093599</v>
      </c>
      <c r="J2775" s="2">
        <v>179.99998407519601</v>
      </c>
      <c r="K2775" s="19">
        <v>2.99076963828271</v>
      </c>
      <c r="L2775" s="135">
        <v>9.9999939579501304E-2</v>
      </c>
      <c r="M2775" s="135">
        <v>89.79</v>
      </c>
      <c r="N2775" s="135">
        <v>81.655885018621802</v>
      </c>
      <c r="O2775" s="19">
        <v>0.8</v>
      </c>
      <c r="P2775" s="2">
        <v>253.12113993973301</v>
      </c>
      <c r="Q2775" s="2">
        <v>180.03546693438099</v>
      </c>
      <c r="R2775" s="266">
        <f t="shared" si="132"/>
        <v>4.5768176865137802</v>
      </c>
      <c r="S2775" s="266">
        <f t="shared" si="133"/>
        <v>0.53031434715974091</v>
      </c>
      <c r="T2775" s="266">
        <f t="shared" si="134"/>
        <v>1.9624728353882832</v>
      </c>
    </row>
    <row r="2776" spans="1:20">
      <c r="A2776" s="102">
        <v>3.29775910917669</v>
      </c>
      <c r="B2776" s="102">
        <v>0.93271473178859099</v>
      </c>
      <c r="C2776" s="2">
        <v>958.21460783804002</v>
      </c>
      <c r="D2776" s="19">
        <v>2.5988619396661701</v>
      </c>
      <c r="E2776" s="135">
        <v>0.13201391864404499</v>
      </c>
      <c r="F2776" s="135">
        <v>89</v>
      </c>
      <c r="G2776" s="135">
        <v>41.775408470609698</v>
      </c>
      <c r="H2776" s="2">
        <v>0.60674754804050002</v>
      </c>
      <c r="I2776" s="2">
        <v>158.000790887899</v>
      </c>
      <c r="J2776" s="2">
        <v>-124.30771671191501</v>
      </c>
      <c r="K2776" s="19">
        <v>3.1964721731069501</v>
      </c>
      <c r="L2776" s="135">
        <v>9.1469252845345406E-2</v>
      </c>
      <c r="M2776" s="135">
        <v>89.79</v>
      </c>
      <c r="N2776" s="135">
        <v>81.6999868429412</v>
      </c>
      <c r="O2776" s="19">
        <v>0.8</v>
      </c>
      <c r="P2776" s="2">
        <v>94.376079663807502</v>
      </c>
      <c r="Q2776" s="2">
        <v>337.256674152264</v>
      </c>
      <c r="R2776" s="266">
        <f t="shared" si="132"/>
        <v>5.7953341127731202</v>
      </c>
      <c r="S2776" s="266">
        <f t="shared" si="133"/>
        <v>0.81304068952369235</v>
      </c>
      <c r="T2776" s="266">
        <f t="shared" si="134"/>
        <v>1.9556957031412316</v>
      </c>
    </row>
    <row r="2777" spans="1:20">
      <c r="A2777" s="102">
        <v>2.5300292368046899</v>
      </c>
      <c r="B2777" s="102">
        <v>0.93350352511248103</v>
      </c>
      <c r="C2777" s="2">
        <v>984.37752283822601</v>
      </c>
      <c r="D2777" s="19">
        <v>1.7871238216137799</v>
      </c>
      <c r="E2777" s="135">
        <v>0.27302167312794301</v>
      </c>
      <c r="F2777" s="135">
        <v>89</v>
      </c>
      <c r="G2777" s="135">
        <v>41.062682310057603</v>
      </c>
      <c r="H2777" s="2">
        <v>5.9278608736896903</v>
      </c>
      <c r="I2777" s="2">
        <v>116.518040177221</v>
      </c>
      <c r="J2777" s="2">
        <v>11.134350682151</v>
      </c>
      <c r="K2777" s="19">
        <v>4.8128141088547798</v>
      </c>
      <c r="L2777" s="135">
        <v>0.158512415210708</v>
      </c>
      <c r="M2777" s="135">
        <v>89.79</v>
      </c>
      <c r="N2777" s="135">
        <v>83.900572521355201</v>
      </c>
      <c r="O2777" s="19">
        <v>0.8</v>
      </c>
      <c r="P2777" s="2">
        <v>103.324096693903</v>
      </c>
      <c r="Q2777" s="2">
        <v>344.48896029538503</v>
      </c>
      <c r="R2777" s="266">
        <f t="shared" si="132"/>
        <v>6.5999379304685597</v>
      </c>
      <c r="S2777" s="266">
        <f t="shared" si="133"/>
        <v>0.37132616826520859</v>
      </c>
      <c r="T2777" s="266">
        <f t="shared" si="134"/>
        <v>2.0432316595354316</v>
      </c>
    </row>
    <row r="2778" spans="1:20">
      <c r="A2778" s="102">
        <v>3.9525498813018198</v>
      </c>
      <c r="B2778" s="102">
        <v>0.93440745858585095</v>
      </c>
      <c r="C2778" s="2">
        <v>864.51256596613496</v>
      </c>
      <c r="D2778" s="19">
        <v>3.1047424497940499</v>
      </c>
      <c r="E2778" s="135">
        <v>0.299999992353915</v>
      </c>
      <c r="F2778" s="135">
        <v>89</v>
      </c>
      <c r="G2778" s="135">
        <v>41.552902571805397</v>
      </c>
      <c r="H2778" s="2">
        <v>1.42253491628096</v>
      </c>
      <c r="I2778" s="2">
        <v>265.149771947658</v>
      </c>
      <c r="J2778" s="2">
        <v>-47.470118520198497</v>
      </c>
      <c r="K2778" s="19">
        <v>3.1589866396625399</v>
      </c>
      <c r="L2778" s="135">
        <v>7.6330742626304904E-2</v>
      </c>
      <c r="M2778" s="135">
        <v>89.79</v>
      </c>
      <c r="N2778" s="135">
        <v>81.173488011425903</v>
      </c>
      <c r="O2778" s="19">
        <v>0.8</v>
      </c>
      <c r="P2778" s="2">
        <v>313.97853846174797</v>
      </c>
      <c r="Q2778" s="2">
        <v>118.31689707478399</v>
      </c>
      <c r="R2778" s="266">
        <f t="shared" si="132"/>
        <v>6.2637290894565893</v>
      </c>
      <c r="S2778" s="266">
        <f t="shared" si="133"/>
        <v>0.98282861054636028</v>
      </c>
      <c r="T2778" s="266">
        <f t="shared" si="134"/>
        <v>1.9534974210563087</v>
      </c>
    </row>
    <row r="2779" spans="1:20">
      <c r="A2779" s="102">
        <v>2.7232050239108498</v>
      </c>
      <c r="B2779" s="102">
        <v>0.93473902251571395</v>
      </c>
      <c r="C2779" s="2">
        <v>864.43365200931305</v>
      </c>
      <c r="D2779" s="19">
        <v>1.81918902122127</v>
      </c>
      <c r="E2779" s="135">
        <v>0.130554834013305</v>
      </c>
      <c r="F2779" s="135">
        <v>89</v>
      </c>
      <c r="G2779" s="135">
        <v>41.655284545187797</v>
      </c>
      <c r="H2779" s="2">
        <v>3.4378866836169202</v>
      </c>
      <c r="I2779" s="2">
        <v>124.05340039175201</v>
      </c>
      <c r="J2779" s="2">
        <v>-143.32798987970301</v>
      </c>
      <c r="K2779" s="19">
        <v>3.19999453834021</v>
      </c>
      <c r="L2779" s="135">
        <v>9.9988694848304902E-2</v>
      </c>
      <c r="M2779" s="135">
        <v>89.79</v>
      </c>
      <c r="N2779" s="135">
        <v>81.295328509745701</v>
      </c>
      <c r="O2779" s="19">
        <v>0.8</v>
      </c>
      <c r="P2779" s="2">
        <v>50.344038346009299</v>
      </c>
      <c r="Q2779" s="2">
        <v>24.412993372324699</v>
      </c>
      <c r="R2779" s="266">
        <f t="shared" si="132"/>
        <v>5.0191835595614798</v>
      </c>
      <c r="S2779" s="266">
        <f t="shared" si="133"/>
        <v>0.56849753942544434</v>
      </c>
      <c r="T2779" s="266">
        <f t="shared" si="134"/>
        <v>1.9516210103319844</v>
      </c>
    </row>
    <row r="2780" spans="1:20">
      <c r="A2780" s="102">
        <v>4.1875246362760601</v>
      </c>
      <c r="B2780" s="102">
        <v>0.93489553376703505</v>
      </c>
      <c r="C2780" s="2">
        <v>954.16393822048894</v>
      </c>
      <c r="D2780" s="19">
        <v>3.2770468846302498</v>
      </c>
      <c r="E2780" s="135">
        <v>0.26578033822555103</v>
      </c>
      <c r="F2780" s="135">
        <v>89</v>
      </c>
      <c r="G2780" s="135">
        <v>41.5207712519802</v>
      </c>
      <c r="H2780" s="2">
        <v>-0.79886120190120602</v>
      </c>
      <c r="I2780" s="2">
        <v>291.699842417296</v>
      </c>
      <c r="J2780" s="2">
        <v>-64.976594962203905</v>
      </c>
      <c r="K2780" s="19">
        <v>3.1151932645421399</v>
      </c>
      <c r="L2780" s="135">
        <v>5.5494915094547098E-2</v>
      </c>
      <c r="M2780" s="135">
        <v>89.79</v>
      </c>
      <c r="N2780" s="135">
        <v>81.397502103893899</v>
      </c>
      <c r="O2780" s="19">
        <v>0.8</v>
      </c>
      <c r="P2780" s="2">
        <v>233.970673265616</v>
      </c>
      <c r="Q2780" s="2">
        <v>212.22764483710799</v>
      </c>
      <c r="R2780" s="266">
        <f t="shared" si="132"/>
        <v>6.3922401491723893</v>
      </c>
      <c r="S2780" s="266">
        <f t="shared" si="133"/>
        <v>1.0519562050709232</v>
      </c>
      <c r="T2780" s="266">
        <f t="shared" si="134"/>
        <v>1.9604043867564696</v>
      </c>
    </row>
    <row r="2781" spans="1:20">
      <c r="A2781" s="102">
        <v>3.7973305559717101</v>
      </c>
      <c r="B2781" s="102">
        <v>0.93516979306278802</v>
      </c>
      <c r="C2781" s="2">
        <v>872.72589102109703</v>
      </c>
      <c r="D2781" s="19">
        <v>3.08899043362418</v>
      </c>
      <c r="E2781" s="135">
        <v>0.21482087796903901</v>
      </c>
      <c r="F2781" s="135">
        <v>89</v>
      </c>
      <c r="G2781" s="135">
        <v>41.557723118454803</v>
      </c>
      <c r="H2781" s="2">
        <v>-0.89724618997138605</v>
      </c>
      <c r="I2781" s="2">
        <v>308.11254371261299</v>
      </c>
      <c r="J2781" s="2">
        <v>-79.737803983757601</v>
      </c>
      <c r="K2781" s="19">
        <v>2.4141837388282301</v>
      </c>
      <c r="L2781" s="135">
        <v>9.2506464757823995E-2</v>
      </c>
      <c r="M2781" s="135">
        <v>89.79</v>
      </c>
      <c r="N2781" s="135">
        <v>81.019629232983505</v>
      </c>
      <c r="O2781" s="19">
        <v>0.8</v>
      </c>
      <c r="P2781" s="2">
        <v>228.80252772230199</v>
      </c>
      <c r="Q2781" s="2">
        <v>219.43823246742701</v>
      </c>
      <c r="R2781" s="266">
        <f t="shared" si="132"/>
        <v>5.5031741724524101</v>
      </c>
      <c r="S2781" s="266">
        <f t="shared" si="133"/>
        <v>1.2795175379333308</v>
      </c>
      <c r="T2781" s="266">
        <f t="shared" si="134"/>
        <v>1.9495685315109239</v>
      </c>
    </row>
    <row r="2782" spans="1:20">
      <c r="A2782" s="102">
        <v>2.6198202949017202</v>
      </c>
      <c r="B2782" s="102">
        <v>0.93598639356958502</v>
      </c>
      <c r="C2782" s="2">
        <v>879.98226122517201</v>
      </c>
      <c r="D2782" s="19">
        <v>1.9892614235383901</v>
      </c>
      <c r="E2782" s="135">
        <v>6.2790793073264003E-3</v>
      </c>
      <c r="F2782" s="135">
        <v>89</v>
      </c>
      <c r="G2782" s="135">
        <v>41.980326214241003</v>
      </c>
      <c r="H2782" s="2">
        <v>1.4308387873623001</v>
      </c>
      <c r="I2782" s="2">
        <v>116.39844479397701</v>
      </c>
      <c r="J2782" s="2">
        <v>-129.61675558495901</v>
      </c>
      <c r="K2782" s="19">
        <v>4.4938092937978604</v>
      </c>
      <c r="L2782" s="135">
        <v>0.11239839927076101</v>
      </c>
      <c r="M2782" s="135">
        <v>89.79</v>
      </c>
      <c r="N2782" s="135">
        <v>81.401915723784597</v>
      </c>
      <c r="O2782" s="19">
        <v>0.8</v>
      </c>
      <c r="P2782" s="2">
        <v>4.4453980630937497</v>
      </c>
      <c r="Q2782" s="2">
        <v>66.313382368461603</v>
      </c>
      <c r="R2782" s="266">
        <f t="shared" si="132"/>
        <v>6.4830707173362505</v>
      </c>
      <c r="S2782" s="266">
        <f t="shared" si="133"/>
        <v>0.44266707674575179</v>
      </c>
      <c r="T2782" s="266">
        <f t="shared" si="134"/>
        <v>1.9390491466969733</v>
      </c>
    </row>
    <row r="2783" spans="1:20">
      <c r="A2783" s="102">
        <v>2.2560635549016199</v>
      </c>
      <c r="B2783" s="102">
        <v>0.93633493830395098</v>
      </c>
      <c r="C2783" s="2">
        <v>860.00000065911797</v>
      </c>
      <c r="D2783" s="19">
        <v>1.98123517682558</v>
      </c>
      <c r="E2783" s="135">
        <v>0.13034269595732101</v>
      </c>
      <c r="F2783" s="135">
        <v>89</v>
      </c>
      <c r="G2783" s="135">
        <v>41.797648981291701</v>
      </c>
      <c r="H2783" s="2">
        <v>0.375594663962452</v>
      </c>
      <c r="I2783" s="2">
        <v>97.473212587409606</v>
      </c>
      <c r="J2783" s="2">
        <v>-74.312875497967696</v>
      </c>
      <c r="K2783" s="19">
        <v>3.1928538585642001</v>
      </c>
      <c r="L2783" s="135">
        <v>9.9999771843049798E-2</v>
      </c>
      <c r="M2783" s="135">
        <v>89.79</v>
      </c>
      <c r="N2783" s="135">
        <v>81.691972358793706</v>
      </c>
      <c r="O2783" s="19">
        <v>0.8</v>
      </c>
      <c r="P2783" s="2">
        <v>0.48002467036764701</v>
      </c>
      <c r="Q2783" s="2">
        <v>70.616494404438896</v>
      </c>
      <c r="R2783" s="266">
        <f t="shared" si="132"/>
        <v>5.1740890353897804</v>
      </c>
      <c r="S2783" s="266">
        <f t="shared" si="133"/>
        <v>0.62052172275636974</v>
      </c>
      <c r="T2783" s="266">
        <f t="shared" si="134"/>
        <v>1.9544633334606545</v>
      </c>
    </row>
    <row r="2784" spans="1:20">
      <c r="A2784" s="102">
        <v>1.6253946693614101</v>
      </c>
      <c r="B2784" s="102">
        <v>0.93697609442888796</v>
      </c>
      <c r="C2784" s="2">
        <v>966.52271365843205</v>
      </c>
      <c r="D2784" s="19">
        <v>2.1058146073537101</v>
      </c>
      <c r="E2784" s="135">
        <v>0.299999998768604</v>
      </c>
      <c r="F2784" s="135">
        <v>89</v>
      </c>
      <c r="G2784" s="135">
        <v>41.799999970248699</v>
      </c>
      <c r="H2784" s="2">
        <v>1.78815638000273</v>
      </c>
      <c r="I2784" s="2">
        <v>224.653542034667</v>
      </c>
      <c r="J2784" s="2">
        <v>83.759770520510102</v>
      </c>
      <c r="K2784" s="19">
        <v>2.2109047468774299</v>
      </c>
      <c r="L2784" s="135">
        <v>6.7398196779144794E-8</v>
      </c>
      <c r="M2784" s="135">
        <v>89.79</v>
      </c>
      <c r="N2784" s="135">
        <v>81.307506569649703</v>
      </c>
      <c r="O2784" s="19">
        <v>0.8</v>
      </c>
      <c r="P2784" s="2">
        <v>91.222444093511996</v>
      </c>
      <c r="Q2784" s="2">
        <v>358.77458855580301</v>
      </c>
      <c r="R2784" s="266">
        <f t="shared" si="132"/>
        <v>4.3167193542311395</v>
      </c>
      <c r="S2784" s="266">
        <f t="shared" si="133"/>
        <v>0.95246735994748588</v>
      </c>
      <c r="T2784" s="266">
        <f t="shared" si="134"/>
        <v>1.9451556609454692</v>
      </c>
    </row>
    <row r="2785" spans="1:20">
      <c r="A2785" s="102">
        <v>2.5879293219186299</v>
      </c>
      <c r="B2785" s="102">
        <v>0.93767872400691399</v>
      </c>
      <c r="C2785" s="2">
        <v>998.99782674761002</v>
      </c>
      <c r="D2785" s="19">
        <v>1.71595808841955</v>
      </c>
      <c r="E2785" s="135">
        <v>0.15088002066855299</v>
      </c>
      <c r="F2785" s="135">
        <v>89</v>
      </c>
      <c r="G2785" s="135">
        <v>41.845412880787897</v>
      </c>
      <c r="H2785" s="2">
        <v>5.6456639920406104</v>
      </c>
      <c r="I2785" s="2">
        <v>221.81997865657399</v>
      </c>
      <c r="J2785" s="2">
        <v>119.71088026058401</v>
      </c>
      <c r="K2785" s="19">
        <v>2.2135493074681198</v>
      </c>
      <c r="L2785" s="135">
        <v>7.79867994892042E-2</v>
      </c>
      <c r="M2785" s="135">
        <v>89.79</v>
      </c>
      <c r="N2785" s="135">
        <v>82.039994580771705</v>
      </c>
      <c r="O2785" s="19">
        <v>0.8</v>
      </c>
      <c r="P2785" s="2">
        <v>306.63384902196401</v>
      </c>
      <c r="Q2785" s="2">
        <v>135.02372491240499</v>
      </c>
      <c r="R2785" s="266">
        <f t="shared" si="132"/>
        <v>3.9295073958876698</v>
      </c>
      <c r="S2785" s="266">
        <f t="shared" si="133"/>
        <v>0.77520662522863804</v>
      </c>
      <c r="T2785" s="266">
        <f t="shared" si="134"/>
        <v>1.9605492916151386</v>
      </c>
    </row>
    <row r="2786" spans="1:20">
      <c r="A2786" s="102">
        <v>2.23421054473146</v>
      </c>
      <c r="B2786" s="102">
        <v>0.93783023117986597</v>
      </c>
      <c r="C2786" s="2">
        <v>996.22705604093596</v>
      </c>
      <c r="D2786" s="19">
        <v>1.21166868179859</v>
      </c>
      <c r="E2786" s="135">
        <v>0.16014943539729601</v>
      </c>
      <c r="F2786" s="135">
        <v>89</v>
      </c>
      <c r="G2786" s="135">
        <v>41.6384614874652</v>
      </c>
      <c r="H2786" s="2">
        <v>-0.97708643114959104</v>
      </c>
      <c r="I2786" s="2">
        <v>268.27510114255801</v>
      </c>
      <c r="J2786" s="2">
        <v>-44.426985835796799</v>
      </c>
      <c r="K2786" s="19">
        <v>2.0000169690958098</v>
      </c>
      <c r="L2786" s="135">
        <v>5.7680143242939401E-2</v>
      </c>
      <c r="M2786" s="135">
        <v>89.79</v>
      </c>
      <c r="N2786" s="135">
        <v>81.679930270767997</v>
      </c>
      <c r="O2786" s="19">
        <v>0.8</v>
      </c>
      <c r="P2786" s="2">
        <v>75.917419493325994</v>
      </c>
      <c r="Q2786" s="2">
        <v>358.894332251516</v>
      </c>
      <c r="R2786" s="266">
        <f t="shared" si="132"/>
        <v>3.2116856508943998</v>
      </c>
      <c r="S2786" s="266">
        <f t="shared" si="133"/>
        <v>0.6058292007124193</v>
      </c>
      <c r="T2786" s="266">
        <f t="shared" si="134"/>
        <v>1.9616462124893073</v>
      </c>
    </row>
    <row r="2787" spans="1:20">
      <c r="A2787" s="102">
        <v>3.7490717032924201</v>
      </c>
      <c r="B2787" s="102">
        <v>0.93985153838772895</v>
      </c>
      <c r="C2787" s="2">
        <v>860.00007275568203</v>
      </c>
      <c r="D2787" s="19">
        <v>3.2931692984502199</v>
      </c>
      <c r="E2787" s="135">
        <v>0.24779980840761301</v>
      </c>
      <c r="F2787" s="135">
        <v>89</v>
      </c>
      <c r="G2787" s="135">
        <v>41.511501381759402</v>
      </c>
      <c r="H2787" s="2">
        <v>0.75634962440926901</v>
      </c>
      <c r="I2787" s="2">
        <v>16.3714081405187</v>
      </c>
      <c r="J2787" s="2">
        <v>167.760137344865</v>
      </c>
      <c r="K2787" s="19">
        <v>3.1999947101277102</v>
      </c>
      <c r="L2787" s="135">
        <v>9.9999987608535207E-2</v>
      </c>
      <c r="M2787" s="135">
        <v>89.79</v>
      </c>
      <c r="N2787" s="135">
        <v>81.691246025334806</v>
      </c>
      <c r="O2787" s="19">
        <v>0.8</v>
      </c>
      <c r="P2787" s="2">
        <v>229.91330855205399</v>
      </c>
      <c r="Q2787" s="2">
        <v>220.351736901018</v>
      </c>
      <c r="R2787" s="266">
        <f t="shared" si="132"/>
        <v>6.4931640085779296</v>
      </c>
      <c r="S2787" s="266">
        <f t="shared" si="133"/>
        <v>1.0291171069838396</v>
      </c>
      <c r="T2787" s="266">
        <f t="shared" si="134"/>
        <v>1.9679183673474845</v>
      </c>
    </row>
    <row r="2788" spans="1:20">
      <c r="A2788" s="102">
        <v>2.9999449639581099</v>
      </c>
      <c r="B2788" s="102">
        <v>0.93989398352363496</v>
      </c>
      <c r="C2788" s="2">
        <v>903.91678394503106</v>
      </c>
      <c r="D2788" s="19">
        <v>2.73541074221608</v>
      </c>
      <c r="E2788" s="135">
        <v>0.29948025545813201</v>
      </c>
      <c r="F2788" s="135">
        <v>89</v>
      </c>
      <c r="G2788" s="135">
        <v>41.666797105736997</v>
      </c>
      <c r="H2788" s="2">
        <v>0.36068795578228202</v>
      </c>
      <c r="I2788" s="2">
        <v>15.642174134655299</v>
      </c>
      <c r="J2788" s="2">
        <v>177.58525255266099</v>
      </c>
      <c r="K2788" s="19">
        <v>3.19999951303727</v>
      </c>
      <c r="L2788" s="135">
        <v>4.30134380037328E-2</v>
      </c>
      <c r="M2788" s="135">
        <v>89.79</v>
      </c>
      <c r="N2788" s="135">
        <v>81.398631871161498</v>
      </c>
      <c r="O2788" s="19">
        <v>0.8</v>
      </c>
      <c r="P2788" s="2">
        <v>7.0845491764870996</v>
      </c>
      <c r="Q2788" s="2">
        <v>58.6139947798656</v>
      </c>
      <c r="R2788" s="266">
        <f t="shared" si="132"/>
        <v>5.9354102552533501</v>
      </c>
      <c r="S2788" s="266">
        <f t="shared" si="133"/>
        <v>0.85481598702487704</v>
      </c>
      <c r="T2788" s="266">
        <f t="shared" si="134"/>
        <v>1.9535610492113857</v>
      </c>
    </row>
    <row r="2789" spans="1:20">
      <c r="A2789" s="102">
        <v>2.5432008272036901</v>
      </c>
      <c r="B2789" s="102">
        <v>0.93995713341214204</v>
      </c>
      <c r="C2789" s="2">
        <v>964.37008206186295</v>
      </c>
      <c r="D2789" s="19">
        <v>1.25760635410023</v>
      </c>
      <c r="E2789" s="135">
        <v>0.29999998651089399</v>
      </c>
      <c r="F2789" s="135">
        <v>89</v>
      </c>
      <c r="G2789" s="135">
        <v>41.894392217041499</v>
      </c>
      <c r="H2789" s="2">
        <v>2.7638128862363902</v>
      </c>
      <c r="I2789" s="2">
        <v>155.069371790047</v>
      </c>
      <c r="J2789" s="2">
        <v>-101.452905195409</v>
      </c>
      <c r="K2789" s="19">
        <v>2.1707584352462099</v>
      </c>
      <c r="L2789" s="135">
        <v>0.27370242728800798</v>
      </c>
      <c r="M2789" s="135">
        <v>89.79</v>
      </c>
      <c r="N2789" s="135">
        <v>83.025641206623803</v>
      </c>
      <c r="O2789" s="19">
        <v>0.8</v>
      </c>
      <c r="P2789" s="2">
        <v>21.545751518168199</v>
      </c>
      <c r="Q2789" s="2">
        <v>32.387393305759801</v>
      </c>
      <c r="R2789" s="266">
        <f t="shared" si="132"/>
        <v>3.42836478934644</v>
      </c>
      <c r="S2789" s="266">
        <f t="shared" si="133"/>
        <v>0.57933961406331735</v>
      </c>
      <c r="T2789" s="266">
        <f t="shared" si="134"/>
        <v>1.9817841198529484</v>
      </c>
    </row>
    <row r="2790" spans="1:20">
      <c r="A2790" s="102">
        <v>2.6987604862079002</v>
      </c>
      <c r="B2790" s="102">
        <v>0.94019537783392204</v>
      </c>
      <c r="C2790" s="2">
        <v>993.47387948567098</v>
      </c>
      <c r="D2790" s="19">
        <v>1.5506722804996</v>
      </c>
      <c r="E2790" s="135">
        <v>0.13238838198488201</v>
      </c>
      <c r="F2790" s="135">
        <v>89</v>
      </c>
      <c r="G2790" s="135">
        <v>41.651745523340303</v>
      </c>
      <c r="H2790" s="2">
        <v>-0.17764338429979601</v>
      </c>
      <c r="I2790" s="2">
        <v>53.963060770302597</v>
      </c>
      <c r="J2790" s="2">
        <v>78.848966437999707</v>
      </c>
      <c r="K2790" s="19">
        <v>2.01664431808556</v>
      </c>
      <c r="L2790" s="135">
        <v>7.1280775470141305E-2</v>
      </c>
      <c r="M2790" s="135">
        <v>89.79</v>
      </c>
      <c r="N2790" s="135">
        <v>81.6922150583583</v>
      </c>
      <c r="O2790" s="19">
        <v>0.8</v>
      </c>
      <c r="P2790" s="2">
        <v>131.76714172375401</v>
      </c>
      <c r="Q2790" s="2">
        <v>304.82047608879202</v>
      </c>
      <c r="R2790" s="266">
        <f t="shared" si="132"/>
        <v>3.56731659858516</v>
      </c>
      <c r="S2790" s="266">
        <f t="shared" si="133"/>
        <v>0.76893692486718912</v>
      </c>
      <c r="T2790" s="266">
        <f t="shared" si="134"/>
        <v>1.961315523081274</v>
      </c>
    </row>
    <row r="2791" spans="1:20">
      <c r="A2791" s="102">
        <v>2.4510546312667398</v>
      </c>
      <c r="B2791" s="102">
        <v>0.940428504199885</v>
      </c>
      <c r="C2791" s="2">
        <v>920.95981478145404</v>
      </c>
      <c r="D2791" s="19">
        <v>3.3834375286889302</v>
      </c>
      <c r="E2791" s="135">
        <v>1.6475802954298499E-3</v>
      </c>
      <c r="F2791" s="135">
        <v>89</v>
      </c>
      <c r="G2791" s="135">
        <v>41.3157733968687</v>
      </c>
      <c r="H2791" s="2">
        <v>3.43640198230224</v>
      </c>
      <c r="I2791" s="2">
        <v>228.999679351395</v>
      </c>
      <c r="J2791" s="2">
        <v>66.168658101302498</v>
      </c>
      <c r="K2791" s="19">
        <v>5.2371795247009603</v>
      </c>
      <c r="L2791" s="135">
        <v>0.24120911309885401</v>
      </c>
      <c r="M2791" s="135">
        <v>89.79</v>
      </c>
      <c r="N2791" s="135">
        <v>81.0142802987084</v>
      </c>
      <c r="O2791" s="19">
        <v>0.8</v>
      </c>
      <c r="P2791" s="2">
        <v>223.20354316518299</v>
      </c>
      <c r="Q2791" s="2">
        <v>247.781564845964</v>
      </c>
      <c r="R2791" s="266">
        <f t="shared" si="132"/>
        <v>8.6206170533898909</v>
      </c>
      <c r="S2791" s="266">
        <f t="shared" si="133"/>
        <v>0.64604192251403147</v>
      </c>
      <c r="T2791" s="266">
        <f t="shared" si="134"/>
        <v>1.9608559549522659</v>
      </c>
    </row>
    <row r="2792" spans="1:20">
      <c r="A2792" s="102">
        <v>1.98334928881376</v>
      </c>
      <c r="B2792" s="102">
        <v>0.94043666201040998</v>
      </c>
      <c r="C2792" s="2">
        <v>985.62246960614402</v>
      </c>
      <c r="D2792" s="19">
        <v>1.32453193895012</v>
      </c>
      <c r="E2792" s="135">
        <v>0.13046762068765999</v>
      </c>
      <c r="F2792" s="135">
        <v>89</v>
      </c>
      <c r="G2792" s="135">
        <v>41.726328225777799</v>
      </c>
      <c r="H2792" s="2">
        <v>0.78157867093265498</v>
      </c>
      <c r="I2792" s="2">
        <v>271.28266019276799</v>
      </c>
      <c r="J2792" s="2">
        <v>-10.6676476124498</v>
      </c>
      <c r="K2792" s="19">
        <v>2.4437281711360801</v>
      </c>
      <c r="L2792" s="135">
        <v>9.9997053119974699E-2</v>
      </c>
      <c r="M2792" s="135">
        <v>89.79</v>
      </c>
      <c r="N2792" s="135">
        <v>81.642082710592902</v>
      </c>
      <c r="O2792" s="19">
        <v>0.8</v>
      </c>
      <c r="P2792" s="2">
        <v>341.165666198596</v>
      </c>
      <c r="Q2792" s="2">
        <v>83.805791079302296</v>
      </c>
      <c r="R2792" s="266">
        <f t="shared" si="132"/>
        <v>3.7682601100862003</v>
      </c>
      <c r="S2792" s="266">
        <f t="shared" si="133"/>
        <v>0.54201279610176534</v>
      </c>
      <c r="T2792" s="266">
        <f t="shared" si="134"/>
        <v>1.9566083617239018</v>
      </c>
    </row>
    <row r="2793" spans="1:20">
      <c r="A2793" s="102">
        <v>2.3485027956776299</v>
      </c>
      <c r="B2793" s="102">
        <v>0.94098891457542699</v>
      </c>
      <c r="C2793" s="2">
        <v>861.41538871931004</v>
      </c>
      <c r="D2793" s="19">
        <v>3.1620622273804102</v>
      </c>
      <c r="E2793" s="135">
        <v>0.173521683646777</v>
      </c>
      <c r="F2793" s="135">
        <v>89</v>
      </c>
      <c r="G2793" s="135">
        <v>41.785302429012503</v>
      </c>
      <c r="H2793" s="2">
        <v>1.8772939493066001</v>
      </c>
      <c r="I2793" s="2">
        <v>181.39817223512</v>
      </c>
      <c r="J2793" s="2">
        <v>-133.74552513126201</v>
      </c>
      <c r="K2793" s="19">
        <v>2.9393444184079498</v>
      </c>
      <c r="L2793" s="135">
        <v>9.7890899442964294E-2</v>
      </c>
      <c r="M2793" s="135">
        <v>89.79</v>
      </c>
      <c r="N2793" s="135">
        <v>81.681203938083002</v>
      </c>
      <c r="O2793" s="19">
        <v>0.8</v>
      </c>
      <c r="P2793" s="2">
        <v>159.819593231543</v>
      </c>
      <c r="Q2793" s="2">
        <v>281.900487547956</v>
      </c>
      <c r="R2793" s="266">
        <f t="shared" si="132"/>
        <v>6.1014066457883604</v>
      </c>
      <c r="S2793" s="266">
        <f t="shared" si="133"/>
        <v>1.0757712527928565</v>
      </c>
      <c r="T2793" s="266">
        <f t="shared" si="134"/>
        <v>1.9547831220522613</v>
      </c>
    </row>
    <row r="2794" spans="1:20">
      <c r="A2794" s="102">
        <v>2.21751101827248</v>
      </c>
      <c r="B2794" s="102">
        <v>0.94111453076167095</v>
      </c>
      <c r="C2794" s="2">
        <v>929.77732496311705</v>
      </c>
      <c r="D2794" s="19">
        <v>2.3671319002334199</v>
      </c>
      <c r="E2794" s="135">
        <v>0.29999996659247902</v>
      </c>
      <c r="F2794" s="135">
        <v>89</v>
      </c>
      <c r="G2794" s="135">
        <v>41.794605214422397</v>
      </c>
      <c r="H2794" s="2">
        <v>1.8551121380758799</v>
      </c>
      <c r="I2794" s="2">
        <v>225.82002338609701</v>
      </c>
      <c r="J2794" s="2">
        <v>106.11568037046599</v>
      </c>
      <c r="K2794" s="19">
        <v>2.10257539524161</v>
      </c>
      <c r="L2794" s="135">
        <v>2.3958530048773198E-9</v>
      </c>
      <c r="M2794" s="135">
        <v>89.79</v>
      </c>
      <c r="N2794" s="135">
        <v>81.539898934826596</v>
      </c>
      <c r="O2794" s="19">
        <v>0.8</v>
      </c>
      <c r="P2794" s="2">
        <v>27.291362696978901</v>
      </c>
      <c r="Q2794" s="2">
        <v>62.7056615718842</v>
      </c>
      <c r="R2794" s="266">
        <f t="shared" si="132"/>
        <v>4.4697072954750299</v>
      </c>
      <c r="S2794" s="266">
        <f t="shared" si="133"/>
        <v>1.1258249790188424</v>
      </c>
      <c r="T2794" s="266">
        <f t="shared" si="134"/>
        <v>1.950967080954481</v>
      </c>
    </row>
    <row r="2795" spans="1:20">
      <c r="A2795" s="102">
        <v>2.85036728112027</v>
      </c>
      <c r="B2795" s="102">
        <v>0.94170515072148497</v>
      </c>
      <c r="C2795" s="2">
        <v>984.74135782841699</v>
      </c>
      <c r="D2795" s="19">
        <v>0.50000000088838104</v>
      </c>
      <c r="E2795" s="135">
        <v>6.3735019683097604E-6</v>
      </c>
      <c r="F2795" s="135">
        <v>89</v>
      </c>
      <c r="G2795" s="135">
        <v>41.5542031345705</v>
      </c>
      <c r="H2795" s="2">
        <v>5.9999994346085099</v>
      </c>
      <c r="I2795" s="2">
        <v>217.304512776645</v>
      </c>
      <c r="J2795" s="2">
        <v>17.273125509694399</v>
      </c>
      <c r="K2795" s="19">
        <v>1.0198491410136801</v>
      </c>
      <c r="L2795" s="135">
        <v>0.17731070386087</v>
      </c>
      <c r="M2795" s="135">
        <v>89.79</v>
      </c>
      <c r="N2795" s="135">
        <v>82.173443518217596</v>
      </c>
      <c r="O2795" s="19">
        <v>0.8</v>
      </c>
      <c r="P2795" s="2">
        <v>173.44639558322501</v>
      </c>
      <c r="Q2795" s="2">
        <v>284.17488435108999</v>
      </c>
      <c r="R2795" s="266">
        <f t="shared" si="132"/>
        <v>1.519849141902061</v>
      </c>
      <c r="S2795" s="266">
        <f t="shared" si="133"/>
        <v>0.49026859050094951</v>
      </c>
      <c r="T2795" s="266">
        <f t="shared" si="134"/>
        <v>1.9775001641134691</v>
      </c>
    </row>
    <row r="2796" spans="1:20">
      <c r="A2796" s="102">
        <v>3.8509482452645898</v>
      </c>
      <c r="B2796" s="102">
        <v>0.94255732235443901</v>
      </c>
      <c r="C2796" s="2">
        <v>908.90282510178201</v>
      </c>
      <c r="D2796" s="19">
        <v>2.5893279843754802</v>
      </c>
      <c r="E2796" s="135">
        <v>0.29966673005164401</v>
      </c>
      <c r="F2796" s="135">
        <v>89</v>
      </c>
      <c r="G2796" s="135">
        <v>41.551297750093397</v>
      </c>
      <c r="H2796" s="2">
        <v>-0.31686778115856001</v>
      </c>
      <c r="I2796" s="2">
        <v>298.47320793454003</v>
      </c>
      <c r="J2796" s="2">
        <v>-69.8056081702684</v>
      </c>
      <c r="K2796" s="19">
        <v>3.1999812460972699</v>
      </c>
      <c r="L2796" s="135">
        <v>7.49386421262066E-2</v>
      </c>
      <c r="M2796" s="135">
        <v>89.79</v>
      </c>
      <c r="N2796" s="135">
        <v>81.597443490112695</v>
      </c>
      <c r="O2796" s="19">
        <v>0.8</v>
      </c>
      <c r="P2796" s="2">
        <v>242.99759314922201</v>
      </c>
      <c r="Q2796" s="2">
        <v>201.589590991016</v>
      </c>
      <c r="R2796" s="266">
        <f t="shared" si="132"/>
        <v>5.7893092304727496</v>
      </c>
      <c r="S2796" s="266">
        <f t="shared" si="133"/>
        <v>0.80916973733313324</v>
      </c>
      <c r="T2796" s="266">
        <f t="shared" si="134"/>
        <v>1.9637760529375832</v>
      </c>
    </row>
    <row r="2797" spans="1:20">
      <c r="A2797" s="102">
        <v>2.6226148097775801</v>
      </c>
      <c r="B2797" s="102">
        <v>0.94274367493412903</v>
      </c>
      <c r="C2797" s="2">
        <v>865.53845397017699</v>
      </c>
      <c r="D2797" s="19">
        <v>1.1219466324130101</v>
      </c>
      <c r="E2797" s="135">
        <v>0.14108440506218001</v>
      </c>
      <c r="F2797" s="135">
        <v>89</v>
      </c>
      <c r="G2797" s="135">
        <v>41.825273027084698</v>
      </c>
      <c r="H2797" s="2">
        <v>-0.40568906269340499</v>
      </c>
      <c r="I2797" s="2">
        <v>8.9954062743570304</v>
      </c>
      <c r="J2797" s="2">
        <v>179.994343752898</v>
      </c>
      <c r="K2797" s="19">
        <v>2.11887462088055</v>
      </c>
      <c r="L2797" s="135">
        <v>9.85112096499485E-2</v>
      </c>
      <c r="M2797" s="135">
        <v>89.79</v>
      </c>
      <c r="N2797" s="135">
        <v>81.550020840429198</v>
      </c>
      <c r="O2797" s="19">
        <v>0.8</v>
      </c>
      <c r="P2797" s="2">
        <v>359.92781828781801</v>
      </c>
      <c r="Q2797" s="2">
        <v>60.899403952880299</v>
      </c>
      <c r="R2797" s="266">
        <f t="shared" si="132"/>
        <v>3.2408212532935599</v>
      </c>
      <c r="S2797" s="266">
        <f t="shared" si="133"/>
        <v>0.52950118962053438</v>
      </c>
      <c r="T2797" s="266">
        <f t="shared" si="134"/>
        <v>1.9497785654051807</v>
      </c>
    </row>
    <row r="2798" spans="1:20">
      <c r="A2798" s="102">
        <v>2.0412805872037998</v>
      </c>
      <c r="B2798" s="102">
        <v>0.94317548519329097</v>
      </c>
      <c r="C2798" s="2">
        <v>879.99449972767798</v>
      </c>
      <c r="D2798" s="19">
        <v>3.9922267747412898</v>
      </c>
      <c r="E2798" s="135">
        <v>0.299937835692482</v>
      </c>
      <c r="F2798" s="135">
        <v>89</v>
      </c>
      <c r="G2798" s="135">
        <v>41.687887104207</v>
      </c>
      <c r="H2798" s="2">
        <v>-0.42978819339280799</v>
      </c>
      <c r="I2798" s="2">
        <v>258.73922294550601</v>
      </c>
      <c r="J2798" s="2">
        <v>102.947298736712</v>
      </c>
      <c r="K2798" s="19">
        <v>2.54667947472897</v>
      </c>
      <c r="L2798" s="135">
        <v>0.29999878397243301</v>
      </c>
      <c r="M2798" s="135">
        <v>89.79</v>
      </c>
      <c r="N2798" s="135">
        <v>82.942461863629106</v>
      </c>
      <c r="O2798" s="19">
        <v>0.8</v>
      </c>
      <c r="P2798" s="2">
        <v>188.10737404886001</v>
      </c>
      <c r="Q2798" s="2">
        <v>286.78000008921299</v>
      </c>
      <c r="R2798" s="266">
        <f t="shared" si="132"/>
        <v>6.5389062494702603</v>
      </c>
      <c r="S2798" s="266">
        <f t="shared" si="133"/>
        <v>1.5676204305868378</v>
      </c>
      <c r="T2798" s="266">
        <f t="shared" si="134"/>
        <v>1.989605797393815</v>
      </c>
    </row>
    <row r="2799" spans="1:20">
      <c r="A2799" s="102">
        <v>2.0590427727438501</v>
      </c>
      <c r="B2799" s="102">
        <v>0.94319691544617801</v>
      </c>
      <c r="C2799" s="2">
        <v>992.84494585007099</v>
      </c>
      <c r="D2799" s="19">
        <v>1.32531372458518</v>
      </c>
      <c r="E2799" s="135">
        <v>0.13655454888218899</v>
      </c>
      <c r="F2799" s="135">
        <v>89</v>
      </c>
      <c r="G2799" s="135">
        <v>41.775394250452997</v>
      </c>
      <c r="H2799" s="2">
        <v>0.85447569048438898</v>
      </c>
      <c r="I2799" s="2">
        <v>301.47976127688099</v>
      </c>
      <c r="J2799" s="2">
        <v>-54.4777378836176</v>
      </c>
      <c r="K2799" s="19">
        <v>2.6507413399693398</v>
      </c>
      <c r="L2799" s="135">
        <v>9.7411771359643795E-2</v>
      </c>
      <c r="M2799" s="135">
        <v>89.79</v>
      </c>
      <c r="N2799" s="135">
        <v>81.632801665176004</v>
      </c>
      <c r="O2799" s="19">
        <v>0.8</v>
      </c>
      <c r="P2799" s="2">
        <v>342.29761352518398</v>
      </c>
      <c r="Q2799" s="2">
        <v>82.280592723900199</v>
      </c>
      <c r="R2799" s="266">
        <f t="shared" si="132"/>
        <v>3.9760550645545196</v>
      </c>
      <c r="S2799" s="266">
        <f t="shared" si="133"/>
        <v>0.49997851717984276</v>
      </c>
      <c r="T2799" s="266">
        <f t="shared" si="134"/>
        <v>1.9540881212459367</v>
      </c>
    </row>
    <row r="2800" spans="1:20">
      <c r="A2800" s="102">
        <v>2.2744129551574499</v>
      </c>
      <c r="B2800" s="102">
        <v>0.94372667632449203</v>
      </c>
      <c r="C2800" s="2">
        <v>867.77123192366196</v>
      </c>
      <c r="D2800" s="19">
        <v>1.9690023621027199</v>
      </c>
      <c r="E2800" s="135">
        <v>0.13000703848901399</v>
      </c>
      <c r="F2800" s="135">
        <v>89</v>
      </c>
      <c r="G2800" s="135">
        <v>41.643179503716802</v>
      </c>
      <c r="H2800" s="2">
        <v>0.39872208055325797</v>
      </c>
      <c r="I2800" s="2">
        <v>96.286684245654897</v>
      </c>
      <c r="J2800" s="2">
        <v>-85.231452257940703</v>
      </c>
      <c r="K2800" s="19">
        <v>3.1668331693809399</v>
      </c>
      <c r="L2800" s="135">
        <v>9.9577841373287096E-2</v>
      </c>
      <c r="M2800" s="135">
        <v>89.79</v>
      </c>
      <c r="N2800" s="135">
        <v>81.699997075168099</v>
      </c>
      <c r="O2800" s="19">
        <v>0.8</v>
      </c>
      <c r="P2800" s="2">
        <v>1.1918292457839701E-2</v>
      </c>
      <c r="Q2800" s="2">
        <v>72.544644632587506</v>
      </c>
      <c r="R2800" s="266">
        <f t="shared" si="132"/>
        <v>5.1358355314836599</v>
      </c>
      <c r="S2800" s="266">
        <f t="shared" si="133"/>
        <v>0.62175752772212667</v>
      </c>
      <c r="T2800" s="266">
        <f t="shared" si="134"/>
        <v>1.9619058402559315</v>
      </c>
    </row>
    <row r="2801" spans="1:20">
      <c r="A2801" s="102">
        <v>3.0081959660164999</v>
      </c>
      <c r="B2801" s="102">
        <v>0.94386310785022698</v>
      </c>
      <c r="C2801" s="2">
        <v>882.14374582210303</v>
      </c>
      <c r="D2801" s="19">
        <v>2.7278475642107698</v>
      </c>
      <c r="E2801" s="135">
        <v>0.10399156852893</v>
      </c>
      <c r="F2801" s="135">
        <v>89</v>
      </c>
      <c r="G2801" s="135">
        <v>41.0584596770072</v>
      </c>
      <c r="H2801" s="2">
        <v>3.1295213215281898</v>
      </c>
      <c r="I2801" s="2">
        <v>229.275167961878</v>
      </c>
      <c r="J2801" s="2">
        <v>-43.593759554983201</v>
      </c>
      <c r="K2801" s="19">
        <v>5.47304108286664</v>
      </c>
      <c r="L2801" s="135">
        <v>0.27720331295647599</v>
      </c>
      <c r="M2801" s="135">
        <v>89.79</v>
      </c>
      <c r="N2801" s="135">
        <v>82.441413188294703</v>
      </c>
      <c r="O2801" s="19">
        <v>0.8</v>
      </c>
      <c r="P2801" s="2">
        <v>347.51976496256202</v>
      </c>
      <c r="Q2801" s="2">
        <v>54.460329882285798</v>
      </c>
      <c r="R2801" s="266">
        <f t="shared" si="132"/>
        <v>8.2008886470774094</v>
      </c>
      <c r="S2801" s="266">
        <f t="shared" si="133"/>
        <v>0.49841532758639417</v>
      </c>
      <c r="T2801" s="266">
        <f t="shared" si="134"/>
        <v>2.0079032149971767</v>
      </c>
    </row>
    <row r="2802" spans="1:20">
      <c r="A2802" s="102">
        <v>2.7998168608173701</v>
      </c>
      <c r="B2802" s="102">
        <v>0.94404942690230398</v>
      </c>
      <c r="C2802" s="2">
        <v>872.54655608582198</v>
      </c>
      <c r="D2802" s="19">
        <v>1.9099248059756599</v>
      </c>
      <c r="E2802" s="135">
        <v>0.13005038954328699</v>
      </c>
      <c r="F2802" s="135">
        <v>89</v>
      </c>
      <c r="G2802" s="135">
        <v>41.6598759691352</v>
      </c>
      <c r="H2802" s="2">
        <v>4.6653646078748396</v>
      </c>
      <c r="I2802" s="2">
        <v>132.70689660816601</v>
      </c>
      <c r="J2802" s="2">
        <v>-158.85648090067099</v>
      </c>
      <c r="K2802" s="19">
        <v>3.19999946919389</v>
      </c>
      <c r="L2802" s="135">
        <v>9.9999993301109494E-2</v>
      </c>
      <c r="M2802" s="135">
        <v>89.79</v>
      </c>
      <c r="N2802" s="135">
        <v>81.112440883006997</v>
      </c>
      <c r="O2802" s="19">
        <v>0.8</v>
      </c>
      <c r="P2802" s="2">
        <v>58.917728127470603</v>
      </c>
      <c r="Q2802" s="2">
        <v>18.491692697171299</v>
      </c>
      <c r="R2802" s="266">
        <f t="shared" si="132"/>
        <v>5.1099242751695497</v>
      </c>
      <c r="S2802" s="266">
        <f t="shared" si="133"/>
        <v>0.59685160087129263</v>
      </c>
      <c r="T2802" s="266">
        <f t="shared" si="134"/>
        <v>1.9470158994976665</v>
      </c>
    </row>
    <row r="2803" spans="1:20">
      <c r="A2803" s="102">
        <v>2.1664336114190501</v>
      </c>
      <c r="B2803" s="102">
        <v>0.94406860724420205</v>
      </c>
      <c r="C2803" s="2">
        <v>860.94307953798102</v>
      </c>
      <c r="D2803" s="19">
        <v>1.0000002886589401</v>
      </c>
      <c r="E2803" s="135">
        <v>0.13031764700994899</v>
      </c>
      <c r="F2803" s="135">
        <v>89</v>
      </c>
      <c r="G2803" s="135">
        <v>41.741570275272402</v>
      </c>
      <c r="H2803" s="2">
        <v>-0.59073751523226004</v>
      </c>
      <c r="I2803" s="2">
        <v>13.0719925536178</v>
      </c>
      <c r="J2803" s="2">
        <v>171.21715187590399</v>
      </c>
      <c r="K2803" s="19">
        <v>2.3294202058059099</v>
      </c>
      <c r="L2803" s="135">
        <v>7.2790416505531794E-2</v>
      </c>
      <c r="M2803" s="135">
        <v>89.79</v>
      </c>
      <c r="N2803" s="135">
        <v>81.8973930269687</v>
      </c>
      <c r="O2803" s="19">
        <v>0.8</v>
      </c>
      <c r="P2803" s="2">
        <v>26.959055526739</v>
      </c>
      <c r="Q2803" s="2">
        <v>39.854714139407498</v>
      </c>
      <c r="R2803" s="266">
        <f t="shared" si="132"/>
        <v>3.3294204944648502</v>
      </c>
      <c r="S2803" s="266">
        <f t="shared" si="133"/>
        <v>0.42929149758661506</v>
      </c>
      <c r="T2803" s="266">
        <f t="shared" si="134"/>
        <v>1.9620103529139272</v>
      </c>
    </row>
    <row r="2804" spans="1:20">
      <c r="A2804" s="102">
        <v>2.8785183341242302</v>
      </c>
      <c r="B2804" s="102">
        <v>0.94416812023914898</v>
      </c>
      <c r="C2804" s="2">
        <v>860.000083722863</v>
      </c>
      <c r="D2804" s="19">
        <v>1.00000003980576</v>
      </c>
      <c r="E2804" s="135">
        <v>0.13000000068360801</v>
      </c>
      <c r="F2804" s="135">
        <v>89</v>
      </c>
      <c r="G2804" s="135">
        <v>41.300002712095001</v>
      </c>
      <c r="H2804" s="2">
        <v>-6.5357531211587896E-2</v>
      </c>
      <c r="I2804" s="2">
        <v>186.507671606771</v>
      </c>
      <c r="J2804" s="2">
        <v>84.149146674355293</v>
      </c>
      <c r="K2804" s="19">
        <v>3.4996304490862702</v>
      </c>
      <c r="L2804" s="135">
        <v>7.3840661735601804E-2</v>
      </c>
      <c r="M2804" s="135">
        <v>89.79</v>
      </c>
      <c r="N2804" s="135">
        <v>81.981940848622102</v>
      </c>
      <c r="O2804" s="19">
        <v>0.8</v>
      </c>
      <c r="P2804" s="2">
        <v>298.96099860317298</v>
      </c>
      <c r="Q2804" s="2">
        <v>141.80175429355199</v>
      </c>
      <c r="R2804" s="266">
        <f t="shared" si="132"/>
        <v>4.4996304888920307</v>
      </c>
      <c r="S2804" s="266">
        <f t="shared" si="133"/>
        <v>0.2857444676956829</v>
      </c>
      <c r="T2804" s="266">
        <f t="shared" si="134"/>
        <v>1.9850347570222582</v>
      </c>
    </row>
    <row r="2805" spans="1:20">
      <c r="A2805" s="102">
        <v>1.9328080480918199</v>
      </c>
      <c r="B2805" s="102">
        <v>0.94444363605340598</v>
      </c>
      <c r="C2805" s="2">
        <v>998.99990831135801</v>
      </c>
      <c r="D2805" s="19">
        <v>1.4133091492921399</v>
      </c>
      <c r="E2805" s="135">
        <v>0.130054724247299</v>
      </c>
      <c r="F2805" s="135">
        <v>89</v>
      </c>
      <c r="G2805" s="135">
        <v>41.598635623007901</v>
      </c>
      <c r="H2805" s="2">
        <v>-0.61404147760801397</v>
      </c>
      <c r="I2805" s="2">
        <v>287.552670727372</v>
      </c>
      <c r="J2805" s="2">
        <v>-79.263671816234904</v>
      </c>
      <c r="K2805" s="19">
        <v>2.03301322697317</v>
      </c>
      <c r="L2805" s="135">
        <v>6.1327911519226903E-2</v>
      </c>
      <c r="M2805" s="135">
        <v>89.79</v>
      </c>
      <c r="N2805" s="135">
        <v>81.699999263088799</v>
      </c>
      <c r="O2805" s="19">
        <v>0.8</v>
      </c>
      <c r="P2805" s="2">
        <v>89.886874993561804</v>
      </c>
      <c r="Q2805" s="2">
        <v>346.386649612094</v>
      </c>
      <c r="R2805" s="266">
        <f t="shared" si="132"/>
        <v>3.4463223762653099</v>
      </c>
      <c r="S2805" s="266">
        <f t="shared" si="133"/>
        <v>0.69517951508674147</v>
      </c>
      <c r="T2805" s="266">
        <f t="shared" si="134"/>
        <v>1.9640067045348268</v>
      </c>
    </row>
    <row r="2806" spans="1:20">
      <c r="A2806" s="102">
        <v>2.47139746509492</v>
      </c>
      <c r="B2806" s="102">
        <v>0.94637700246975698</v>
      </c>
      <c r="C2806" s="2">
        <v>884.65871571430603</v>
      </c>
      <c r="D2806" s="19">
        <v>1.0248610174455799</v>
      </c>
      <c r="E2806" s="135">
        <v>0.13000129031796301</v>
      </c>
      <c r="F2806" s="135">
        <v>89</v>
      </c>
      <c r="G2806" s="135">
        <v>41.667734879172698</v>
      </c>
      <c r="H2806" s="2">
        <v>0.37784156571864203</v>
      </c>
      <c r="I2806" s="2">
        <v>145.14439604985299</v>
      </c>
      <c r="J2806" s="2">
        <v>-97.897644415872193</v>
      </c>
      <c r="K2806" s="19">
        <v>3.2390276512379201</v>
      </c>
      <c r="L2806" s="135">
        <v>8.8779439385070102E-2</v>
      </c>
      <c r="M2806" s="135">
        <v>89.79</v>
      </c>
      <c r="N2806" s="135">
        <v>82.452115674627294</v>
      </c>
      <c r="O2806" s="19">
        <v>0.8</v>
      </c>
      <c r="P2806" s="2">
        <v>217.281096899153</v>
      </c>
      <c r="Q2806" s="2">
        <v>224.40329300435999</v>
      </c>
      <c r="R2806" s="266">
        <f t="shared" si="132"/>
        <v>4.2638886686835002</v>
      </c>
      <c r="S2806" s="266">
        <f t="shared" si="133"/>
        <v>0.316410085926216</v>
      </c>
      <c r="T2806" s="266">
        <f t="shared" si="134"/>
        <v>1.9788000454961221</v>
      </c>
    </row>
    <row r="2807" spans="1:20">
      <c r="A2807" s="102">
        <v>4.2399590630084196</v>
      </c>
      <c r="B2807" s="102">
        <v>0.94654611120109999</v>
      </c>
      <c r="C2807" s="2">
        <v>957.19987469473995</v>
      </c>
      <c r="D2807" s="19">
        <v>1.43691531479579</v>
      </c>
      <c r="E2807" s="135">
        <v>0.29642912550508599</v>
      </c>
      <c r="F2807" s="135">
        <v>89</v>
      </c>
      <c r="G2807" s="135">
        <v>42.0684808009959</v>
      </c>
      <c r="H2807" s="2">
        <v>1.2856270236799301</v>
      </c>
      <c r="I2807" s="2">
        <v>210.70690084884299</v>
      </c>
      <c r="J2807" s="2">
        <v>38.156361027299603</v>
      </c>
      <c r="K2807" s="19">
        <v>5.4999994251715103</v>
      </c>
      <c r="L2807" s="135">
        <v>0.15307925364193001</v>
      </c>
      <c r="M2807" s="135">
        <v>89.79</v>
      </c>
      <c r="N2807" s="135">
        <v>81.653976556846203</v>
      </c>
      <c r="O2807" s="19">
        <v>0.8</v>
      </c>
      <c r="P2807" s="2">
        <v>297.93214758623202</v>
      </c>
      <c r="Q2807" s="2">
        <v>132.42284817422899</v>
      </c>
      <c r="R2807" s="266">
        <f t="shared" si="132"/>
        <v>6.9369147399673006</v>
      </c>
      <c r="S2807" s="266">
        <f t="shared" si="133"/>
        <v>0.2612573572679931</v>
      </c>
      <c r="T2807" s="266">
        <f t="shared" si="134"/>
        <v>1.9409775442833006</v>
      </c>
    </row>
    <row r="2808" spans="1:20">
      <c r="A2808" s="102">
        <v>2.78126121452078</v>
      </c>
      <c r="B2808" s="102">
        <v>0.94669706032008805</v>
      </c>
      <c r="C2808" s="2">
        <v>998.994901196662</v>
      </c>
      <c r="D2808" s="19">
        <v>1.00042250105508</v>
      </c>
      <c r="E2808" s="135">
        <v>0.13000310139729401</v>
      </c>
      <c r="F2808" s="135">
        <v>89</v>
      </c>
      <c r="G2808" s="135">
        <v>41.358909260148998</v>
      </c>
      <c r="H2808" s="2">
        <v>5.99977150541367</v>
      </c>
      <c r="I2808" s="2">
        <v>296.10677730672899</v>
      </c>
      <c r="J2808" s="2">
        <v>-83.371558931769997</v>
      </c>
      <c r="K2808" s="19">
        <v>1.4021506502635701</v>
      </c>
      <c r="L2808" s="135">
        <v>2.8559997517496602E-7</v>
      </c>
      <c r="M2808" s="135">
        <v>89.79</v>
      </c>
      <c r="N2808" s="135">
        <v>82.298876932978203</v>
      </c>
      <c r="O2808" s="19">
        <v>0.8</v>
      </c>
      <c r="P2808" s="2">
        <v>244.05719848302701</v>
      </c>
      <c r="Q2808" s="2">
        <v>194.700813459015</v>
      </c>
      <c r="R2808" s="266">
        <f t="shared" si="132"/>
        <v>2.4025731513186503</v>
      </c>
      <c r="S2808" s="266">
        <f t="shared" si="133"/>
        <v>0.71349145034239014</v>
      </c>
      <c r="T2808" s="266">
        <f t="shared" si="134"/>
        <v>1.989870584238945</v>
      </c>
    </row>
    <row r="2809" spans="1:20">
      <c r="A2809" s="102">
        <v>2.2316320915706398</v>
      </c>
      <c r="B2809" s="102">
        <v>0.94701480049201603</v>
      </c>
      <c r="C2809" s="2">
        <v>998.99789722757305</v>
      </c>
      <c r="D2809" s="19">
        <v>1.2013717568519999</v>
      </c>
      <c r="E2809" s="135">
        <v>0.162065234788699</v>
      </c>
      <c r="F2809" s="135">
        <v>89</v>
      </c>
      <c r="G2809" s="135">
        <v>41.653219536363999</v>
      </c>
      <c r="H2809" s="2">
        <v>2.7808382884278902</v>
      </c>
      <c r="I2809" s="2">
        <v>267.28181762747198</v>
      </c>
      <c r="J2809" s="2">
        <v>-44.856836655155298</v>
      </c>
      <c r="K2809" s="19">
        <v>2.09136946804268</v>
      </c>
      <c r="L2809" s="135">
        <v>6.2467915677189803E-2</v>
      </c>
      <c r="M2809" s="135">
        <v>89.79</v>
      </c>
      <c r="N2809" s="135">
        <v>81.699896026689899</v>
      </c>
      <c r="O2809" s="19">
        <v>0.8</v>
      </c>
      <c r="P2809" s="2">
        <v>74.5542460834358</v>
      </c>
      <c r="Q2809" s="2">
        <v>359.989750114044</v>
      </c>
      <c r="R2809" s="266">
        <f t="shared" ref="R2809:R2872" si="135">D2809+K2809</f>
        <v>3.2927412248946801</v>
      </c>
      <c r="S2809" s="266">
        <f t="shared" ref="S2809:S2872" si="136">D2809/K2809</f>
        <v>0.57444262011550162</v>
      </c>
      <c r="T2809" s="266">
        <f t="shared" ref="T2809:T2872" si="137">N2809/G2809</f>
        <v>1.9614305193231087</v>
      </c>
    </row>
    <row r="2810" spans="1:20">
      <c r="A2810" s="102">
        <v>3.93187967967242</v>
      </c>
      <c r="B2810" s="102">
        <v>0.94706087553983198</v>
      </c>
      <c r="C2810" s="2">
        <v>980.5135846288</v>
      </c>
      <c r="D2810" s="19">
        <v>3.2964666177884698</v>
      </c>
      <c r="E2810" s="135">
        <v>0.203782773506892</v>
      </c>
      <c r="F2810" s="135">
        <v>89</v>
      </c>
      <c r="G2810" s="135">
        <v>41.5862885573654</v>
      </c>
      <c r="H2810" s="2">
        <v>3.5489953577886602</v>
      </c>
      <c r="I2810" s="2">
        <v>303.55630988730002</v>
      </c>
      <c r="J2810" s="2">
        <v>-24.1261209205535</v>
      </c>
      <c r="K2810" s="19">
        <v>3.1625396837131801</v>
      </c>
      <c r="L2810" s="135">
        <v>8.4213436038115097E-2</v>
      </c>
      <c r="M2810" s="135">
        <v>89.79</v>
      </c>
      <c r="N2810" s="135">
        <v>81.170705253166503</v>
      </c>
      <c r="O2810" s="19">
        <v>0.8</v>
      </c>
      <c r="P2810" s="2">
        <v>297.65180198412997</v>
      </c>
      <c r="Q2810" s="2">
        <v>140.377223974217</v>
      </c>
      <c r="R2810" s="266">
        <f t="shared" si="135"/>
        <v>6.4590063015016499</v>
      </c>
      <c r="S2810" s="266">
        <f t="shared" si="136"/>
        <v>1.0423479062618572</v>
      </c>
      <c r="T2810" s="266">
        <f t="shared" si="137"/>
        <v>1.9518622139409518</v>
      </c>
    </row>
    <row r="2811" spans="1:20">
      <c r="A2811" s="102">
        <v>2.5934324562549498</v>
      </c>
      <c r="B2811" s="102">
        <v>0.94812868193120603</v>
      </c>
      <c r="C2811" s="2">
        <v>952.09483482352402</v>
      </c>
      <c r="D2811" s="19">
        <v>1.0321055343219001</v>
      </c>
      <c r="E2811" s="135">
        <v>0.130000059325352</v>
      </c>
      <c r="F2811" s="135">
        <v>89</v>
      </c>
      <c r="G2811" s="135">
        <v>41.899875314378797</v>
      </c>
      <c r="H2811" s="2">
        <v>0.568540181508147</v>
      </c>
      <c r="I2811" s="2">
        <v>3.2035395147971799E-5</v>
      </c>
      <c r="J2811" s="2">
        <v>-179.999036019204</v>
      </c>
      <c r="K2811" s="19">
        <v>2.22722093904546</v>
      </c>
      <c r="L2811" s="135">
        <v>9.3309674069899901E-2</v>
      </c>
      <c r="M2811" s="135">
        <v>89.79</v>
      </c>
      <c r="N2811" s="135">
        <v>81.649441169948503</v>
      </c>
      <c r="O2811" s="19">
        <v>0.8</v>
      </c>
      <c r="P2811" s="2">
        <v>112.91521248651399</v>
      </c>
      <c r="Q2811" s="2">
        <v>323.30380767253899</v>
      </c>
      <c r="R2811" s="266">
        <f t="shared" si="135"/>
        <v>3.2593264733673601</v>
      </c>
      <c r="S2811" s="266">
        <f t="shared" si="136"/>
        <v>0.46340509656138507</v>
      </c>
      <c r="T2811" s="266">
        <f t="shared" si="137"/>
        <v>1.9486798124654283</v>
      </c>
    </row>
    <row r="2812" spans="1:20">
      <c r="A2812" s="102">
        <v>2.2676276187412401</v>
      </c>
      <c r="B2812" s="102">
        <v>0.94861903077210497</v>
      </c>
      <c r="C2812" s="2">
        <v>896.93545899031699</v>
      </c>
      <c r="D2812" s="19">
        <v>1.2422186256093499</v>
      </c>
      <c r="E2812" s="135">
        <v>5.4946166350156002E-7</v>
      </c>
      <c r="F2812" s="135">
        <v>89</v>
      </c>
      <c r="G2812" s="135">
        <v>42.874490690770301</v>
      </c>
      <c r="H2812" s="2">
        <v>-0.19096675145717401</v>
      </c>
      <c r="I2812" s="2">
        <v>213.83150877934099</v>
      </c>
      <c r="J2812" s="2">
        <v>-132.37668603044801</v>
      </c>
      <c r="K2812" s="19">
        <v>5.0205795946125198</v>
      </c>
      <c r="L2812" s="135">
        <v>5.2279171913764702E-2</v>
      </c>
      <c r="M2812" s="135">
        <v>89.79</v>
      </c>
      <c r="N2812" s="135">
        <v>82.138553835083599</v>
      </c>
      <c r="O2812" s="19">
        <v>0.8</v>
      </c>
      <c r="P2812" s="2">
        <v>11.4075668368528</v>
      </c>
      <c r="Q2812" s="2">
        <v>62.510749316998599</v>
      </c>
      <c r="R2812" s="266">
        <f t="shared" si="135"/>
        <v>6.2627982202218693</v>
      </c>
      <c r="S2812" s="266">
        <f t="shared" si="136"/>
        <v>0.24742534247287884</v>
      </c>
      <c r="T2812" s="266">
        <f t="shared" si="137"/>
        <v>1.9157907770264375</v>
      </c>
    </row>
    <row r="2813" spans="1:20">
      <c r="A2813" s="102">
        <v>2.44502800609916</v>
      </c>
      <c r="B2813" s="102">
        <v>0.94884204754934498</v>
      </c>
      <c r="C2813" s="2">
        <v>968.43377449735306</v>
      </c>
      <c r="D2813" s="19">
        <v>2.83724519141006</v>
      </c>
      <c r="E2813" s="135">
        <v>0.29914493033851702</v>
      </c>
      <c r="F2813" s="135">
        <v>89</v>
      </c>
      <c r="G2813" s="135">
        <v>41.843551585399098</v>
      </c>
      <c r="H2813" s="2">
        <v>2.5383275598678399</v>
      </c>
      <c r="I2813" s="2">
        <v>147.77902025355601</v>
      </c>
      <c r="J2813" s="2">
        <v>-156.00744103457799</v>
      </c>
      <c r="K2813" s="19">
        <v>5.49993666864464</v>
      </c>
      <c r="L2813" s="135">
        <v>0.27261036507700998</v>
      </c>
      <c r="M2813" s="135">
        <v>89.79</v>
      </c>
      <c r="N2813" s="135">
        <v>82.3978368706845</v>
      </c>
      <c r="O2813" s="19">
        <v>0.8</v>
      </c>
      <c r="P2813" s="2">
        <v>269.99912250339901</v>
      </c>
      <c r="Q2813" s="2">
        <v>172.61620269625999</v>
      </c>
      <c r="R2813" s="266">
        <f t="shared" si="135"/>
        <v>8.3371818600547005</v>
      </c>
      <c r="S2813" s="266">
        <f t="shared" si="136"/>
        <v>0.51586870219530145</v>
      </c>
      <c r="T2813" s="266">
        <f t="shared" si="137"/>
        <v>1.9691884113258786</v>
      </c>
    </row>
    <row r="2814" spans="1:20">
      <c r="A2814" s="102">
        <v>2.89695641444996</v>
      </c>
      <c r="B2814" s="102">
        <v>0.94900246868457805</v>
      </c>
      <c r="C2814" s="2">
        <v>957.76662281478298</v>
      </c>
      <c r="D2814" s="19">
        <v>1.9809327235485801</v>
      </c>
      <c r="E2814" s="135">
        <v>0.16877067871607801</v>
      </c>
      <c r="F2814" s="135">
        <v>89</v>
      </c>
      <c r="G2814" s="135">
        <v>41.840014965487697</v>
      </c>
      <c r="H2814" s="2">
        <v>-8.4768882443834598E-2</v>
      </c>
      <c r="I2814" s="2">
        <v>78.551796567763006</v>
      </c>
      <c r="J2814" s="2">
        <v>-20.590047461885501</v>
      </c>
      <c r="K2814" s="19">
        <v>3.0173614702122902</v>
      </c>
      <c r="L2814" s="135">
        <v>7.4644549975796906E-2</v>
      </c>
      <c r="M2814" s="135">
        <v>89.79</v>
      </c>
      <c r="N2814" s="135">
        <v>82.200114492486094</v>
      </c>
      <c r="O2814" s="19">
        <v>0.8</v>
      </c>
      <c r="P2814" s="2">
        <v>118.229098302778</v>
      </c>
      <c r="Q2814" s="2">
        <v>335.407411420237</v>
      </c>
      <c r="R2814" s="266">
        <f t="shared" si="135"/>
        <v>4.99829419376087</v>
      </c>
      <c r="S2814" s="266">
        <f t="shared" si="136"/>
        <v>0.65651157247965031</v>
      </c>
      <c r="T2814" s="266">
        <f t="shared" si="137"/>
        <v>1.964629184771802</v>
      </c>
    </row>
    <row r="2815" spans="1:20">
      <c r="A2815" s="102">
        <v>3.8051012353971601</v>
      </c>
      <c r="B2815" s="102">
        <v>0.94930264627670502</v>
      </c>
      <c r="C2815" s="2">
        <v>889.33839478871596</v>
      </c>
      <c r="D2815" s="19">
        <v>2.9417204910900701</v>
      </c>
      <c r="E2815" s="135">
        <v>0.29873233082327399</v>
      </c>
      <c r="F2815" s="135">
        <v>89</v>
      </c>
      <c r="G2815" s="135">
        <v>41.546916854368497</v>
      </c>
      <c r="H2815" s="2">
        <v>-0.79982876830903904</v>
      </c>
      <c r="I2815" s="2">
        <v>288.88463735576403</v>
      </c>
      <c r="J2815" s="2">
        <v>-60.411445534985297</v>
      </c>
      <c r="K2815" s="19">
        <v>3.0056304612998201</v>
      </c>
      <c r="L2815" s="135">
        <v>6.6157834026271498E-2</v>
      </c>
      <c r="M2815" s="135">
        <v>89.79</v>
      </c>
      <c r="N2815" s="135">
        <v>81.315065225633504</v>
      </c>
      <c r="O2815" s="19">
        <v>0.8</v>
      </c>
      <c r="P2815" s="2">
        <v>257.42906924290003</v>
      </c>
      <c r="Q2815" s="2">
        <v>184.29754814273701</v>
      </c>
      <c r="R2815" s="266">
        <f t="shared" si="135"/>
        <v>5.9473509523898898</v>
      </c>
      <c r="S2815" s="266">
        <f t="shared" si="136"/>
        <v>0.97873658420998588</v>
      </c>
      <c r="T2815" s="266">
        <f t="shared" si="137"/>
        <v>1.9571865106299347</v>
      </c>
    </row>
    <row r="2816" spans="1:20">
      <c r="A2816" s="102">
        <v>2.4948943867348099</v>
      </c>
      <c r="B2816" s="102">
        <v>0.94938887039418596</v>
      </c>
      <c r="C2816" s="2">
        <v>917.05355508195203</v>
      </c>
      <c r="D2816" s="19">
        <v>1.30301610756467</v>
      </c>
      <c r="E2816" s="135">
        <v>0.178425208449078</v>
      </c>
      <c r="F2816" s="135">
        <v>89</v>
      </c>
      <c r="G2816" s="135">
        <v>41.743935260831798</v>
      </c>
      <c r="H2816" s="2">
        <v>0.53459311942838506</v>
      </c>
      <c r="I2816" s="2">
        <v>61.233689778027703</v>
      </c>
      <c r="J2816" s="2">
        <v>-45.433853384928</v>
      </c>
      <c r="K2816" s="19">
        <v>3.47721741378956</v>
      </c>
      <c r="L2816" s="135">
        <v>9.99999153639584E-2</v>
      </c>
      <c r="M2816" s="135">
        <v>89.79</v>
      </c>
      <c r="N2816" s="135">
        <v>82.113148932344899</v>
      </c>
      <c r="O2816" s="19">
        <v>0.8</v>
      </c>
      <c r="P2816" s="2">
        <v>352.96052632631501</v>
      </c>
      <c r="Q2816" s="2">
        <v>80.211018223428198</v>
      </c>
      <c r="R2816" s="266">
        <f t="shared" si="135"/>
        <v>4.78023352135423</v>
      </c>
      <c r="S2816" s="266">
        <f t="shared" si="136"/>
        <v>0.37472954736661401</v>
      </c>
      <c r="T2816" s="266">
        <f t="shared" si="137"/>
        <v>1.9670677529387461</v>
      </c>
    </row>
    <row r="2817" spans="1:20">
      <c r="A2817" s="102">
        <v>2.5082905325107201</v>
      </c>
      <c r="B2817" s="102">
        <v>0.949486444485099</v>
      </c>
      <c r="C2817" s="2">
        <v>886.72637510828997</v>
      </c>
      <c r="D2817" s="19">
        <v>1.2108604820167801</v>
      </c>
      <c r="E2817" s="135">
        <v>0.13139651397346</v>
      </c>
      <c r="F2817" s="135">
        <v>89</v>
      </c>
      <c r="G2817" s="135">
        <v>41.799997311215897</v>
      </c>
      <c r="H2817" s="2">
        <v>0.38620106608793198</v>
      </c>
      <c r="I2817" s="2">
        <v>330.41380436329098</v>
      </c>
      <c r="J2817" s="2">
        <v>-122.69344094640201</v>
      </c>
      <c r="K2817" s="19">
        <v>2.1517376772384398</v>
      </c>
      <c r="L2817" s="135">
        <v>7.9510735191160406E-2</v>
      </c>
      <c r="M2817" s="135">
        <v>89.79</v>
      </c>
      <c r="N2817" s="135">
        <v>81.4969047264061</v>
      </c>
      <c r="O2817" s="19">
        <v>0.8</v>
      </c>
      <c r="P2817" s="2">
        <v>25.962165504776902</v>
      </c>
      <c r="Q2817" s="2">
        <v>39.078811948558098</v>
      </c>
      <c r="R2817" s="266">
        <f t="shared" si="135"/>
        <v>3.3625981592552199</v>
      </c>
      <c r="S2817" s="266">
        <f t="shared" si="136"/>
        <v>0.56273610618317083</v>
      </c>
      <c r="T2817" s="266">
        <f t="shared" si="137"/>
        <v>1.949686841356294</v>
      </c>
    </row>
    <row r="2818" spans="1:20">
      <c r="A2818" s="102">
        <v>3.58547357236966</v>
      </c>
      <c r="B2818" s="102">
        <v>0.94963678405346197</v>
      </c>
      <c r="C2818" s="2">
        <v>982.31261452932495</v>
      </c>
      <c r="D2818" s="19">
        <v>0.646631645635112</v>
      </c>
      <c r="E2818" s="135">
        <v>6.90649348290579E-2</v>
      </c>
      <c r="F2818" s="135">
        <v>89</v>
      </c>
      <c r="G2818" s="135">
        <v>41.262651475075302</v>
      </c>
      <c r="H2818" s="2">
        <v>-0.74565926472758903</v>
      </c>
      <c r="I2818" s="2">
        <v>66.511785318911194</v>
      </c>
      <c r="J2818" s="2">
        <v>11.032867150325201</v>
      </c>
      <c r="K2818" s="19">
        <v>1.65656418708012</v>
      </c>
      <c r="L2818" s="135">
        <v>7.6114784431196196E-3</v>
      </c>
      <c r="M2818" s="135">
        <v>89.79</v>
      </c>
      <c r="N2818" s="135">
        <v>82.920053706532599</v>
      </c>
      <c r="O2818" s="19">
        <v>0.8</v>
      </c>
      <c r="P2818" s="2">
        <v>169.63320763598</v>
      </c>
      <c r="Q2818" s="2">
        <v>268.08774645482401</v>
      </c>
      <c r="R2818" s="266">
        <f t="shared" si="135"/>
        <v>2.303195832715232</v>
      </c>
      <c r="S2818" s="266">
        <f t="shared" si="136"/>
        <v>0.39034505917628987</v>
      </c>
      <c r="T2818" s="266">
        <f t="shared" si="137"/>
        <v>2.0095667811512414</v>
      </c>
    </row>
    <row r="2819" spans="1:20">
      <c r="A2819" s="102">
        <v>3.32206519413739</v>
      </c>
      <c r="B2819" s="102">
        <v>0.94987061006181295</v>
      </c>
      <c r="C2819" s="2">
        <v>899.73391091053395</v>
      </c>
      <c r="D2819" s="19">
        <v>1.8829448406818301</v>
      </c>
      <c r="E2819" s="135">
        <v>0.16798741787704499</v>
      </c>
      <c r="F2819" s="135">
        <v>89</v>
      </c>
      <c r="G2819" s="135">
        <v>41.794293774935397</v>
      </c>
      <c r="H2819" s="2">
        <v>5.7997618164391804</v>
      </c>
      <c r="I2819" s="2">
        <v>107.120296283286</v>
      </c>
      <c r="J2819" s="2">
        <v>-66.566118853263902</v>
      </c>
      <c r="K2819" s="19">
        <v>2.9927884804035401</v>
      </c>
      <c r="L2819" s="135">
        <v>9.4006075987887794E-2</v>
      </c>
      <c r="M2819" s="135">
        <v>89.79</v>
      </c>
      <c r="N2819" s="135">
        <v>81.699999453126296</v>
      </c>
      <c r="O2819" s="19">
        <v>0.8</v>
      </c>
      <c r="P2819" s="2">
        <v>153.08699852650901</v>
      </c>
      <c r="Q2819" s="2">
        <v>306.46643094430402</v>
      </c>
      <c r="R2819" s="266">
        <f t="shared" si="135"/>
        <v>4.8757333210853702</v>
      </c>
      <c r="S2819" s="266">
        <f t="shared" si="136"/>
        <v>0.62916068175587825</v>
      </c>
      <c r="T2819" s="266">
        <f t="shared" si="137"/>
        <v>1.954812297896104</v>
      </c>
    </row>
    <row r="2820" spans="1:20">
      <c r="A2820" s="102">
        <v>2.4979972313158201</v>
      </c>
      <c r="B2820" s="102">
        <v>0.95011112559586697</v>
      </c>
      <c r="C2820" s="2">
        <v>860.00002708492002</v>
      </c>
      <c r="D2820" s="19">
        <v>2.5634762708988799</v>
      </c>
      <c r="E2820" s="135">
        <v>0.29999999829760599</v>
      </c>
      <c r="F2820" s="135">
        <v>89</v>
      </c>
      <c r="G2820" s="135">
        <v>41.643968378468898</v>
      </c>
      <c r="H2820" s="2">
        <v>7.4982087602737599E-3</v>
      </c>
      <c r="I2820" s="2">
        <v>3.9724815256819601E-6</v>
      </c>
      <c r="J2820" s="2">
        <v>-175.96963497788099</v>
      </c>
      <c r="K2820" s="19">
        <v>2.17758015760035</v>
      </c>
      <c r="L2820" s="135">
        <v>1.5661789717006599E-2</v>
      </c>
      <c r="M2820" s="135">
        <v>89.79</v>
      </c>
      <c r="N2820" s="135">
        <v>81.505006846545896</v>
      </c>
      <c r="O2820" s="19">
        <v>0.8</v>
      </c>
      <c r="P2820" s="2">
        <v>141.51259152171801</v>
      </c>
      <c r="Q2820" s="2">
        <v>307.09413149682399</v>
      </c>
      <c r="R2820" s="266">
        <f t="shared" si="135"/>
        <v>4.7410564284992294</v>
      </c>
      <c r="S2820" s="266">
        <f t="shared" si="136"/>
        <v>1.1772132759162262</v>
      </c>
      <c r="T2820" s="266">
        <f t="shared" si="137"/>
        <v>1.9571863590379219</v>
      </c>
    </row>
    <row r="2821" spans="1:20">
      <c r="A2821" s="102">
        <v>2.4489353550597999</v>
      </c>
      <c r="B2821" s="102">
        <v>0.95030725813087202</v>
      </c>
      <c r="C2821" s="2">
        <v>860.00001160830402</v>
      </c>
      <c r="D2821" s="19">
        <v>2.1057933013949501</v>
      </c>
      <c r="E2821" s="135">
        <v>0.13002451315230401</v>
      </c>
      <c r="F2821" s="135">
        <v>89</v>
      </c>
      <c r="G2821" s="135">
        <v>41.7999996688538</v>
      </c>
      <c r="H2821" s="2">
        <v>0.32358489484249298</v>
      </c>
      <c r="I2821" s="2">
        <v>103.91395092459101</v>
      </c>
      <c r="J2821" s="2">
        <v>-82.377114865257198</v>
      </c>
      <c r="K2821" s="19">
        <v>3.1999964511391701</v>
      </c>
      <c r="L2821" s="135">
        <v>9.9694462923973701E-2</v>
      </c>
      <c r="M2821" s="135">
        <v>89.79</v>
      </c>
      <c r="N2821" s="135">
        <v>81.623402177327407</v>
      </c>
      <c r="O2821" s="19">
        <v>0.8</v>
      </c>
      <c r="P2821" s="2">
        <v>0.90853704972166205</v>
      </c>
      <c r="Q2821" s="2">
        <v>67.484827275859701</v>
      </c>
      <c r="R2821" s="266">
        <f t="shared" si="135"/>
        <v>5.3057897525341202</v>
      </c>
      <c r="S2821" s="266">
        <f t="shared" si="136"/>
        <v>0.65806113648823161</v>
      </c>
      <c r="T2821" s="266">
        <f t="shared" si="137"/>
        <v>1.9527129862191601</v>
      </c>
    </row>
    <row r="2822" spans="1:20">
      <c r="A2822" s="102">
        <v>2.0627155480906301</v>
      </c>
      <c r="B2822" s="102">
        <v>0.95069943910793298</v>
      </c>
      <c r="C2822" s="2">
        <v>997.00810101113404</v>
      </c>
      <c r="D2822" s="19">
        <v>2.5134508446514001</v>
      </c>
      <c r="E2822" s="135">
        <v>0.28851267025559602</v>
      </c>
      <c r="F2822" s="135">
        <v>89</v>
      </c>
      <c r="G2822" s="135">
        <v>41.772366438294299</v>
      </c>
      <c r="H2822" s="2">
        <v>1.2873575440071501</v>
      </c>
      <c r="I2822" s="2">
        <v>226.061445720731</v>
      </c>
      <c r="J2822" s="2">
        <v>107.432680007331</v>
      </c>
      <c r="K2822" s="19">
        <v>2.3134143753596801</v>
      </c>
      <c r="L2822" s="135">
        <v>6.3471749467414097E-9</v>
      </c>
      <c r="M2822" s="135">
        <v>89.79</v>
      </c>
      <c r="N2822" s="135">
        <v>81.699999930828</v>
      </c>
      <c r="O2822" s="19">
        <v>0.8</v>
      </c>
      <c r="P2822" s="2">
        <v>88.273255118730603</v>
      </c>
      <c r="Q2822" s="2">
        <v>1.72370151117426</v>
      </c>
      <c r="R2822" s="266">
        <f t="shared" si="135"/>
        <v>4.8268652200110802</v>
      </c>
      <c r="S2822" s="266">
        <f t="shared" si="136"/>
        <v>1.0864680670364639</v>
      </c>
      <c r="T2822" s="266">
        <f t="shared" si="137"/>
        <v>1.9558384381099017</v>
      </c>
    </row>
    <row r="2823" spans="1:20">
      <c r="A2823" s="102">
        <v>4.3525102930143396</v>
      </c>
      <c r="B2823" s="102">
        <v>0.95094729653176102</v>
      </c>
      <c r="C2823" s="2">
        <v>927.24801182070598</v>
      </c>
      <c r="D2823" s="19">
        <v>1.38867954636598</v>
      </c>
      <c r="E2823" s="135">
        <v>7.8220953839186105E-2</v>
      </c>
      <c r="F2823" s="135">
        <v>89</v>
      </c>
      <c r="G2823" s="135">
        <v>41.621319734946802</v>
      </c>
      <c r="H2823" s="2">
        <v>-1.30101930113552</v>
      </c>
      <c r="I2823" s="2">
        <v>0.88787154562970205</v>
      </c>
      <c r="J2823" s="2">
        <v>-76.126922627205403</v>
      </c>
      <c r="K2823" s="19">
        <v>1.4218203194472201</v>
      </c>
      <c r="L2823" s="135">
        <v>0.29999918007369802</v>
      </c>
      <c r="M2823" s="135">
        <v>89.79</v>
      </c>
      <c r="N2823" s="135">
        <v>81.585052322109206</v>
      </c>
      <c r="O2823" s="19">
        <v>0.8</v>
      </c>
      <c r="P2823" s="2">
        <v>163.34025116861801</v>
      </c>
      <c r="Q2823" s="2">
        <v>311.80455078001899</v>
      </c>
      <c r="R2823" s="266">
        <f t="shared" si="135"/>
        <v>2.8104998658131999</v>
      </c>
      <c r="S2823" s="266">
        <f t="shared" si="136"/>
        <v>0.97669130717295938</v>
      </c>
      <c r="T2823" s="266">
        <f t="shared" si="137"/>
        <v>1.9601745653828313</v>
      </c>
    </row>
    <row r="2824" spans="1:20">
      <c r="A2824" s="102">
        <v>2.78915589535608</v>
      </c>
      <c r="B2824" s="102">
        <v>0.95146839389139204</v>
      </c>
      <c r="C2824" s="2">
        <v>957.47526005504699</v>
      </c>
      <c r="D2824" s="19">
        <v>2.3920228599876099</v>
      </c>
      <c r="E2824" s="135">
        <v>0.181734418256601</v>
      </c>
      <c r="F2824" s="135">
        <v>89</v>
      </c>
      <c r="G2824" s="135">
        <v>41.760619815988498</v>
      </c>
      <c r="H2824" s="2">
        <v>4.8807132280905101</v>
      </c>
      <c r="I2824" s="2">
        <v>359.98999173986499</v>
      </c>
      <c r="J2824" s="2">
        <v>134.733202089716</v>
      </c>
      <c r="K2824" s="19">
        <v>3.19891651827455</v>
      </c>
      <c r="L2824" s="135">
        <v>4.7752839086075603E-2</v>
      </c>
      <c r="M2824" s="135">
        <v>89.79</v>
      </c>
      <c r="N2824" s="135">
        <v>81.6999995700548</v>
      </c>
      <c r="O2824" s="19">
        <v>0.8</v>
      </c>
      <c r="P2824" s="2">
        <v>333.32489923828399</v>
      </c>
      <c r="Q2824" s="2">
        <v>97.506847193141397</v>
      </c>
      <c r="R2824" s="266">
        <f t="shared" si="135"/>
        <v>5.5909393782621599</v>
      </c>
      <c r="S2824" s="266">
        <f t="shared" si="136"/>
        <v>0.74776032644885426</v>
      </c>
      <c r="T2824" s="266">
        <f t="shared" si="137"/>
        <v>1.9563885768471061</v>
      </c>
    </row>
    <row r="2825" spans="1:20">
      <c r="A2825" s="102">
        <v>4.1946242121048201</v>
      </c>
      <c r="B2825" s="102">
        <v>0.952164518783855</v>
      </c>
      <c r="C2825" s="2">
        <v>883.95180474609003</v>
      </c>
      <c r="D2825" s="19">
        <v>2.1943581136907402</v>
      </c>
      <c r="E2825" s="135">
        <v>0.24611533078780901</v>
      </c>
      <c r="F2825" s="135">
        <v>89</v>
      </c>
      <c r="G2825" s="135">
        <v>41.586546605385998</v>
      </c>
      <c r="H2825" s="2">
        <v>-0.76897279537577301</v>
      </c>
      <c r="I2825" s="2">
        <v>306.99882911056199</v>
      </c>
      <c r="J2825" s="2">
        <v>-68.567596843195403</v>
      </c>
      <c r="K2825" s="19">
        <v>2.8567407327502199</v>
      </c>
      <c r="L2825" s="135">
        <v>9.8659458398341005E-2</v>
      </c>
      <c r="M2825" s="135">
        <v>89.79</v>
      </c>
      <c r="N2825" s="135">
        <v>81.606207882507903</v>
      </c>
      <c r="O2825" s="19">
        <v>0.8</v>
      </c>
      <c r="P2825" s="2">
        <v>193.13290464008901</v>
      </c>
      <c r="Q2825" s="2">
        <v>261.06124727603799</v>
      </c>
      <c r="R2825" s="266">
        <f t="shared" si="135"/>
        <v>5.0510988464409596</v>
      </c>
      <c r="S2825" s="266">
        <f t="shared" si="136"/>
        <v>0.7681334496106702</v>
      </c>
      <c r="T2825" s="266">
        <f t="shared" si="137"/>
        <v>1.9623223023750387</v>
      </c>
    </row>
    <row r="2826" spans="1:20">
      <c r="A2826" s="102">
        <v>1.8382488712668399</v>
      </c>
      <c r="B2826" s="102">
        <v>0.95328887124710204</v>
      </c>
      <c r="C2826" s="2">
        <v>860.00000006616494</v>
      </c>
      <c r="D2826" s="19">
        <v>2.3285965939468798</v>
      </c>
      <c r="E2826" s="135">
        <v>0.29999993990720802</v>
      </c>
      <c r="F2826" s="135">
        <v>89</v>
      </c>
      <c r="G2826" s="135">
        <v>41.619502051131697</v>
      </c>
      <c r="H2826" s="2">
        <v>8.0652451556512003E-2</v>
      </c>
      <c r="I2826" s="2">
        <v>2.0115650514723698E-6</v>
      </c>
      <c r="J2826" s="2">
        <v>-179.99998749240399</v>
      </c>
      <c r="K2826" s="19">
        <v>2.1559003106447698</v>
      </c>
      <c r="L2826" s="135">
        <v>1.4999636421819599E-9</v>
      </c>
      <c r="M2826" s="135">
        <v>89.79</v>
      </c>
      <c r="N2826" s="135">
        <v>81.699999944703293</v>
      </c>
      <c r="O2826" s="19">
        <v>0.8</v>
      </c>
      <c r="P2826" s="2">
        <v>105.513888916168</v>
      </c>
      <c r="Q2826" s="2">
        <v>342.10112550288301</v>
      </c>
      <c r="R2826" s="266">
        <f t="shared" si="135"/>
        <v>4.4844969045916496</v>
      </c>
      <c r="S2826" s="266">
        <f t="shared" si="136"/>
        <v>1.0801040207886334</v>
      </c>
      <c r="T2826" s="266">
        <f t="shared" si="137"/>
        <v>1.9630220429915439</v>
      </c>
    </row>
    <row r="2827" spans="1:20">
      <c r="A2827" s="102">
        <v>3.7737536076456299</v>
      </c>
      <c r="B2827" s="102">
        <v>0.95337869933642005</v>
      </c>
      <c r="C2827" s="2">
        <v>880.78001155381901</v>
      </c>
      <c r="D2827" s="19">
        <v>1.8865476945583199</v>
      </c>
      <c r="E2827" s="135">
        <v>0.271181835215558</v>
      </c>
      <c r="F2827" s="135">
        <v>89</v>
      </c>
      <c r="G2827" s="135">
        <v>42.069218203123697</v>
      </c>
      <c r="H2827" s="2">
        <v>2.7993522858465001</v>
      </c>
      <c r="I2827" s="2">
        <v>228.668750479989</v>
      </c>
      <c r="J2827" s="2">
        <v>-3.06650346889068</v>
      </c>
      <c r="K2827" s="19">
        <v>4.8922904117770196</v>
      </c>
      <c r="L2827" s="135">
        <v>0.158164492482439</v>
      </c>
      <c r="M2827" s="135">
        <v>89.79</v>
      </c>
      <c r="N2827" s="135">
        <v>81.012270911409999</v>
      </c>
      <c r="O2827" s="19">
        <v>0.8</v>
      </c>
      <c r="P2827" s="2">
        <v>319.24883086616597</v>
      </c>
      <c r="Q2827" s="2">
        <v>100.36424731792999</v>
      </c>
      <c r="R2827" s="266">
        <f t="shared" si="135"/>
        <v>6.7788381063353391</v>
      </c>
      <c r="S2827" s="266">
        <f t="shared" si="136"/>
        <v>0.38561645686791352</v>
      </c>
      <c r="T2827" s="266">
        <f t="shared" si="137"/>
        <v>1.9256899550701594</v>
      </c>
    </row>
    <row r="2828" spans="1:20">
      <c r="A2828" s="102">
        <v>1.95412973826751</v>
      </c>
      <c r="B2828" s="102">
        <v>0.95365429157391102</v>
      </c>
      <c r="C2828" s="2">
        <v>978.47822665621402</v>
      </c>
      <c r="D2828" s="19">
        <v>1.8730448230496699</v>
      </c>
      <c r="E2828" s="135">
        <v>0.29999999222411999</v>
      </c>
      <c r="F2828" s="135">
        <v>89</v>
      </c>
      <c r="G2828" s="135">
        <v>41.581344426653601</v>
      </c>
      <c r="H2828" s="2">
        <v>1.49794700305665</v>
      </c>
      <c r="I2828" s="2">
        <v>229.61790013511501</v>
      </c>
      <c r="J2828" s="2">
        <v>60.027500614188199</v>
      </c>
      <c r="K2828" s="19">
        <v>2.0059554164222</v>
      </c>
      <c r="L2828" s="135">
        <v>4.0949769093412402E-7</v>
      </c>
      <c r="M2828" s="135">
        <v>89.79</v>
      </c>
      <c r="N2828" s="135">
        <v>81.699999993461603</v>
      </c>
      <c r="O2828" s="19">
        <v>0.8</v>
      </c>
      <c r="P2828" s="2">
        <v>17.262160024556199</v>
      </c>
      <c r="Q2828" s="2">
        <v>72.734836765162399</v>
      </c>
      <c r="R2828" s="266">
        <f t="shared" si="135"/>
        <v>3.8790002394718699</v>
      </c>
      <c r="S2828" s="266">
        <f t="shared" si="136"/>
        <v>0.93374200030348231</v>
      </c>
      <c r="T2828" s="266">
        <f t="shared" si="137"/>
        <v>1.9648234351242377</v>
      </c>
    </row>
    <row r="2829" spans="1:20">
      <c r="A2829" s="102">
        <v>2.5106110596098001</v>
      </c>
      <c r="B2829" s="102">
        <v>0.953728113569976</v>
      </c>
      <c r="C2829" s="2">
        <v>987.94518047687097</v>
      </c>
      <c r="D2829" s="19">
        <v>1.62330498118922</v>
      </c>
      <c r="E2829" s="135">
        <v>0.155829711053042</v>
      </c>
      <c r="F2829" s="135">
        <v>89</v>
      </c>
      <c r="G2829" s="135">
        <v>41.759711663284399</v>
      </c>
      <c r="H2829" s="2">
        <v>-0.60274342033954298</v>
      </c>
      <c r="I2829" s="2">
        <v>269.00675283805998</v>
      </c>
      <c r="J2829" s="2">
        <v>-48.009335686213497</v>
      </c>
      <c r="K2829" s="19">
        <v>2.25166474652849</v>
      </c>
      <c r="L2829" s="135">
        <v>9.8385484366338094E-2</v>
      </c>
      <c r="M2829" s="135">
        <v>89.79</v>
      </c>
      <c r="N2829" s="135">
        <v>81.212251595015005</v>
      </c>
      <c r="O2829" s="19">
        <v>0.8</v>
      </c>
      <c r="P2829" s="2">
        <v>73.212892057054603</v>
      </c>
      <c r="Q2829" s="2">
        <v>359.98860563613903</v>
      </c>
      <c r="R2829" s="266">
        <f t="shared" si="135"/>
        <v>3.8749697277177102</v>
      </c>
      <c r="S2829" s="266">
        <f t="shared" si="136"/>
        <v>0.72093546949738174</v>
      </c>
      <c r="T2829" s="266">
        <f t="shared" si="137"/>
        <v>1.9447512533094837</v>
      </c>
    </row>
    <row r="2830" spans="1:20">
      <c r="A2830" s="102">
        <v>3.8227265495806901</v>
      </c>
      <c r="B2830" s="102">
        <v>0.95394097090534402</v>
      </c>
      <c r="C2830" s="2">
        <v>963.73875256434201</v>
      </c>
      <c r="D2830" s="19">
        <v>3.2991704749853601</v>
      </c>
      <c r="E2830" s="135">
        <v>0.29999998081331902</v>
      </c>
      <c r="F2830" s="135">
        <v>89</v>
      </c>
      <c r="G2830" s="135">
        <v>41.563755503506599</v>
      </c>
      <c r="H2830" s="2">
        <v>0.74154524879234995</v>
      </c>
      <c r="I2830" s="2">
        <v>281.00354651529102</v>
      </c>
      <c r="J2830" s="2">
        <v>-48.639109713521002</v>
      </c>
      <c r="K2830" s="19">
        <v>3.1986218923869298</v>
      </c>
      <c r="L2830" s="135">
        <v>6.6008721447079505E-2</v>
      </c>
      <c r="M2830" s="135">
        <v>89.79</v>
      </c>
      <c r="N2830" s="135">
        <v>81.085168671445402</v>
      </c>
      <c r="O2830" s="19">
        <v>0.8</v>
      </c>
      <c r="P2830" s="2">
        <v>261.21520735617202</v>
      </c>
      <c r="Q2830" s="2">
        <v>179.83833098100001</v>
      </c>
      <c r="R2830" s="266">
        <f t="shared" si="135"/>
        <v>6.4977923673722895</v>
      </c>
      <c r="S2830" s="266">
        <f t="shared" si="136"/>
        <v>1.0314349698030101</v>
      </c>
      <c r="T2830" s="266">
        <f t="shared" si="137"/>
        <v>1.9508624206155893</v>
      </c>
    </row>
    <row r="2831" spans="1:20">
      <c r="A2831" s="102">
        <v>3.1341788684949199</v>
      </c>
      <c r="B2831" s="102">
        <v>0.95407212095554195</v>
      </c>
      <c r="C2831" s="2">
        <v>887.00157197865803</v>
      </c>
      <c r="D2831" s="19">
        <v>0.96123611055556302</v>
      </c>
      <c r="E2831" s="135">
        <v>0.10106006256996</v>
      </c>
      <c r="F2831" s="135">
        <v>89</v>
      </c>
      <c r="G2831" s="135">
        <v>41.515020861814101</v>
      </c>
      <c r="H2831" s="2">
        <v>5.98037892421313</v>
      </c>
      <c r="I2831" s="2">
        <v>233.134196850373</v>
      </c>
      <c r="J2831" s="2">
        <v>16.343573574783001</v>
      </c>
      <c r="K2831" s="19">
        <v>5.1176489699550398</v>
      </c>
      <c r="L2831" s="135">
        <v>0.239576973042469</v>
      </c>
      <c r="M2831" s="135">
        <v>89.79</v>
      </c>
      <c r="N2831" s="135">
        <v>82.259470785198204</v>
      </c>
      <c r="O2831" s="19">
        <v>0.8</v>
      </c>
      <c r="P2831" s="2">
        <v>315.50302834919597</v>
      </c>
      <c r="Q2831" s="2">
        <v>97.028122150483</v>
      </c>
      <c r="R2831" s="266">
        <f t="shared" si="135"/>
        <v>6.0788850805106032</v>
      </c>
      <c r="S2831" s="266">
        <f t="shared" si="136"/>
        <v>0.18782767559847072</v>
      </c>
      <c r="T2831" s="266">
        <f t="shared" si="137"/>
        <v>1.9814387437984218</v>
      </c>
    </row>
    <row r="2832" spans="1:20">
      <c r="A2832" s="102">
        <v>2.4364669462665902</v>
      </c>
      <c r="B2832" s="102">
        <v>0.95436193229740096</v>
      </c>
      <c r="C2832" s="2">
        <v>860.00078988680605</v>
      </c>
      <c r="D2832" s="19">
        <v>2.0079985723303202</v>
      </c>
      <c r="E2832" s="135">
        <v>0.13001007075071899</v>
      </c>
      <c r="F2832" s="135">
        <v>89</v>
      </c>
      <c r="G2832" s="135">
        <v>41.717660174316002</v>
      </c>
      <c r="H2832" s="2">
        <v>0.319457832737984</v>
      </c>
      <c r="I2832" s="2">
        <v>104.475946000855</v>
      </c>
      <c r="J2832" s="2">
        <v>-96.965730967673693</v>
      </c>
      <c r="K2832" s="19">
        <v>3.1999999999770101</v>
      </c>
      <c r="L2832" s="135">
        <v>9.9999522635891402E-2</v>
      </c>
      <c r="M2832" s="135">
        <v>89.79</v>
      </c>
      <c r="N2832" s="135">
        <v>81.508193570728196</v>
      </c>
      <c r="O2832" s="19">
        <v>0.8</v>
      </c>
      <c r="P2832" s="2">
        <v>4.4520136645584598</v>
      </c>
      <c r="Q2832" s="2">
        <v>67.008929591314896</v>
      </c>
      <c r="R2832" s="266">
        <f t="shared" si="135"/>
        <v>5.2079985723073303</v>
      </c>
      <c r="S2832" s="266">
        <f t="shared" si="136"/>
        <v>0.62749955385773326</v>
      </c>
      <c r="T2832" s="266">
        <f t="shared" si="137"/>
        <v>1.953805492209981</v>
      </c>
    </row>
    <row r="2833" spans="1:20">
      <c r="A2833" s="102">
        <v>2.3138776710256899</v>
      </c>
      <c r="B2833" s="102">
        <v>0.95446588548229006</v>
      </c>
      <c r="C2833" s="2">
        <v>959.913558476253</v>
      </c>
      <c r="D2833" s="19">
        <v>0.72105397218538403</v>
      </c>
      <c r="E2833" s="135">
        <v>0.29610742438926702</v>
      </c>
      <c r="F2833" s="135">
        <v>89</v>
      </c>
      <c r="G2833" s="135">
        <v>41.5755313716678</v>
      </c>
      <c r="H2833" s="2">
        <v>3.1248538106514401</v>
      </c>
      <c r="I2833" s="2">
        <v>121.575419831449</v>
      </c>
      <c r="J2833" s="2">
        <v>-20.331385698955302</v>
      </c>
      <c r="K2833" s="19">
        <v>5.4999026205619899</v>
      </c>
      <c r="L2833" s="135">
        <v>0.173540041482939</v>
      </c>
      <c r="M2833" s="135">
        <v>89.79</v>
      </c>
      <c r="N2833" s="135">
        <v>83.289008465502604</v>
      </c>
      <c r="O2833" s="19">
        <v>0.8</v>
      </c>
      <c r="P2833" s="2">
        <v>86.630273622464102</v>
      </c>
      <c r="Q2833" s="2">
        <v>349.95783951905997</v>
      </c>
      <c r="R2833" s="266">
        <f t="shared" si="135"/>
        <v>6.220956592747374</v>
      </c>
      <c r="S2833" s="266">
        <f t="shared" si="136"/>
        <v>0.13110304344110468</v>
      </c>
      <c r="T2833" s="266">
        <f t="shared" si="137"/>
        <v>2.0033179545183399</v>
      </c>
    </row>
    <row r="2834" spans="1:20">
      <c r="A2834" s="102">
        <v>3.6578273656778002</v>
      </c>
      <c r="B2834" s="102">
        <v>0.95449460054035495</v>
      </c>
      <c r="C2834" s="2">
        <v>951.96240317689103</v>
      </c>
      <c r="D2834" s="19">
        <v>3.2978319348858398</v>
      </c>
      <c r="E2834" s="135">
        <v>0.22853875720246</v>
      </c>
      <c r="F2834" s="135">
        <v>89</v>
      </c>
      <c r="G2834" s="135">
        <v>41.644950238509303</v>
      </c>
      <c r="H2834" s="2">
        <v>4.5734261976828599</v>
      </c>
      <c r="I2834" s="2">
        <v>359.98999846266202</v>
      </c>
      <c r="J2834" s="2">
        <v>139.891357250938</v>
      </c>
      <c r="K2834" s="19">
        <v>3.0304637746099301</v>
      </c>
      <c r="L2834" s="135">
        <v>1.87667388696524E-2</v>
      </c>
      <c r="M2834" s="135">
        <v>89.79</v>
      </c>
      <c r="N2834" s="135">
        <v>81.699999849024707</v>
      </c>
      <c r="O2834" s="19">
        <v>0.8</v>
      </c>
      <c r="P2834" s="2">
        <v>162.59516524643101</v>
      </c>
      <c r="Q2834" s="2">
        <v>277.51629435237601</v>
      </c>
      <c r="R2834" s="266">
        <f t="shared" si="135"/>
        <v>6.3282957094957695</v>
      </c>
      <c r="S2834" s="266">
        <f t="shared" si="136"/>
        <v>1.0882268128449495</v>
      </c>
      <c r="T2834" s="266">
        <f t="shared" si="137"/>
        <v>1.9618224870269214</v>
      </c>
    </row>
    <row r="2835" spans="1:20">
      <c r="A2835" s="102">
        <v>2.8791314056143098</v>
      </c>
      <c r="B2835" s="102">
        <v>0.95469582209582704</v>
      </c>
      <c r="C2835" s="2">
        <v>982.87407174064299</v>
      </c>
      <c r="D2835" s="19">
        <v>3.7148131900073902</v>
      </c>
      <c r="E2835" s="135">
        <v>5.3146544600343501E-2</v>
      </c>
      <c r="F2835" s="135">
        <v>89</v>
      </c>
      <c r="G2835" s="135">
        <v>41.016302859492697</v>
      </c>
      <c r="H2835" s="2">
        <v>0.14247358591464801</v>
      </c>
      <c r="I2835" s="2">
        <v>157.89614643172499</v>
      </c>
      <c r="J2835" s="2">
        <v>-145.28718515725001</v>
      </c>
      <c r="K2835" s="19">
        <v>2.2238025813823801</v>
      </c>
      <c r="L2835" s="135">
        <v>0.103464013205085</v>
      </c>
      <c r="M2835" s="135">
        <v>89.79</v>
      </c>
      <c r="N2835" s="135">
        <v>82.813776436577797</v>
      </c>
      <c r="O2835" s="19">
        <v>0.8</v>
      </c>
      <c r="P2835" s="2">
        <v>97.122484363771406</v>
      </c>
      <c r="Q2835" s="2">
        <v>346.55044448638102</v>
      </c>
      <c r="R2835" s="266">
        <f t="shared" si="135"/>
        <v>5.9386157713897703</v>
      </c>
      <c r="S2835" s="266">
        <f t="shared" si="136"/>
        <v>1.6704779556907228</v>
      </c>
      <c r="T2835" s="266">
        <f t="shared" si="137"/>
        <v>2.0190453713068295</v>
      </c>
    </row>
    <row r="2836" spans="1:20">
      <c r="A2836" s="102">
        <v>4.0651717535219998</v>
      </c>
      <c r="B2836" s="102">
        <v>0.95494469986571096</v>
      </c>
      <c r="C2836" s="2">
        <v>888.76548488109802</v>
      </c>
      <c r="D2836" s="19">
        <v>3.2903257778545401</v>
      </c>
      <c r="E2836" s="135">
        <v>0.29386859125000703</v>
      </c>
      <c r="F2836" s="135">
        <v>89</v>
      </c>
      <c r="G2836" s="135">
        <v>41.394031217889001</v>
      </c>
      <c r="H2836" s="2">
        <v>-0.865909672392981</v>
      </c>
      <c r="I2836" s="2">
        <v>292.18867010688302</v>
      </c>
      <c r="J2836" s="2">
        <v>-87.593889454270993</v>
      </c>
      <c r="K2836" s="19">
        <v>3.0986976073576602</v>
      </c>
      <c r="L2836" s="135">
        <v>5.0249438275376902E-2</v>
      </c>
      <c r="M2836" s="135">
        <v>89.79</v>
      </c>
      <c r="N2836" s="135">
        <v>81.929124586076995</v>
      </c>
      <c r="O2836" s="19">
        <v>0.8</v>
      </c>
      <c r="P2836" s="2">
        <v>304.47478990573399</v>
      </c>
      <c r="Q2836" s="2">
        <v>131.39708389600301</v>
      </c>
      <c r="R2836" s="266">
        <f t="shared" si="135"/>
        <v>6.3890233852121998</v>
      </c>
      <c r="S2836" s="266">
        <f t="shared" si="136"/>
        <v>1.0618415201411944</v>
      </c>
      <c r="T2836" s="266">
        <f t="shared" si="137"/>
        <v>1.9792497173039334</v>
      </c>
    </row>
    <row r="2837" spans="1:20">
      <c r="A2837" s="102">
        <v>4.3322712047956804</v>
      </c>
      <c r="B2837" s="102">
        <v>0.95506397949750799</v>
      </c>
      <c r="C2837" s="2">
        <v>980.57805189570104</v>
      </c>
      <c r="D2837" s="19">
        <v>2.4232054887949399</v>
      </c>
      <c r="E2837" s="135">
        <v>0.246471806100902</v>
      </c>
      <c r="F2837" s="135">
        <v>89</v>
      </c>
      <c r="G2837" s="135">
        <v>41.549173592335599</v>
      </c>
      <c r="H2837" s="2">
        <v>0.205586898656544</v>
      </c>
      <c r="I2837" s="2">
        <v>309.39211899543301</v>
      </c>
      <c r="J2837" s="2">
        <v>-72.959262155993898</v>
      </c>
      <c r="K2837" s="19">
        <v>3.0792164957402699</v>
      </c>
      <c r="L2837" s="135">
        <v>9.9993404704329103E-2</v>
      </c>
      <c r="M2837" s="135">
        <v>89.79</v>
      </c>
      <c r="N2837" s="135">
        <v>81.696515749012306</v>
      </c>
      <c r="O2837" s="19">
        <v>0.8</v>
      </c>
      <c r="P2837" s="2">
        <v>199.79986756194501</v>
      </c>
      <c r="Q2837" s="2">
        <v>254.13826144160399</v>
      </c>
      <c r="R2837" s="266">
        <f t="shared" si="135"/>
        <v>5.5024219845352098</v>
      </c>
      <c r="S2837" s="266">
        <f t="shared" si="136"/>
        <v>0.78695521803912027</v>
      </c>
      <c r="T2837" s="266">
        <f t="shared" si="137"/>
        <v>1.9662609069096508</v>
      </c>
    </row>
    <row r="2838" spans="1:20">
      <c r="A2838" s="102">
        <v>2.5073624183423799</v>
      </c>
      <c r="B2838" s="102">
        <v>0.95543587355710102</v>
      </c>
      <c r="C2838" s="2">
        <v>977.04866609282203</v>
      </c>
      <c r="D2838" s="19">
        <v>0.50292310933628903</v>
      </c>
      <c r="E2838" s="135">
        <v>4.8644199560796602E-4</v>
      </c>
      <c r="F2838" s="135">
        <v>89</v>
      </c>
      <c r="G2838" s="135">
        <v>41.035517875436099</v>
      </c>
      <c r="H2838" s="2">
        <v>5.9989487232155296</v>
      </c>
      <c r="I2838" s="2">
        <v>345.72526151695098</v>
      </c>
      <c r="J2838" s="2">
        <v>6.0966342606799904</v>
      </c>
      <c r="K2838" s="19">
        <v>1.40664747711517</v>
      </c>
      <c r="L2838" s="135">
        <v>1.7924940013512101E-2</v>
      </c>
      <c r="M2838" s="135">
        <v>89.79</v>
      </c>
      <c r="N2838" s="135">
        <v>82.533405081019694</v>
      </c>
      <c r="O2838" s="19">
        <v>0.8</v>
      </c>
      <c r="P2838" s="2">
        <v>185.09973309310001</v>
      </c>
      <c r="Q2838" s="2">
        <v>256.00227805795498</v>
      </c>
      <c r="R2838" s="266">
        <f t="shared" si="135"/>
        <v>1.9095705864514589</v>
      </c>
      <c r="S2838" s="266">
        <f t="shared" si="136"/>
        <v>0.35753315419703546</v>
      </c>
      <c r="T2838" s="266">
        <f t="shared" si="137"/>
        <v>2.0112675397822692</v>
      </c>
    </row>
    <row r="2839" spans="1:20">
      <c r="A2839" s="102">
        <v>3.0215969029814</v>
      </c>
      <c r="B2839" s="102">
        <v>0.95550068752730599</v>
      </c>
      <c r="C2839" s="2">
        <v>861.35942984535995</v>
      </c>
      <c r="D2839" s="19">
        <v>3.2628889798665299</v>
      </c>
      <c r="E2839" s="135">
        <v>0.16076177602892999</v>
      </c>
      <c r="F2839" s="135">
        <v>89</v>
      </c>
      <c r="G2839" s="135">
        <v>41.681830651567502</v>
      </c>
      <c r="H2839" s="2">
        <v>0.39611499935233502</v>
      </c>
      <c r="I2839" s="2">
        <v>61.386914906568798</v>
      </c>
      <c r="J2839" s="2">
        <v>67.726328429005804</v>
      </c>
      <c r="K2839" s="19">
        <v>3.11791137873377</v>
      </c>
      <c r="L2839" s="135">
        <v>4.5640103023732802E-2</v>
      </c>
      <c r="M2839" s="135">
        <v>89.79</v>
      </c>
      <c r="N2839" s="135">
        <v>81.699999413202306</v>
      </c>
      <c r="O2839" s="19">
        <v>0.8</v>
      </c>
      <c r="P2839" s="2">
        <v>343.14251979654301</v>
      </c>
      <c r="Q2839" s="2">
        <v>82.297109278019207</v>
      </c>
      <c r="R2839" s="266">
        <f t="shared" si="135"/>
        <v>6.3808003586003004</v>
      </c>
      <c r="S2839" s="266">
        <f t="shared" si="136"/>
        <v>1.0464983072070628</v>
      </c>
      <c r="T2839" s="266">
        <f t="shared" si="137"/>
        <v>1.9600866405355415</v>
      </c>
    </row>
    <row r="2840" spans="1:20">
      <c r="A2840" s="102">
        <v>2.1159276794642201</v>
      </c>
      <c r="B2840" s="102">
        <v>0.95639902501202601</v>
      </c>
      <c r="C2840" s="2">
        <v>998.60244383944405</v>
      </c>
      <c r="D2840" s="19">
        <v>1.4968700532636501</v>
      </c>
      <c r="E2840" s="135">
        <v>0.14731834862175799</v>
      </c>
      <c r="F2840" s="135">
        <v>89</v>
      </c>
      <c r="G2840" s="135">
        <v>41.7962892181584</v>
      </c>
      <c r="H2840" s="2">
        <v>0.67087168914870199</v>
      </c>
      <c r="I2840" s="2">
        <v>297.01406044385402</v>
      </c>
      <c r="J2840" s="2">
        <v>-52.540133572892003</v>
      </c>
      <c r="K2840" s="19">
        <v>2.78712806513817</v>
      </c>
      <c r="L2840" s="135">
        <v>7.9900582470058296E-2</v>
      </c>
      <c r="M2840" s="135">
        <v>89.79</v>
      </c>
      <c r="N2840" s="135">
        <v>81.466402823281101</v>
      </c>
      <c r="O2840" s="19">
        <v>0.8</v>
      </c>
      <c r="P2840" s="2">
        <v>0.20630542839661101</v>
      </c>
      <c r="Q2840" s="2">
        <v>65.335053990986495</v>
      </c>
      <c r="R2840" s="266">
        <f t="shared" si="135"/>
        <v>4.2839981184018203</v>
      </c>
      <c r="S2840" s="266">
        <f t="shared" si="136"/>
        <v>0.53706540147427484</v>
      </c>
      <c r="T2840" s="266">
        <f t="shared" si="137"/>
        <v>1.9491300387472681</v>
      </c>
    </row>
    <row r="2841" spans="1:20">
      <c r="A2841" s="102">
        <v>3.8643703283741999</v>
      </c>
      <c r="B2841" s="102">
        <v>0.95652376846684195</v>
      </c>
      <c r="C2841" s="2">
        <v>926.75903461077905</v>
      </c>
      <c r="D2841" s="19">
        <v>3.1276805214789598</v>
      </c>
      <c r="E2841" s="135">
        <v>0.21259212806991501</v>
      </c>
      <c r="F2841" s="135">
        <v>89</v>
      </c>
      <c r="G2841" s="135">
        <v>41.403063370476197</v>
      </c>
      <c r="H2841" s="2">
        <v>5.5660068377938501</v>
      </c>
      <c r="I2841" s="2">
        <v>348.72030520639402</v>
      </c>
      <c r="J2841" s="2">
        <v>-168.75783915238199</v>
      </c>
      <c r="K2841" s="19">
        <v>2.9571440408524499</v>
      </c>
      <c r="L2841" s="135">
        <v>9.99992682637591E-2</v>
      </c>
      <c r="M2841" s="135">
        <v>89.79</v>
      </c>
      <c r="N2841" s="135">
        <v>81.904970321666497</v>
      </c>
      <c r="O2841" s="19">
        <v>0.8</v>
      </c>
      <c r="P2841" s="2">
        <v>263.856840915806</v>
      </c>
      <c r="Q2841" s="2">
        <v>173.28507633900699</v>
      </c>
      <c r="R2841" s="266">
        <f t="shared" si="135"/>
        <v>6.0848245623314092</v>
      </c>
      <c r="S2841" s="266">
        <f t="shared" si="136"/>
        <v>1.0576693181903136</v>
      </c>
      <c r="T2841" s="266">
        <f t="shared" si="137"/>
        <v>1.9782345472550591</v>
      </c>
    </row>
    <row r="2842" spans="1:20">
      <c r="A2842" s="102">
        <v>3.8221084275282902</v>
      </c>
      <c r="B2842" s="102">
        <v>0.95662453795290103</v>
      </c>
      <c r="C2842" s="2">
        <v>948.21591523816198</v>
      </c>
      <c r="D2842" s="19">
        <v>3.2319202811724201</v>
      </c>
      <c r="E2842" s="135">
        <v>0.29912596524914198</v>
      </c>
      <c r="F2842" s="135">
        <v>89</v>
      </c>
      <c r="G2842" s="135">
        <v>41.543660385987998</v>
      </c>
      <c r="H2842" s="2">
        <v>-0.70128620775302397</v>
      </c>
      <c r="I2842" s="2">
        <v>286.94434688490497</v>
      </c>
      <c r="J2842" s="2">
        <v>-58.498900146149801</v>
      </c>
      <c r="K2842" s="19">
        <v>3.1515592154438399</v>
      </c>
      <c r="L2842" s="135">
        <v>6.6638710863225897E-2</v>
      </c>
      <c r="M2842" s="135">
        <v>89.79</v>
      </c>
      <c r="N2842" s="135">
        <v>81.245354811621098</v>
      </c>
      <c r="O2842" s="19">
        <v>0.8</v>
      </c>
      <c r="P2842" s="2">
        <v>260.72890406197598</v>
      </c>
      <c r="Q2842" s="2">
        <v>180.310268200651</v>
      </c>
      <c r="R2842" s="266">
        <f t="shared" si="135"/>
        <v>6.3834794966162605</v>
      </c>
      <c r="S2842" s="266">
        <f t="shared" si="136"/>
        <v>1.0254988277976123</v>
      </c>
      <c r="T2842" s="266">
        <f t="shared" si="137"/>
        <v>1.9556619242685662</v>
      </c>
    </row>
    <row r="2843" spans="1:20">
      <c r="A2843" s="102">
        <v>2.1817135466262698</v>
      </c>
      <c r="B2843" s="102">
        <v>0.95669067976996303</v>
      </c>
      <c r="C2843" s="2">
        <v>994.82167562946495</v>
      </c>
      <c r="D2843" s="19">
        <v>1.2006822356445701</v>
      </c>
      <c r="E2843" s="135">
        <v>0.130000246437529</v>
      </c>
      <c r="F2843" s="135">
        <v>89</v>
      </c>
      <c r="G2843" s="135">
        <v>41.799986522099701</v>
      </c>
      <c r="H2843" s="2">
        <v>0.48450826176646999</v>
      </c>
      <c r="I2843" s="2">
        <v>281.26539043700899</v>
      </c>
      <c r="J2843" s="2">
        <v>-42.180691829967799</v>
      </c>
      <c r="K2843" s="19">
        <v>2.46113163558734</v>
      </c>
      <c r="L2843" s="135">
        <v>9.3808566955169995E-2</v>
      </c>
      <c r="M2843" s="135">
        <v>89.79</v>
      </c>
      <c r="N2843" s="135">
        <v>81.587095884032607</v>
      </c>
      <c r="O2843" s="19">
        <v>0.8</v>
      </c>
      <c r="P2843" s="2">
        <v>357.19978898391901</v>
      </c>
      <c r="Q2843" s="2">
        <v>66.900655884602699</v>
      </c>
      <c r="R2843" s="266">
        <f t="shared" si="135"/>
        <v>3.6618138712319102</v>
      </c>
      <c r="S2843" s="266">
        <f t="shared" si="136"/>
        <v>0.48785778797160179</v>
      </c>
      <c r="T2843" s="266">
        <f t="shared" si="137"/>
        <v>1.951845028488165</v>
      </c>
    </row>
    <row r="2844" spans="1:20">
      <c r="A2844" s="102">
        <v>3.1835933267138898</v>
      </c>
      <c r="B2844" s="102">
        <v>0.95672296102651699</v>
      </c>
      <c r="C2844" s="2">
        <v>958.56460911701095</v>
      </c>
      <c r="D2844" s="19">
        <v>1.0548379423613901</v>
      </c>
      <c r="E2844" s="135">
        <v>4.6793474815512701E-2</v>
      </c>
      <c r="F2844" s="135">
        <v>89</v>
      </c>
      <c r="G2844" s="135">
        <v>41.429440717278098</v>
      </c>
      <c r="H2844" s="2">
        <v>1.0172628146471701</v>
      </c>
      <c r="I2844" s="2">
        <v>252.67106845722799</v>
      </c>
      <c r="J2844" s="2">
        <v>-12.1304647054833</v>
      </c>
      <c r="K2844" s="19">
        <v>4.4435246761742198</v>
      </c>
      <c r="L2844" s="135">
        <v>0.26986967579471399</v>
      </c>
      <c r="M2844" s="135">
        <v>89.79</v>
      </c>
      <c r="N2844" s="135">
        <v>82.264282124276804</v>
      </c>
      <c r="O2844" s="19">
        <v>0.8</v>
      </c>
      <c r="P2844" s="2">
        <v>318.28073701230102</v>
      </c>
      <c r="Q2844" s="2">
        <v>89.524784969834002</v>
      </c>
      <c r="R2844" s="266">
        <f t="shared" si="135"/>
        <v>5.4983626185356096</v>
      </c>
      <c r="S2844" s="266">
        <f t="shared" si="136"/>
        <v>0.23738766390053742</v>
      </c>
      <c r="T2844" s="266">
        <f t="shared" si="137"/>
        <v>1.9856479040029278</v>
      </c>
    </row>
    <row r="2845" spans="1:20">
      <c r="A2845" s="102">
        <v>2.3700686381198399</v>
      </c>
      <c r="B2845" s="102">
        <v>0.95718420992660103</v>
      </c>
      <c r="C2845" s="2">
        <v>930.19081351627005</v>
      </c>
      <c r="D2845" s="19">
        <v>0.63716789005563501</v>
      </c>
      <c r="E2845" s="135">
        <v>9.6362450813692602E-2</v>
      </c>
      <c r="F2845" s="135">
        <v>89</v>
      </c>
      <c r="G2845" s="135">
        <v>42.973380984866502</v>
      </c>
      <c r="H2845" s="2">
        <v>4.3795349743267504</v>
      </c>
      <c r="I2845" s="2">
        <v>168.752169554294</v>
      </c>
      <c r="J2845" s="2">
        <v>164.10534040825499</v>
      </c>
      <c r="K2845" s="19">
        <v>5.12910931719854</v>
      </c>
      <c r="L2845" s="135">
        <v>0.14842194201352699</v>
      </c>
      <c r="M2845" s="135">
        <v>89.79</v>
      </c>
      <c r="N2845" s="135">
        <v>81.954576669862107</v>
      </c>
      <c r="O2845" s="19">
        <v>0.8</v>
      </c>
      <c r="P2845" s="2">
        <v>70.096341282275404</v>
      </c>
      <c r="Q2845" s="2">
        <v>359.88470060267701</v>
      </c>
      <c r="R2845" s="266">
        <f t="shared" si="135"/>
        <v>5.7662772072541753</v>
      </c>
      <c r="S2845" s="266">
        <f t="shared" si="136"/>
        <v>0.1242258354523917</v>
      </c>
      <c r="T2845" s="266">
        <f t="shared" si="137"/>
        <v>1.9071009725467776</v>
      </c>
    </row>
    <row r="2846" spans="1:20">
      <c r="A2846" s="102">
        <v>3.5410844963043902</v>
      </c>
      <c r="B2846" s="102">
        <v>0.95809967095470605</v>
      </c>
      <c r="C2846" s="2">
        <v>860.00348438704304</v>
      </c>
      <c r="D2846" s="19">
        <v>1.5524841883311999</v>
      </c>
      <c r="E2846" s="135">
        <v>0.130000127090243</v>
      </c>
      <c r="F2846" s="135">
        <v>89</v>
      </c>
      <c r="G2846" s="135">
        <v>41.550002557415397</v>
      </c>
      <c r="H2846" s="2">
        <v>0.69822327869205403</v>
      </c>
      <c r="I2846" s="2">
        <v>274.35918780762501</v>
      </c>
      <c r="J2846" s="2">
        <v>12.975737497313499</v>
      </c>
      <c r="K2846" s="19">
        <v>3.1997074779063701</v>
      </c>
      <c r="L2846" s="135">
        <v>9.9999931521545293E-2</v>
      </c>
      <c r="M2846" s="135">
        <v>89.79</v>
      </c>
      <c r="N2846" s="135">
        <v>81.003357488404006</v>
      </c>
      <c r="O2846" s="19">
        <v>0.8</v>
      </c>
      <c r="P2846" s="2">
        <v>297.73844773412299</v>
      </c>
      <c r="Q2846" s="2">
        <v>124.64018099018</v>
      </c>
      <c r="R2846" s="266">
        <f t="shared" si="135"/>
        <v>4.7521916662375698</v>
      </c>
      <c r="S2846" s="266">
        <f t="shared" si="136"/>
        <v>0.48519566211940729</v>
      </c>
      <c r="T2846" s="266">
        <f t="shared" si="137"/>
        <v>1.9495391697382074</v>
      </c>
    </row>
    <row r="2847" spans="1:20">
      <c r="A2847" s="102">
        <v>2.78592362208291</v>
      </c>
      <c r="B2847" s="102">
        <v>0.95851791940410302</v>
      </c>
      <c r="C2847" s="2">
        <v>924.59935899036702</v>
      </c>
      <c r="D2847" s="19">
        <v>0.50000002782933595</v>
      </c>
      <c r="E2847" s="135">
        <v>0.19468812474289601</v>
      </c>
      <c r="F2847" s="135">
        <v>89</v>
      </c>
      <c r="G2847" s="135">
        <v>41.426507631474202</v>
      </c>
      <c r="H2847" s="2">
        <v>5.6011371708840398</v>
      </c>
      <c r="I2847" s="2">
        <v>326.90161710248299</v>
      </c>
      <c r="J2847" s="2">
        <v>103.577174051694</v>
      </c>
      <c r="K2847" s="19">
        <v>2.0276451435656102</v>
      </c>
      <c r="L2847" s="135">
        <v>0.28922777515593201</v>
      </c>
      <c r="M2847" s="135">
        <v>89.79</v>
      </c>
      <c r="N2847" s="135">
        <v>82.789332900499105</v>
      </c>
      <c r="O2847" s="19">
        <v>0.8</v>
      </c>
      <c r="P2847" s="2">
        <v>288.257004066935</v>
      </c>
      <c r="Q2847" s="2">
        <v>142.437902863283</v>
      </c>
      <c r="R2847" s="266">
        <f t="shared" si="135"/>
        <v>2.5276451713949459</v>
      </c>
      <c r="S2847" s="266">
        <f t="shared" si="136"/>
        <v>0.24659148540660661</v>
      </c>
      <c r="T2847" s="266">
        <f t="shared" si="137"/>
        <v>1.9984627629484046</v>
      </c>
    </row>
    <row r="2848" spans="1:20">
      <c r="A2848" s="102">
        <v>2.47567381057888</v>
      </c>
      <c r="B2848" s="102">
        <v>0.958682413075995</v>
      </c>
      <c r="C2848" s="2">
        <v>879.98170597749197</v>
      </c>
      <c r="D2848" s="19">
        <v>1.1056741926261999</v>
      </c>
      <c r="E2848" s="135">
        <v>0.151001112866088</v>
      </c>
      <c r="F2848" s="135">
        <v>89</v>
      </c>
      <c r="G2848" s="135">
        <v>41.425834370629502</v>
      </c>
      <c r="H2848" s="2">
        <v>5.1282826369870804</v>
      </c>
      <c r="I2848" s="2">
        <v>140.92512882273999</v>
      </c>
      <c r="J2848" s="2">
        <v>-30.332333718711499</v>
      </c>
      <c r="K2848" s="19">
        <v>5.2350972241219402</v>
      </c>
      <c r="L2848" s="135">
        <v>1.2684834642580399E-2</v>
      </c>
      <c r="M2848" s="135">
        <v>89.79</v>
      </c>
      <c r="N2848" s="135">
        <v>83.469161619571693</v>
      </c>
      <c r="O2848" s="19">
        <v>0.8</v>
      </c>
      <c r="P2848" s="2">
        <v>247.63737554735999</v>
      </c>
      <c r="Q2848" s="2">
        <v>196.42627546267499</v>
      </c>
      <c r="R2848" s="266">
        <f t="shared" si="135"/>
        <v>6.3407714167481402</v>
      </c>
      <c r="S2848" s="266">
        <f t="shared" si="136"/>
        <v>0.21120413724725998</v>
      </c>
      <c r="T2848" s="266">
        <f t="shared" si="137"/>
        <v>2.0149059853034723</v>
      </c>
    </row>
    <row r="2849" spans="1:20">
      <c r="A2849" s="102">
        <v>2.0086033609695702</v>
      </c>
      <c r="B2849" s="102">
        <v>0.95934891980141401</v>
      </c>
      <c r="C2849" s="2">
        <v>911.67750464921198</v>
      </c>
      <c r="D2849" s="19">
        <v>0.99805763737725395</v>
      </c>
      <c r="E2849" s="135">
        <v>1.8995349198290899E-2</v>
      </c>
      <c r="F2849" s="135">
        <v>89</v>
      </c>
      <c r="G2849" s="135">
        <v>42.694135352204498</v>
      </c>
      <c r="H2849" s="2">
        <v>3.3202190889140701</v>
      </c>
      <c r="I2849" s="2">
        <v>273.50074332823601</v>
      </c>
      <c r="J2849" s="2">
        <v>-123.710989330167</v>
      </c>
      <c r="K2849" s="19">
        <v>4.2444200599147699</v>
      </c>
      <c r="L2849" s="135">
        <v>4.5715109972969001E-2</v>
      </c>
      <c r="M2849" s="135">
        <v>89.79</v>
      </c>
      <c r="N2849" s="135">
        <v>82.045223517763802</v>
      </c>
      <c r="O2849" s="19">
        <v>0.8</v>
      </c>
      <c r="P2849" s="2">
        <v>310.80885907688798</v>
      </c>
      <c r="Q2849" s="2">
        <v>135.41899543780301</v>
      </c>
      <c r="R2849" s="266">
        <f t="shared" si="135"/>
        <v>5.2424776972920242</v>
      </c>
      <c r="S2849" s="266">
        <f t="shared" si="136"/>
        <v>0.23514582046275964</v>
      </c>
      <c r="T2849" s="266">
        <f t="shared" si="137"/>
        <v>1.9216977423464185</v>
      </c>
    </row>
    <row r="2850" spans="1:20">
      <c r="A2850" s="102">
        <v>4.1727603450417501</v>
      </c>
      <c r="B2850" s="102">
        <v>0.95947517221793499</v>
      </c>
      <c r="C2850" s="2">
        <v>867.01285176374199</v>
      </c>
      <c r="D2850" s="19">
        <v>2.9036887353143399</v>
      </c>
      <c r="E2850" s="135">
        <v>0.29971627467871598</v>
      </c>
      <c r="F2850" s="135">
        <v>89</v>
      </c>
      <c r="G2850" s="135">
        <v>41.500247598705201</v>
      </c>
      <c r="H2850" s="2">
        <v>-1.41109321842729</v>
      </c>
      <c r="I2850" s="2">
        <v>285.88743441875698</v>
      </c>
      <c r="J2850" s="2">
        <v>-63.858388855822298</v>
      </c>
      <c r="K2850" s="19">
        <v>3.0832473449694202</v>
      </c>
      <c r="L2850" s="135">
        <v>5.8359446016867801E-2</v>
      </c>
      <c r="M2850" s="135">
        <v>89.79</v>
      </c>
      <c r="N2850" s="135">
        <v>81.538107150971399</v>
      </c>
      <c r="O2850" s="19">
        <v>0.8</v>
      </c>
      <c r="P2850" s="2">
        <v>268.127860631788</v>
      </c>
      <c r="Q2850" s="2">
        <v>172.04300728908899</v>
      </c>
      <c r="R2850" s="266">
        <f t="shared" si="135"/>
        <v>5.9869360802837601</v>
      </c>
      <c r="S2850" s="266">
        <f t="shared" si="136"/>
        <v>0.94176315113088627</v>
      </c>
      <c r="T2850" s="266">
        <f t="shared" si="137"/>
        <v>1.9647619440592294</v>
      </c>
    </row>
    <row r="2851" spans="1:20">
      <c r="A2851" s="102">
        <v>2.06366859190166</v>
      </c>
      <c r="B2851" s="102">
        <v>0.95950587554013</v>
      </c>
      <c r="C2851" s="2">
        <v>940.43693827073605</v>
      </c>
      <c r="D2851" s="19">
        <v>0.83509759174798204</v>
      </c>
      <c r="E2851" s="135">
        <v>1.6178654738559201E-2</v>
      </c>
      <c r="F2851" s="135">
        <v>89</v>
      </c>
      <c r="G2851" s="135">
        <v>41.8462294593146</v>
      </c>
      <c r="H2851" s="2">
        <v>-1.7318384104712401</v>
      </c>
      <c r="I2851" s="2">
        <v>156.49843076404801</v>
      </c>
      <c r="J2851" s="2">
        <v>111.35082327782899</v>
      </c>
      <c r="K2851" s="19">
        <v>1.7576513124081301</v>
      </c>
      <c r="L2851" s="135">
        <v>0.268646984132897</v>
      </c>
      <c r="M2851" s="135">
        <v>89.79</v>
      </c>
      <c r="N2851" s="135">
        <v>81.787404089254295</v>
      </c>
      <c r="O2851" s="19">
        <v>0.8</v>
      </c>
      <c r="P2851" s="2">
        <v>342.69514931298897</v>
      </c>
      <c r="Q2851" s="2">
        <v>62.521021823661201</v>
      </c>
      <c r="R2851" s="266">
        <f t="shared" si="135"/>
        <v>2.592748904156112</v>
      </c>
      <c r="S2851" s="266">
        <f t="shared" si="136"/>
        <v>0.47512130867630858</v>
      </c>
      <c r="T2851" s="266">
        <f t="shared" si="137"/>
        <v>1.9544748749411913</v>
      </c>
    </row>
    <row r="2852" spans="1:20">
      <c r="A2852" s="102">
        <v>2.15743976226076</v>
      </c>
      <c r="B2852" s="102">
        <v>0.95993473109624805</v>
      </c>
      <c r="C2852" s="2">
        <v>860.68498230223099</v>
      </c>
      <c r="D2852" s="19">
        <v>1.2000000074557799</v>
      </c>
      <c r="E2852" s="135">
        <v>0.29999443205582599</v>
      </c>
      <c r="F2852" s="135">
        <v>89</v>
      </c>
      <c r="G2852" s="135">
        <v>41.799998832178197</v>
      </c>
      <c r="H2852" s="2">
        <v>-2.9990038850373399</v>
      </c>
      <c r="I2852" s="2">
        <v>223.48978257202799</v>
      </c>
      <c r="J2852" s="2">
        <v>35.7733506771918</v>
      </c>
      <c r="K2852" s="19">
        <v>2.0001915913728099</v>
      </c>
      <c r="L2852" s="135">
        <v>8.5797034425166299E-2</v>
      </c>
      <c r="M2852" s="135">
        <v>89.79</v>
      </c>
      <c r="N2852" s="135">
        <v>81.329025777989301</v>
      </c>
      <c r="O2852" s="19">
        <v>0.8</v>
      </c>
      <c r="P2852" s="2">
        <v>12.545294126121499</v>
      </c>
      <c r="Q2852" s="2">
        <v>53.654162762618398</v>
      </c>
      <c r="R2852" s="266">
        <f t="shared" si="135"/>
        <v>3.2001915988285896</v>
      </c>
      <c r="S2852" s="266">
        <f t="shared" si="136"/>
        <v>0.59994253182125068</v>
      </c>
      <c r="T2852" s="266">
        <f t="shared" si="137"/>
        <v>1.9456705275164059</v>
      </c>
    </row>
    <row r="2853" spans="1:20">
      <c r="A2853" s="102">
        <v>2.25662189116701</v>
      </c>
      <c r="B2853" s="102">
        <v>0.96031520677292104</v>
      </c>
      <c r="C2853" s="2">
        <v>996.40206024231099</v>
      </c>
      <c r="D2853" s="19">
        <v>1.20000119987272</v>
      </c>
      <c r="E2853" s="135">
        <v>0.20206135443836701</v>
      </c>
      <c r="F2853" s="135">
        <v>89</v>
      </c>
      <c r="G2853" s="135">
        <v>41.691482713378598</v>
      </c>
      <c r="H2853" s="2">
        <v>-2.25676458227551</v>
      </c>
      <c r="I2853" s="2">
        <v>238.730891255854</v>
      </c>
      <c r="J2853" s="2">
        <v>13.632042829399399</v>
      </c>
      <c r="K2853" s="19">
        <v>2.00005672548538</v>
      </c>
      <c r="L2853" s="135">
        <v>6.3233103824420295E-2</v>
      </c>
      <c r="M2853" s="135">
        <v>89.79</v>
      </c>
      <c r="N2853" s="135">
        <v>81.551153529857501</v>
      </c>
      <c r="O2853" s="19">
        <v>0.8</v>
      </c>
      <c r="P2853" s="2">
        <v>359.98796061220997</v>
      </c>
      <c r="Q2853" s="2">
        <v>69.2278866329181</v>
      </c>
      <c r="R2853" s="266">
        <f t="shared" si="135"/>
        <v>3.2000579253581001</v>
      </c>
      <c r="S2853" s="266">
        <f t="shared" si="136"/>
        <v>0.59998358275638408</v>
      </c>
      <c r="T2853" s="266">
        <f t="shared" si="137"/>
        <v>1.9560626828867405</v>
      </c>
    </row>
    <row r="2854" spans="1:20">
      <c r="A2854" s="102">
        <v>2.8655674066394501</v>
      </c>
      <c r="B2854" s="102">
        <v>0.960321847157662</v>
      </c>
      <c r="C2854" s="2">
        <v>860.00032945451096</v>
      </c>
      <c r="D2854" s="19">
        <v>1.9290008025937999</v>
      </c>
      <c r="E2854" s="135">
        <v>0.13000007119965301</v>
      </c>
      <c r="F2854" s="135">
        <v>89</v>
      </c>
      <c r="G2854" s="135">
        <v>41.799979103678801</v>
      </c>
      <c r="H2854" s="2">
        <v>0.497292867459039</v>
      </c>
      <c r="I2854" s="2">
        <v>127.11768663736299</v>
      </c>
      <c r="J2854" s="2">
        <v>-128.744486935184</v>
      </c>
      <c r="K2854" s="19">
        <v>3.1999907210862699</v>
      </c>
      <c r="L2854" s="135">
        <v>9.9999939329719997E-2</v>
      </c>
      <c r="M2854" s="135">
        <v>89.79</v>
      </c>
      <c r="N2854" s="135">
        <v>81.272124187282998</v>
      </c>
      <c r="O2854" s="19">
        <v>0.8</v>
      </c>
      <c r="P2854" s="2">
        <v>66.403979062008702</v>
      </c>
      <c r="Q2854" s="2">
        <v>8.8723426139188497</v>
      </c>
      <c r="R2854" s="266">
        <f t="shared" si="135"/>
        <v>5.1289915236800701</v>
      </c>
      <c r="S2854" s="266">
        <f t="shared" si="136"/>
        <v>0.60281449876797788</v>
      </c>
      <c r="T2854" s="266">
        <f t="shared" si="137"/>
        <v>1.944310163067289</v>
      </c>
    </row>
    <row r="2855" spans="1:20">
      <c r="A2855" s="102">
        <v>3.7435892419889498</v>
      </c>
      <c r="B2855" s="102">
        <v>0.960441123557222</v>
      </c>
      <c r="C2855" s="2">
        <v>960.73391701439402</v>
      </c>
      <c r="D2855" s="19">
        <v>2.6387111586335998</v>
      </c>
      <c r="E2855" s="135">
        <v>0.263011131988933</v>
      </c>
      <c r="F2855" s="135">
        <v>89</v>
      </c>
      <c r="G2855" s="135">
        <v>41.689184970167702</v>
      </c>
      <c r="H2855" s="2">
        <v>-0.222516785940641</v>
      </c>
      <c r="I2855" s="2">
        <v>305.263962425655</v>
      </c>
      <c r="J2855" s="2">
        <v>-69.470093969199496</v>
      </c>
      <c r="K2855" s="19">
        <v>3.1997544265000601</v>
      </c>
      <c r="L2855" s="135">
        <v>9.9969203691689504E-2</v>
      </c>
      <c r="M2855" s="135">
        <v>89.79</v>
      </c>
      <c r="N2855" s="135">
        <v>81.181632090993602</v>
      </c>
      <c r="O2855" s="19">
        <v>0.8</v>
      </c>
      <c r="P2855" s="2">
        <v>227.25569356161</v>
      </c>
      <c r="Q2855" s="2">
        <v>220.11088937505599</v>
      </c>
      <c r="R2855" s="266">
        <f t="shared" si="135"/>
        <v>5.83846558513366</v>
      </c>
      <c r="S2855" s="266">
        <f t="shared" si="136"/>
        <v>0.82466052293890002</v>
      </c>
      <c r="T2855" s="266">
        <f t="shared" si="137"/>
        <v>1.9473067691077732</v>
      </c>
    </row>
    <row r="2856" spans="1:20">
      <c r="A2856" s="102">
        <v>3.50013738172128</v>
      </c>
      <c r="B2856" s="102">
        <v>0.96054916513864597</v>
      </c>
      <c r="C2856" s="2">
        <v>872.70936337458397</v>
      </c>
      <c r="D2856" s="19">
        <v>2.3003416706779398</v>
      </c>
      <c r="E2856" s="135">
        <v>0.29230044611204198</v>
      </c>
      <c r="F2856" s="135">
        <v>89</v>
      </c>
      <c r="G2856" s="135">
        <v>41.734912399296199</v>
      </c>
      <c r="H2856" s="2">
        <v>-0.72294699424421105</v>
      </c>
      <c r="I2856" s="2">
        <v>297.86731291069998</v>
      </c>
      <c r="J2856" s="2">
        <v>-54.483164200321603</v>
      </c>
      <c r="K2856" s="19">
        <v>3.09861012049116</v>
      </c>
      <c r="L2856" s="135">
        <v>9.5185062622264893E-2</v>
      </c>
      <c r="M2856" s="135">
        <v>89.79</v>
      </c>
      <c r="N2856" s="135">
        <v>81.137084552172297</v>
      </c>
      <c r="O2856" s="19">
        <v>0.8</v>
      </c>
      <c r="P2856" s="2">
        <v>229.23594881618999</v>
      </c>
      <c r="Q2856" s="2">
        <v>217.52777972968499</v>
      </c>
      <c r="R2856" s="266">
        <f t="shared" si="135"/>
        <v>5.3989517911691003</v>
      </c>
      <c r="S2856" s="266">
        <f t="shared" si="136"/>
        <v>0.74237854432403172</v>
      </c>
      <c r="T2856" s="266">
        <f t="shared" si="137"/>
        <v>1.9441057830887063</v>
      </c>
    </row>
    <row r="2857" spans="1:20">
      <c r="A2857" s="102">
        <v>2.7244292893446902</v>
      </c>
      <c r="B2857" s="102">
        <v>0.96110660590998298</v>
      </c>
      <c r="C2857" s="2">
        <v>966.95549336604404</v>
      </c>
      <c r="D2857" s="19">
        <v>0.84025878123303699</v>
      </c>
      <c r="E2857" s="135">
        <v>7.8020193142735997E-7</v>
      </c>
      <c r="F2857" s="135">
        <v>89</v>
      </c>
      <c r="G2857" s="135">
        <v>41.497971182942798</v>
      </c>
      <c r="H2857" s="2">
        <v>-1.3841960428374001</v>
      </c>
      <c r="I2857" s="2">
        <v>267.12602261606497</v>
      </c>
      <c r="J2857" s="2">
        <v>-94.240690188865401</v>
      </c>
      <c r="K2857" s="19">
        <v>5.3363489502624999</v>
      </c>
      <c r="L2857" s="135">
        <v>0.26137648135658698</v>
      </c>
      <c r="M2857" s="135">
        <v>89.79</v>
      </c>
      <c r="N2857" s="135">
        <v>82.725551333584093</v>
      </c>
      <c r="O2857" s="19">
        <v>0.8</v>
      </c>
      <c r="P2857" s="2">
        <v>1.29137826228757</v>
      </c>
      <c r="Q2857" s="2">
        <v>56.604111178249497</v>
      </c>
      <c r="R2857" s="266">
        <f t="shared" si="135"/>
        <v>6.1766077314955368</v>
      </c>
      <c r="S2857" s="266">
        <f t="shared" si="136"/>
        <v>0.15745948944956156</v>
      </c>
      <c r="T2857" s="266">
        <f t="shared" si="137"/>
        <v>1.99348423490128</v>
      </c>
    </row>
    <row r="2858" spans="1:20">
      <c r="A2858" s="102">
        <v>3.8120242045260899</v>
      </c>
      <c r="B2858" s="102">
        <v>0.96122669182060305</v>
      </c>
      <c r="C2858" s="2">
        <v>965.30327064054904</v>
      </c>
      <c r="D2858" s="19">
        <v>3.2171160218485602</v>
      </c>
      <c r="E2858" s="135">
        <v>0.29110608235909702</v>
      </c>
      <c r="F2858" s="135">
        <v>89</v>
      </c>
      <c r="G2858" s="135">
        <v>41.503204420913697</v>
      </c>
      <c r="H2858" s="2">
        <v>0.13134173238935601</v>
      </c>
      <c r="I2858" s="2">
        <v>299.65543918072302</v>
      </c>
      <c r="J2858" s="2">
        <v>-80.832825860999904</v>
      </c>
      <c r="K2858" s="19">
        <v>3.1999875120731298</v>
      </c>
      <c r="L2858" s="135">
        <v>6.7268431952044197E-2</v>
      </c>
      <c r="M2858" s="135">
        <v>89.79</v>
      </c>
      <c r="N2858" s="135">
        <v>81.544869364822006</v>
      </c>
      <c r="O2858" s="19">
        <v>0.8</v>
      </c>
      <c r="P2858" s="2">
        <v>258.90969800907999</v>
      </c>
      <c r="Q2858" s="2">
        <v>182.095084449962</v>
      </c>
      <c r="R2858" s="266">
        <f t="shared" si="135"/>
        <v>6.41710353392169</v>
      </c>
      <c r="S2858" s="266">
        <f t="shared" si="136"/>
        <v>1.0053526801935342</v>
      </c>
      <c r="T2858" s="266">
        <f t="shared" si="137"/>
        <v>1.9647849004095475</v>
      </c>
    </row>
    <row r="2859" spans="1:20">
      <c r="A2859" s="102">
        <v>2.5373268355615402</v>
      </c>
      <c r="B2859" s="102">
        <v>0.96129354760598595</v>
      </c>
      <c r="C2859" s="2">
        <v>906.53153172549798</v>
      </c>
      <c r="D2859" s="19">
        <v>2.4623303652339499</v>
      </c>
      <c r="E2859" s="135">
        <v>0.29954336159886702</v>
      </c>
      <c r="F2859" s="135">
        <v>89</v>
      </c>
      <c r="G2859" s="135">
        <v>41.799996682560398</v>
      </c>
      <c r="H2859" s="2">
        <v>0.55697113101803597</v>
      </c>
      <c r="I2859" s="2">
        <v>309.02032311777799</v>
      </c>
      <c r="J2859" s="2">
        <v>7.3156703933111302</v>
      </c>
      <c r="K2859" s="19">
        <v>3.1850792174275502</v>
      </c>
      <c r="L2859" s="135">
        <v>9.9994979880201604E-2</v>
      </c>
      <c r="M2859" s="135">
        <v>89.79</v>
      </c>
      <c r="N2859" s="135">
        <v>81.414067122661606</v>
      </c>
      <c r="O2859" s="19">
        <v>0.8</v>
      </c>
      <c r="P2859" s="2">
        <v>139.14917066505799</v>
      </c>
      <c r="Q2859" s="2">
        <v>315.40619264251899</v>
      </c>
      <c r="R2859" s="266">
        <f t="shared" si="135"/>
        <v>5.6474095826615001</v>
      </c>
      <c r="S2859" s="266">
        <f t="shared" si="136"/>
        <v>0.773082927344792</v>
      </c>
      <c r="T2859" s="266">
        <f t="shared" si="137"/>
        <v>1.9477051096664035</v>
      </c>
    </row>
    <row r="2860" spans="1:20">
      <c r="A2860" s="102">
        <v>3.6437845770269601</v>
      </c>
      <c r="B2860" s="102">
        <v>0.961423397858572</v>
      </c>
      <c r="C2860" s="2">
        <v>889.76446962804596</v>
      </c>
      <c r="D2860" s="19">
        <v>3.25207447739816</v>
      </c>
      <c r="E2860" s="135">
        <v>0.20289846479975401</v>
      </c>
      <c r="F2860" s="135">
        <v>89</v>
      </c>
      <c r="G2860" s="135">
        <v>41.158406070328802</v>
      </c>
      <c r="H2860" s="2">
        <v>0.92362920757346101</v>
      </c>
      <c r="I2860" s="2">
        <v>291.10041657218</v>
      </c>
      <c r="J2860" s="2">
        <v>-27.9963489290339</v>
      </c>
      <c r="K2860" s="19">
        <v>2.24515146342234</v>
      </c>
      <c r="L2860" s="135">
        <v>9.8758189903636703E-2</v>
      </c>
      <c r="M2860" s="135">
        <v>89.79</v>
      </c>
      <c r="N2860" s="135">
        <v>82.339603302729302</v>
      </c>
      <c r="O2860" s="19">
        <v>0.8</v>
      </c>
      <c r="P2860" s="2">
        <v>308.02673579792503</v>
      </c>
      <c r="Q2860" s="2">
        <v>115.548578304055</v>
      </c>
      <c r="R2860" s="266">
        <f t="shared" si="135"/>
        <v>5.4972259408205</v>
      </c>
      <c r="S2860" s="266">
        <f t="shared" si="136"/>
        <v>1.4484877881873246</v>
      </c>
      <c r="T2860" s="266">
        <f t="shared" si="137"/>
        <v>2.0005537425825661</v>
      </c>
    </row>
    <row r="2861" spans="1:20">
      <c r="A2861" s="102">
        <v>4.0653483602218303</v>
      </c>
      <c r="B2861" s="102">
        <v>0.96150239718639596</v>
      </c>
      <c r="C2861" s="2">
        <v>895.80961220562301</v>
      </c>
      <c r="D2861" s="19">
        <v>3.1980754705772401</v>
      </c>
      <c r="E2861" s="135">
        <v>0.13003224660100299</v>
      </c>
      <c r="F2861" s="135">
        <v>89</v>
      </c>
      <c r="G2861" s="135">
        <v>41.799999419428801</v>
      </c>
      <c r="H2861" s="2">
        <v>0.64262591808158698</v>
      </c>
      <c r="I2861" s="2">
        <v>78.663590713898799</v>
      </c>
      <c r="J2861" s="2">
        <v>-10.1020514403861</v>
      </c>
      <c r="K2861" s="19">
        <v>2.2423013978766599</v>
      </c>
      <c r="L2861" s="135">
        <v>9.8570815734584996E-2</v>
      </c>
      <c r="M2861" s="135">
        <v>89.79</v>
      </c>
      <c r="N2861" s="135">
        <v>81.699999845901104</v>
      </c>
      <c r="O2861" s="19">
        <v>0.8</v>
      </c>
      <c r="P2861" s="2">
        <v>177.573134619435</v>
      </c>
      <c r="Q2861" s="2">
        <v>275.04752948568398</v>
      </c>
      <c r="R2861" s="266">
        <f t="shared" si="135"/>
        <v>5.4403768684538996</v>
      </c>
      <c r="S2861" s="266">
        <f t="shared" si="136"/>
        <v>1.4262469236319646</v>
      </c>
      <c r="T2861" s="266">
        <f t="shared" si="137"/>
        <v>1.9545454780060745</v>
      </c>
    </row>
    <row r="2862" spans="1:20">
      <c r="A2862" s="102">
        <v>2.3515552417375098</v>
      </c>
      <c r="B2862" s="102">
        <v>0.96206699760959402</v>
      </c>
      <c r="C2862" s="2">
        <v>973.43240906831295</v>
      </c>
      <c r="D2862" s="19">
        <v>2.6929930066866898</v>
      </c>
      <c r="E2862" s="135">
        <v>0.16061983299355001</v>
      </c>
      <c r="F2862" s="135">
        <v>89</v>
      </c>
      <c r="G2862" s="135">
        <v>41.224395835255997</v>
      </c>
      <c r="H2862" s="2">
        <v>0.88660961690725004</v>
      </c>
      <c r="I2862" s="2">
        <v>38.2608420098924</v>
      </c>
      <c r="J2862" s="2">
        <v>137.51048459562799</v>
      </c>
      <c r="K2862" s="19">
        <v>3.0184774354671702</v>
      </c>
      <c r="L2862" s="135">
        <v>0.21972900035537099</v>
      </c>
      <c r="M2862" s="135">
        <v>89.79</v>
      </c>
      <c r="N2862" s="135">
        <v>82.905620086525801</v>
      </c>
      <c r="O2862" s="19">
        <v>0.8</v>
      </c>
      <c r="P2862" s="2">
        <v>160.48371728031299</v>
      </c>
      <c r="Q2862" s="2">
        <v>299.48236414663501</v>
      </c>
      <c r="R2862" s="266">
        <f t="shared" si="135"/>
        <v>5.7114704421538605</v>
      </c>
      <c r="S2862" s="266">
        <f t="shared" si="136"/>
        <v>0.89216933512371777</v>
      </c>
      <c r="T2862" s="266">
        <f t="shared" si="137"/>
        <v>2.0110815066360077</v>
      </c>
    </row>
    <row r="2863" spans="1:20">
      <c r="A2863" s="102">
        <v>3.14124770881608</v>
      </c>
      <c r="B2863" s="102">
        <v>0.96225120584644797</v>
      </c>
      <c r="C2863" s="2">
        <v>860.00051015714098</v>
      </c>
      <c r="D2863" s="19">
        <v>2.4898868151048799</v>
      </c>
      <c r="E2863" s="135">
        <v>0.17242427971222099</v>
      </c>
      <c r="F2863" s="135">
        <v>89</v>
      </c>
      <c r="G2863" s="135">
        <v>41.799999948951402</v>
      </c>
      <c r="H2863" s="2">
        <v>0.31301779217457898</v>
      </c>
      <c r="I2863" s="2">
        <v>60.661271346050803</v>
      </c>
      <c r="J2863" s="2">
        <v>57.564034911862798</v>
      </c>
      <c r="K2863" s="19">
        <v>2.9539678393160802</v>
      </c>
      <c r="L2863" s="135">
        <v>9.9999993413278102E-2</v>
      </c>
      <c r="M2863" s="135">
        <v>89.79</v>
      </c>
      <c r="N2863" s="135">
        <v>81.699999952960297</v>
      </c>
      <c r="O2863" s="19">
        <v>0.8</v>
      </c>
      <c r="P2863" s="2">
        <v>8.2714856929080795E-4</v>
      </c>
      <c r="Q2863" s="2">
        <v>58.311568466299398</v>
      </c>
      <c r="R2863" s="266">
        <f t="shared" si="135"/>
        <v>5.4438546544209601</v>
      </c>
      <c r="S2863" s="266">
        <f t="shared" si="136"/>
        <v>0.84289570860099583</v>
      </c>
      <c r="T2863" s="266">
        <f t="shared" si="137"/>
        <v>1.9545454558071076</v>
      </c>
    </row>
    <row r="2864" spans="1:20">
      <c r="A2864" s="102">
        <v>2.3468449027277498</v>
      </c>
      <c r="B2864" s="102">
        <v>0.96233415688552404</v>
      </c>
      <c r="C2864" s="2">
        <v>862.07091997113196</v>
      </c>
      <c r="D2864" s="19">
        <v>2.3626918521773401</v>
      </c>
      <c r="E2864" s="135">
        <v>0.13004597354047501</v>
      </c>
      <c r="F2864" s="135">
        <v>89</v>
      </c>
      <c r="G2864" s="135">
        <v>41.327122546120101</v>
      </c>
      <c r="H2864" s="2">
        <v>0.60020800008443598</v>
      </c>
      <c r="I2864" s="2">
        <v>161.45614123019701</v>
      </c>
      <c r="J2864" s="2">
        <v>-137.86845745231901</v>
      </c>
      <c r="K2864" s="19">
        <v>3.4999367006462201</v>
      </c>
      <c r="L2864" s="135">
        <v>6.8083793938403095E-2</v>
      </c>
      <c r="M2864" s="135">
        <v>89.79</v>
      </c>
      <c r="N2864" s="135">
        <v>82.599862502046406</v>
      </c>
      <c r="O2864" s="19">
        <v>0.8</v>
      </c>
      <c r="P2864" s="2">
        <v>181.255886471813</v>
      </c>
      <c r="Q2864" s="2">
        <v>260.39320411560101</v>
      </c>
      <c r="R2864" s="266">
        <f t="shared" si="135"/>
        <v>5.8626285528235602</v>
      </c>
      <c r="S2864" s="266">
        <f t="shared" si="136"/>
        <v>0.67506702385248807</v>
      </c>
      <c r="T2864" s="266">
        <f t="shared" si="137"/>
        <v>1.9986840944434709</v>
      </c>
    </row>
    <row r="2865" spans="1:20">
      <c r="A2865" s="102">
        <v>3.7658867253921899</v>
      </c>
      <c r="B2865" s="102">
        <v>0.96259652699946396</v>
      </c>
      <c r="C2865" s="2">
        <v>898.16490939022697</v>
      </c>
      <c r="D2865" s="19">
        <v>2.1792408702874901</v>
      </c>
      <c r="E2865" s="135">
        <v>0.13000011216839799</v>
      </c>
      <c r="F2865" s="135">
        <v>89</v>
      </c>
      <c r="G2865" s="135">
        <v>41.7055121479519</v>
      </c>
      <c r="H2865" s="2">
        <v>3.21726196227225</v>
      </c>
      <c r="I2865" s="2">
        <v>178.774515627922</v>
      </c>
      <c r="J2865" s="2">
        <v>-169.49130395960901</v>
      </c>
      <c r="K2865" s="19">
        <v>3.1999986725513998</v>
      </c>
      <c r="L2865" s="135">
        <v>9.9999995448287596E-2</v>
      </c>
      <c r="M2865" s="135">
        <v>89.79</v>
      </c>
      <c r="N2865" s="135">
        <v>81.585230766650199</v>
      </c>
      <c r="O2865" s="19">
        <v>0.8</v>
      </c>
      <c r="P2865" s="2">
        <v>111.91153321281099</v>
      </c>
      <c r="Q2865" s="2">
        <v>319.295503346121</v>
      </c>
      <c r="R2865" s="266">
        <f t="shared" si="135"/>
        <v>5.3792395428388904</v>
      </c>
      <c r="S2865" s="266">
        <f t="shared" si="136"/>
        <v>0.68101305446791127</v>
      </c>
      <c r="T2865" s="266">
        <f t="shared" si="137"/>
        <v>1.9562217693724386</v>
      </c>
    </row>
    <row r="2866" spans="1:20">
      <c r="A2866" s="102">
        <v>5.19135010708123</v>
      </c>
      <c r="B2866" s="102">
        <v>0.96262178742600701</v>
      </c>
      <c r="C2866" s="2">
        <v>888.00308782024194</v>
      </c>
      <c r="D2866" s="19">
        <v>3.2588845039684098</v>
      </c>
      <c r="E2866" s="135">
        <v>0.29749756882860101</v>
      </c>
      <c r="F2866" s="135">
        <v>89</v>
      </c>
      <c r="G2866" s="135">
        <v>41.522097915511203</v>
      </c>
      <c r="H2866" s="2">
        <v>-0.122791687135232</v>
      </c>
      <c r="I2866" s="2">
        <v>69.213200405574099</v>
      </c>
      <c r="J2866" s="2">
        <v>106.105347786465</v>
      </c>
      <c r="K2866" s="19">
        <v>3.1904244421563299</v>
      </c>
      <c r="L2866" s="135">
        <v>4.1248141910929598E-2</v>
      </c>
      <c r="M2866" s="135">
        <v>89.79</v>
      </c>
      <c r="N2866" s="135">
        <v>81.282795126010797</v>
      </c>
      <c r="O2866" s="19">
        <v>0.8</v>
      </c>
      <c r="P2866" s="2">
        <v>146.72635616470299</v>
      </c>
      <c r="Q2866" s="2">
        <v>287.11800286377502</v>
      </c>
      <c r="R2866" s="266">
        <f t="shared" si="135"/>
        <v>6.4493089461247397</v>
      </c>
      <c r="S2866" s="266">
        <f t="shared" si="136"/>
        <v>1.0214579793545617</v>
      </c>
      <c r="T2866" s="266">
        <f t="shared" si="137"/>
        <v>1.9575791977419905</v>
      </c>
    </row>
    <row r="2867" spans="1:20">
      <c r="A2867" s="102">
        <v>3.20241438876837</v>
      </c>
      <c r="B2867" s="102">
        <v>0.96309663138954904</v>
      </c>
      <c r="C2867" s="2">
        <v>921.48986328681406</v>
      </c>
      <c r="D2867" s="19">
        <v>1.2228621523838099</v>
      </c>
      <c r="E2867" s="135">
        <v>0.14050991657603401</v>
      </c>
      <c r="F2867" s="135">
        <v>89</v>
      </c>
      <c r="G2867" s="135">
        <v>41.537304426881001</v>
      </c>
      <c r="H2867" s="2">
        <v>0.41431327769618298</v>
      </c>
      <c r="I2867" s="2">
        <v>142.532281094908</v>
      </c>
      <c r="J2867" s="2">
        <v>-179.01958754691</v>
      </c>
      <c r="K2867" s="19">
        <v>3.13460861037494</v>
      </c>
      <c r="L2867" s="135">
        <v>9.6416573506087802E-2</v>
      </c>
      <c r="M2867" s="135">
        <v>89.79</v>
      </c>
      <c r="N2867" s="135">
        <v>81.697879208392806</v>
      </c>
      <c r="O2867" s="19">
        <v>0.8</v>
      </c>
      <c r="P2867" s="2">
        <v>258.19530269781399</v>
      </c>
      <c r="Q2867" s="2">
        <v>187.733228674457</v>
      </c>
      <c r="R2867" s="266">
        <f t="shared" si="135"/>
        <v>4.3574707627587497</v>
      </c>
      <c r="S2867" s="266">
        <f t="shared" si="136"/>
        <v>0.3901163763591971</v>
      </c>
      <c r="T2867" s="266">
        <f t="shared" si="137"/>
        <v>1.966855585253668</v>
      </c>
    </row>
    <row r="2868" spans="1:20">
      <c r="A2868" s="102">
        <v>3.5846435227431299</v>
      </c>
      <c r="B2868" s="102">
        <v>0.96343930796994004</v>
      </c>
      <c r="C2868" s="2">
        <v>880.11766286347302</v>
      </c>
      <c r="D2868" s="19">
        <v>1.25274861709406</v>
      </c>
      <c r="E2868" s="135">
        <v>0.121912665808091</v>
      </c>
      <c r="F2868" s="135">
        <v>89</v>
      </c>
      <c r="G2868" s="135">
        <v>41.8663649112952</v>
      </c>
      <c r="H2868" s="2">
        <v>2.3289818662608002</v>
      </c>
      <c r="I2868" s="2">
        <v>249.91351824274599</v>
      </c>
      <c r="J2868" s="2">
        <v>-45.892419310102603</v>
      </c>
      <c r="K2868" s="19">
        <v>5.4984817999225699</v>
      </c>
      <c r="L2868" s="135">
        <v>5.9085463544235897E-2</v>
      </c>
      <c r="M2868" s="135">
        <v>89.79</v>
      </c>
      <c r="N2868" s="135">
        <v>81.752515143320494</v>
      </c>
      <c r="O2868" s="19">
        <v>0.8</v>
      </c>
      <c r="P2868" s="2">
        <v>309.99058938596897</v>
      </c>
      <c r="Q2868" s="2">
        <v>125.78107982082</v>
      </c>
      <c r="R2868" s="266">
        <f t="shared" si="135"/>
        <v>6.7512304170166297</v>
      </c>
      <c r="S2868" s="266">
        <f t="shared" si="136"/>
        <v>0.22783536668461854</v>
      </c>
      <c r="T2868" s="266">
        <f t="shared" si="137"/>
        <v>1.9527015377746431</v>
      </c>
    </row>
    <row r="2869" spans="1:20">
      <c r="A2869" s="102">
        <v>3.38831999897956</v>
      </c>
      <c r="B2869" s="102">
        <v>0.96367548406124104</v>
      </c>
      <c r="C2869" s="2">
        <v>914.39870415102098</v>
      </c>
      <c r="D2869" s="19">
        <v>3.06912945450736</v>
      </c>
      <c r="E2869" s="135">
        <v>0.13004352783032999</v>
      </c>
      <c r="F2869" s="135">
        <v>89</v>
      </c>
      <c r="G2869" s="135">
        <v>41.795203296616897</v>
      </c>
      <c r="H2869" s="2">
        <v>0.331150440213483</v>
      </c>
      <c r="I2869" s="2">
        <v>62.698309773386597</v>
      </c>
      <c r="J2869" s="2">
        <v>46.238568630143</v>
      </c>
      <c r="K2869" s="19">
        <v>3.0049195106000002</v>
      </c>
      <c r="L2869" s="135">
        <v>8.8078100284634905E-2</v>
      </c>
      <c r="M2869" s="135">
        <v>89.79</v>
      </c>
      <c r="N2869" s="135">
        <v>81.699996765784903</v>
      </c>
      <c r="O2869" s="19">
        <v>0.8</v>
      </c>
      <c r="P2869" s="2">
        <v>345.81667246870398</v>
      </c>
      <c r="Q2869" s="2">
        <v>73.253160701412298</v>
      </c>
      <c r="R2869" s="266">
        <f t="shared" si="135"/>
        <v>6.0740489651073606</v>
      </c>
      <c r="S2869" s="266">
        <f t="shared" si="136"/>
        <v>1.0213682741520551</v>
      </c>
      <c r="T2869" s="266">
        <f t="shared" si="137"/>
        <v>1.9547696941672272</v>
      </c>
    </row>
    <row r="2870" spans="1:20">
      <c r="A2870" s="102">
        <v>4.6859910222701702</v>
      </c>
      <c r="B2870" s="102">
        <v>0.96367609273532695</v>
      </c>
      <c r="C2870" s="2">
        <v>953.01991610979098</v>
      </c>
      <c r="D2870" s="19">
        <v>3.2362089190410299</v>
      </c>
      <c r="E2870" s="135">
        <v>0.13021278543454901</v>
      </c>
      <c r="F2870" s="135">
        <v>89</v>
      </c>
      <c r="G2870" s="135">
        <v>41.799998139961197</v>
      </c>
      <c r="H2870" s="2">
        <v>1.15821998592073E-2</v>
      </c>
      <c r="I2870" s="2">
        <v>133.99082016792499</v>
      </c>
      <c r="J2870" s="2">
        <v>-82.300750819799902</v>
      </c>
      <c r="K2870" s="19">
        <v>2.7081568743153701</v>
      </c>
      <c r="L2870" s="135">
        <v>9.0691056208953805E-2</v>
      </c>
      <c r="M2870" s="135">
        <v>89.79</v>
      </c>
      <c r="N2870" s="135">
        <v>81.699966709224498</v>
      </c>
      <c r="O2870" s="19">
        <v>0.8</v>
      </c>
      <c r="P2870" s="2">
        <v>65.200732336418895</v>
      </c>
      <c r="Q2870" s="2">
        <v>2.2762060268213098</v>
      </c>
      <c r="R2870" s="266">
        <f t="shared" si="135"/>
        <v>5.9443657933564005</v>
      </c>
      <c r="S2870" s="266">
        <f t="shared" si="136"/>
        <v>1.1949857667898773</v>
      </c>
      <c r="T2870" s="266">
        <f t="shared" si="137"/>
        <v>1.9545447450897981</v>
      </c>
    </row>
    <row r="2871" spans="1:20">
      <c r="A2871" s="102">
        <v>2.6870421012863499</v>
      </c>
      <c r="B2871" s="102">
        <v>0.96394140278810903</v>
      </c>
      <c r="C2871" s="2">
        <v>860.10229501577203</v>
      </c>
      <c r="D2871" s="19">
        <v>1.46305711355241</v>
      </c>
      <c r="E2871" s="135">
        <v>0.16607012335961399</v>
      </c>
      <c r="F2871" s="135">
        <v>89</v>
      </c>
      <c r="G2871" s="135">
        <v>41.756701090184301</v>
      </c>
      <c r="H2871" s="2">
        <v>0.40164368869096201</v>
      </c>
      <c r="I2871" s="2">
        <v>83.635053209943393</v>
      </c>
      <c r="J2871" s="2">
        <v>-83.192885941055906</v>
      </c>
      <c r="K2871" s="19">
        <v>3.19999712488538</v>
      </c>
      <c r="L2871" s="135">
        <v>9.9804119312143197E-2</v>
      </c>
      <c r="M2871" s="135">
        <v>89.79</v>
      </c>
      <c r="N2871" s="135">
        <v>81.666740679090196</v>
      </c>
      <c r="O2871" s="19">
        <v>0.8</v>
      </c>
      <c r="P2871" s="2">
        <v>22.1577013897084</v>
      </c>
      <c r="Q2871" s="2">
        <v>50.603336384718297</v>
      </c>
      <c r="R2871" s="266">
        <f t="shared" si="135"/>
        <v>4.6630542384377902</v>
      </c>
      <c r="S2871" s="266">
        <f t="shared" si="136"/>
        <v>0.45720575877230357</v>
      </c>
      <c r="T2871" s="266">
        <f t="shared" si="137"/>
        <v>1.9557756850262173</v>
      </c>
    </row>
    <row r="2872" spans="1:20">
      <c r="A2872" s="102">
        <v>2.3386623468250001</v>
      </c>
      <c r="B2872" s="102">
        <v>0.96405955812181598</v>
      </c>
      <c r="C2872" s="2">
        <v>984.23643153142996</v>
      </c>
      <c r="D2872" s="19">
        <v>1.0152640769039001</v>
      </c>
      <c r="E2872" s="135">
        <v>0.28978530113329298</v>
      </c>
      <c r="F2872" s="135">
        <v>89</v>
      </c>
      <c r="G2872" s="135">
        <v>41.051096406203797</v>
      </c>
      <c r="H2872" s="2">
        <v>-0.72610183107396198</v>
      </c>
      <c r="I2872" s="2">
        <v>35.809520616270298</v>
      </c>
      <c r="J2872" s="2">
        <v>64.823479669067794</v>
      </c>
      <c r="K2872" s="19">
        <v>3.45949783617574</v>
      </c>
      <c r="L2872" s="135">
        <v>0.29485415008257698</v>
      </c>
      <c r="M2872" s="135">
        <v>89.79</v>
      </c>
      <c r="N2872" s="135">
        <v>83.258625760283394</v>
      </c>
      <c r="O2872" s="19">
        <v>0.8</v>
      </c>
      <c r="P2872" s="2">
        <v>1.4671383547248</v>
      </c>
      <c r="Q2872" s="2">
        <v>45.6810984885064</v>
      </c>
      <c r="R2872" s="266">
        <f t="shared" si="135"/>
        <v>4.4747619130796403</v>
      </c>
      <c r="S2872" s="266">
        <f t="shared" si="136"/>
        <v>0.29347151667139398</v>
      </c>
      <c r="T2872" s="266">
        <f t="shared" si="137"/>
        <v>2.028170573970371</v>
      </c>
    </row>
    <row r="2873" spans="1:20">
      <c r="A2873" s="102">
        <v>2.1768921930342899</v>
      </c>
      <c r="B2873" s="102">
        <v>0.964166322914773</v>
      </c>
      <c r="C2873" s="2">
        <v>997.90003464100096</v>
      </c>
      <c r="D2873" s="19">
        <v>1.2424130758115799</v>
      </c>
      <c r="E2873" s="135">
        <v>0.13033997615644899</v>
      </c>
      <c r="F2873" s="135">
        <v>89</v>
      </c>
      <c r="G2873" s="135">
        <v>41.783137848009197</v>
      </c>
      <c r="H2873" s="2">
        <v>-1.2721416277127799</v>
      </c>
      <c r="I2873" s="2">
        <v>281.10336406775099</v>
      </c>
      <c r="J2873" s="2">
        <v>-40.797660379943999</v>
      </c>
      <c r="K2873" s="19">
        <v>2.42989670970658</v>
      </c>
      <c r="L2873" s="135">
        <v>8.1511403625220594E-2</v>
      </c>
      <c r="M2873" s="135">
        <v>89.79</v>
      </c>
      <c r="N2873" s="135">
        <v>81.562575363071403</v>
      </c>
      <c r="O2873" s="19">
        <v>0.8</v>
      </c>
      <c r="P2873" s="2">
        <v>355.13363974412903</v>
      </c>
      <c r="Q2873" s="2">
        <v>70.275119134987094</v>
      </c>
      <c r="R2873" s="266">
        <f t="shared" ref="R2873:R2936" si="138">D2873+K2873</f>
        <v>3.6723097855181601</v>
      </c>
      <c r="S2873" s="266">
        <f t="shared" ref="S2873:S2936" si="139">D2873/K2873</f>
        <v>0.51130283474543503</v>
      </c>
      <c r="T2873" s="266">
        <f t="shared" ref="T2873:T2936" si="140">N2873/G2873</f>
        <v>1.9520452403494521</v>
      </c>
    </row>
    <row r="2874" spans="1:20">
      <c r="A2874" s="102">
        <v>2.7516878731548702</v>
      </c>
      <c r="B2874" s="102">
        <v>0.96439619712969804</v>
      </c>
      <c r="C2874" s="2">
        <v>974.05029322755502</v>
      </c>
      <c r="D2874" s="19">
        <v>2.77972296687792</v>
      </c>
      <c r="E2874" s="135">
        <v>1.33518094670025E-2</v>
      </c>
      <c r="F2874" s="135">
        <v>89</v>
      </c>
      <c r="G2874" s="135">
        <v>39.9347139881544</v>
      </c>
      <c r="H2874" s="2">
        <v>-0.79276034924889405</v>
      </c>
      <c r="I2874" s="2">
        <v>180.763972837713</v>
      </c>
      <c r="J2874" s="2">
        <v>51.699666133547296</v>
      </c>
      <c r="K2874" s="19">
        <v>1.0556148593088399</v>
      </c>
      <c r="L2874" s="135">
        <v>4.1243200516460901E-7</v>
      </c>
      <c r="M2874" s="135">
        <v>89.79</v>
      </c>
      <c r="N2874" s="135">
        <v>81.804241464985196</v>
      </c>
      <c r="O2874" s="19">
        <v>0.8</v>
      </c>
      <c r="P2874" s="2">
        <v>156.18302239547501</v>
      </c>
      <c r="Q2874" s="2">
        <v>286.15224962093998</v>
      </c>
      <c r="R2874" s="266">
        <f t="shared" si="138"/>
        <v>3.8353378261867599</v>
      </c>
      <c r="S2874" s="266">
        <f t="shared" si="139"/>
        <v>2.6332738141806131</v>
      </c>
      <c r="T2874" s="266">
        <f t="shared" si="140"/>
        <v>2.0484494139422234</v>
      </c>
    </row>
    <row r="2875" spans="1:20">
      <c r="A2875" s="102">
        <v>3.3059484688565099</v>
      </c>
      <c r="B2875" s="102">
        <v>0.96480072106179904</v>
      </c>
      <c r="C2875" s="2">
        <v>977.45004182174296</v>
      </c>
      <c r="D2875" s="19">
        <v>3.2130914569094</v>
      </c>
      <c r="E2875" s="135">
        <v>0.22905342945917001</v>
      </c>
      <c r="F2875" s="135">
        <v>89</v>
      </c>
      <c r="G2875" s="135">
        <v>41.747854233179503</v>
      </c>
      <c r="H2875" s="2">
        <v>-0.29432057204409001</v>
      </c>
      <c r="I2875" s="2">
        <v>91.516276028836401</v>
      </c>
      <c r="J2875" s="2">
        <v>-25.296154552572698</v>
      </c>
      <c r="K2875" s="19">
        <v>2.8710273518567</v>
      </c>
      <c r="L2875" s="135">
        <v>7.12091372169735E-2</v>
      </c>
      <c r="M2875" s="135">
        <v>89.79</v>
      </c>
      <c r="N2875" s="135">
        <v>81.694959074163407</v>
      </c>
      <c r="O2875" s="19">
        <v>0.8</v>
      </c>
      <c r="P2875" s="2">
        <v>222.41682052370501</v>
      </c>
      <c r="Q2875" s="2">
        <v>235.19332603649801</v>
      </c>
      <c r="R2875" s="266">
        <f t="shared" si="138"/>
        <v>6.0841188087660996</v>
      </c>
      <c r="S2875" s="266">
        <f t="shared" si="139"/>
        <v>1.119143450455631</v>
      </c>
      <c r="T2875" s="266">
        <f t="shared" si="140"/>
        <v>1.9568660611360371</v>
      </c>
    </row>
    <row r="2876" spans="1:20">
      <c r="A2876" s="102">
        <v>2.9973157476633698</v>
      </c>
      <c r="B2876" s="102">
        <v>0.96494167339166204</v>
      </c>
      <c r="C2876" s="2">
        <v>860.00029936507701</v>
      </c>
      <c r="D2876" s="19">
        <v>1.8614057833883999</v>
      </c>
      <c r="E2876" s="135">
        <v>0.13062124299977099</v>
      </c>
      <c r="F2876" s="135">
        <v>89</v>
      </c>
      <c r="G2876" s="135">
        <v>41.585904399818098</v>
      </c>
      <c r="H2876" s="2">
        <v>4.9225253712893799</v>
      </c>
      <c r="I2876" s="2">
        <v>141.02703412818099</v>
      </c>
      <c r="J2876" s="2">
        <v>179.90740262768199</v>
      </c>
      <c r="K2876" s="19">
        <v>3.19999997435922</v>
      </c>
      <c r="L2876" s="135">
        <v>9.8424091941987493E-2</v>
      </c>
      <c r="M2876" s="135">
        <v>89.79</v>
      </c>
      <c r="N2876" s="135">
        <v>81.1246734689486</v>
      </c>
      <c r="O2876" s="19">
        <v>0.8</v>
      </c>
      <c r="P2876" s="2">
        <v>58.662547631746001</v>
      </c>
      <c r="Q2876" s="2">
        <v>19.963296597433001</v>
      </c>
      <c r="R2876" s="266">
        <f t="shared" si="138"/>
        <v>5.0614057577476199</v>
      </c>
      <c r="S2876" s="266">
        <f t="shared" si="139"/>
        <v>0.58168931196980234</v>
      </c>
      <c r="T2876" s="266">
        <f t="shared" si="140"/>
        <v>1.9507733362966959</v>
      </c>
    </row>
    <row r="2877" spans="1:20">
      <c r="A2877" s="102">
        <v>2.4564587855711499</v>
      </c>
      <c r="B2877" s="102">
        <v>0.96497389646794796</v>
      </c>
      <c r="C2877" s="2">
        <v>860.00025213941603</v>
      </c>
      <c r="D2877" s="19">
        <v>2.2494558360542398</v>
      </c>
      <c r="E2877" s="135">
        <v>0.13000121323781999</v>
      </c>
      <c r="F2877" s="135">
        <v>89</v>
      </c>
      <c r="G2877" s="135">
        <v>41.781390610222601</v>
      </c>
      <c r="H2877" s="2">
        <v>0.29908456872295802</v>
      </c>
      <c r="I2877" s="2">
        <v>101.57995209248701</v>
      </c>
      <c r="J2877" s="2">
        <v>-75.739790265953403</v>
      </c>
      <c r="K2877" s="19">
        <v>3.19880603634097</v>
      </c>
      <c r="L2877" s="135">
        <v>9.9999343370943405E-2</v>
      </c>
      <c r="M2877" s="135">
        <v>89.79</v>
      </c>
      <c r="N2877" s="135">
        <v>81.684845654650701</v>
      </c>
      <c r="O2877" s="19">
        <v>0.8</v>
      </c>
      <c r="P2877" s="2">
        <v>350.71342530062498</v>
      </c>
      <c r="Q2877" s="2">
        <v>77.475232056306893</v>
      </c>
      <c r="R2877" s="266">
        <f t="shared" si="138"/>
        <v>5.4482618723952099</v>
      </c>
      <c r="S2877" s="266">
        <f t="shared" si="139"/>
        <v>0.70321732874661358</v>
      </c>
      <c r="T2877" s="266">
        <f t="shared" si="140"/>
        <v>1.9550533015209162</v>
      </c>
    </row>
    <row r="2878" spans="1:20">
      <c r="A2878" s="102">
        <v>2.8404949856921999</v>
      </c>
      <c r="B2878" s="102">
        <v>0.96500823811134795</v>
      </c>
      <c r="C2878" s="2">
        <v>902.65988571246203</v>
      </c>
      <c r="D2878" s="19">
        <v>0.50072836481738603</v>
      </c>
      <c r="E2878" s="135">
        <v>5.8268184100029102E-3</v>
      </c>
      <c r="F2878" s="135">
        <v>89</v>
      </c>
      <c r="G2878" s="135">
        <v>40.978747914724899</v>
      </c>
      <c r="H2878" s="2">
        <v>-0.34368878804843001</v>
      </c>
      <c r="I2878" s="2">
        <v>116.79428214473199</v>
      </c>
      <c r="J2878" s="2">
        <v>-163.51290013317001</v>
      </c>
      <c r="K2878" s="19">
        <v>1.4884743693754701</v>
      </c>
      <c r="L2878" s="135">
        <v>0.14378585006967301</v>
      </c>
      <c r="M2878" s="135">
        <v>89.79</v>
      </c>
      <c r="N2878" s="135">
        <v>82.4404227773217</v>
      </c>
      <c r="O2878" s="19">
        <v>0.8</v>
      </c>
      <c r="P2878" s="2">
        <v>359.95401345134201</v>
      </c>
      <c r="Q2878" s="2">
        <v>61.884267536539603</v>
      </c>
      <c r="R2878" s="266">
        <f t="shared" si="138"/>
        <v>1.989202734192856</v>
      </c>
      <c r="S2878" s="266">
        <f t="shared" si="139"/>
        <v>0.33640375348047158</v>
      </c>
      <c r="T2878" s="266">
        <f t="shared" si="140"/>
        <v>2.0117848146282276</v>
      </c>
    </row>
    <row r="2879" spans="1:20">
      <c r="A2879" s="102">
        <v>2.4120246269740102</v>
      </c>
      <c r="B2879" s="102">
        <v>0.96504466884824203</v>
      </c>
      <c r="C2879" s="2">
        <v>878.51794746462201</v>
      </c>
      <c r="D2879" s="19">
        <v>2.2337409640849399</v>
      </c>
      <c r="E2879" s="135">
        <v>0.130000000010488</v>
      </c>
      <c r="F2879" s="135">
        <v>89</v>
      </c>
      <c r="G2879" s="135">
        <v>41.793443415695499</v>
      </c>
      <c r="H2879" s="2">
        <v>4.3689460441849199</v>
      </c>
      <c r="I2879" s="2">
        <v>99.798235023877794</v>
      </c>
      <c r="J2879" s="2">
        <v>-74.137500193326701</v>
      </c>
      <c r="K2879" s="19">
        <v>3.1999893400161801</v>
      </c>
      <c r="L2879" s="135">
        <v>9.9999030635231495E-2</v>
      </c>
      <c r="M2879" s="135">
        <v>89.79</v>
      </c>
      <c r="N2879" s="135">
        <v>81.663357735537502</v>
      </c>
      <c r="O2879" s="19">
        <v>0.8</v>
      </c>
      <c r="P2879" s="2">
        <v>357.73348532815697</v>
      </c>
      <c r="Q2879" s="2">
        <v>69.608597342902002</v>
      </c>
      <c r="R2879" s="266">
        <f t="shared" si="138"/>
        <v>5.43373030410112</v>
      </c>
      <c r="S2879" s="266">
        <f t="shared" si="139"/>
        <v>0.69804637664000635</v>
      </c>
      <c r="T2879" s="266">
        <f t="shared" si="140"/>
        <v>1.9539753382672671</v>
      </c>
    </row>
    <row r="2880" spans="1:20">
      <c r="A2880" s="102">
        <v>2.2149636037647702</v>
      </c>
      <c r="B2880" s="102">
        <v>0.965432850342682</v>
      </c>
      <c r="C2880" s="2">
        <v>886.14530279957103</v>
      </c>
      <c r="D2880" s="19">
        <v>3.2970993470120802</v>
      </c>
      <c r="E2880" s="135">
        <v>0.29994922723901801</v>
      </c>
      <c r="F2880" s="135">
        <v>89</v>
      </c>
      <c r="G2880" s="135">
        <v>41.502240785113599</v>
      </c>
      <c r="H2880" s="2">
        <v>-2.10203047460814</v>
      </c>
      <c r="I2880" s="2">
        <v>271.81071141760498</v>
      </c>
      <c r="J2880" s="2">
        <v>9.5871922491313004</v>
      </c>
      <c r="K2880" s="19">
        <v>2.68566011509881</v>
      </c>
      <c r="L2880" s="135">
        <v>9.8630800605010699E-2</v>
      </c>
      <c r="M2880" s="135">
        <v>89.79</v>
      </c>
      <c r="N2880" s="135">
        <v>81.0042077327805</v>
      </c>
      <c r="O2880" s="19">
        <v>0.8</v>
      </c>
      <c r="P2880" s="2">
        <v>238.64613686767001</v>
      </c>
      <c r="Q2880" s="2">
        <v>207.18771275082699</v>
      </c>
      <c r="R2880" s="266">
        <f t="shared" si="138"/>
        <v>5.9827594621108897</v>
      </c>
      <c r="S2880" s="266">
        <f t="shared" si="139"/>
        <v>1.2276681358433081</v>
      </c>
      <c r="T2880" s="266">
        <f t="shared" si="140"/>
        <v>1.9518032327988377</v>
      </c>
    </row>
    <row r="2881" spans="1:20">
      <c r="A2881" s="102">
        <v>2.4115831106901102</v>
      </c>
      <c r="B2881" s="102">
        <v>0.96570006021134103</v>
      </c>
      <c r="C2881" s="2">
        <v>860.002688186726</v>
      </c>
      <c r="D2881" s="19">
        <v>2.37063151608</v>
      </c>
      <c r="E2881" s="135">
        <v>0.130000005809289</v>
      </c>
      <c r="F2881" s="135">
        <v>89</v>
      </c>
      <c r="G2881" s="135">
        <v>41.797503450253501</v>
      </c>
      <c r="H2881" s="2">
        <v>0.274115428961762</v>
      </c>
      <c r="I2881" s="2">
        <v>99.650760034855196</v>
      </c>
      <c r="J2881" s="2">
        <v>-69.547012086742399</v>
      </c>
      <c r="K2881" s="19">
        <v>3.1999709448720499</v>
      </c>
      <c r="L2881" s="135">
        <v>9.9999293904630998E-2</v>
      </c>
      <c r="M2881" s="135">
        <v>89.79</v>
      </c>
      <c r="N2881" s="135">
        <v>81.699999892703602</v>
      </c>
      <c r="O2881" s="19">
        <v>0.8</v>
      </c>
      <c r="P2881" s="2">
        <v>346.40504438447101</v>
      </c>
      <c r="Q2881" s="2">
        <v>82.092274496042194</v>
      </c>
      <c r="R2881" s="266">
        <f t="shared" si="138"/>
        <v>5.5706024609520499</v>
      </c>
      <c r="S2881" s="266">
        <f t="shared" si="139"/>
        <v>0.7408290753011163</v>
      </c>
      <c r="T2881" s="266">
        <f t="shared" si="140"/>
        <v>1.9546621962706745</v>
      </c>
    </row>
    <row r="2882" spans="1:20">
      <c r="A2882" s="102">
        <v>2.1051065009087302</v>
      </c>
      <c r="B2882" s="102">
        <v>0.96582846466780503</v>
      </c>
      <c r="C2882" s="2">
        <v>860.00003650082397</v>
      </c>
      <c r="D2882" s="19">
        <v>1.26280880507543</v>
      </c>
      <c r="E2882" s="135">
        <v>0.29999999879116601</v>
      </c>
      <c r="F2882" s="135">
        <v>89</v>
      </c>
      <c r="G2882" s="135">
        <v>41.798646510673599</v>
      </c>
      <c r="H2882" s="2">
        <v>1.5153804550474399</v>
      </c>
      <c r="I2882" s="2">
        <v>219.73075044910999</v>
      </c>
      <c r="J2882" s="2">
        <v>74.280863508614402</v>
      </c>
      <c r="K2882" s="19">
        <v>2.1488297688109501</v>
      </c>
      <c r="L2882" s="135">
        <v>2.85737867219568E-2</v>
      </c>
      <c r="M2882" s="135">
        <v>89.79</v>
      </c>
      <c r="N2882" s="135">
        <v>81.693413521208797</v>
      </c>
      <c r="O2882" s="19">
        <v>0.8</v>
      </c>
      <c r="P2882" s="2">
        <v>172.57907186609299</v>
      </c>
      <c r="Q2882" s="2">
        <v>280.64660519591098</v>
      </c>
      <c r="R2882" s="266">
        <f t="shared" si="138"/>
        <v>3.4116385738863801</v>
      </c>
      <c r="S2882" s="266">
        <f t="shared" si="139"/>
        <v>0.58767279912275339</v>
      </c>
      <c r="T2882" s="266">
        <f t="shared" si="140"/>
        <v>1.954451168660396</v>
      </c>
    </row>
    <row r="2883" spans="1:20">
      <c r="A2883" s="102">
        <v>2.2683200356550501</v>
      </c>
      <c r="B2883" s="102">
        <v>0.96618406723855998</v>
      </c>
      <c r="C2883" s="2">
        <v>880.01269418932702</v>
      </c>
      <c r="D2883" s="19">
        <v>1.3101287620794499</v>
      </c>
      <c r="E2883" s="135">
        <v>5.1570018046789498E-3</v>
      </c>
      <c r="F2883" s="135">
        <v>89</v>
      </c>
      <c r="G2883" s="135">
        <v>40.653904985400501</v>
      </c>
      <c r="H2883" s="2">
        <v>0.22064602096154901</v>
      </c>
      <c r="I2883" s="2">
        <v>276.05119215280098</v>
      </c>
      <c r="J2883" s="2">
        <v>46.629058818128499</v>
      </c>
      <c r="K2883" s="19">
        <v>3.27481312731061</v>
      </c>
      <c r="L2883" s="135">
        <v>0.16653050833899399</v>
      </c>
      <c r="M2883" s="135">
        <v>89.79</v>
      </c>
      <c r="N2883" s="135">
        <v>82.779156856046995</v>
      </c>
      <c r="O2883" s="19">
        <v>0.8</v>
      </c>
      <c r="P2883" s="2">
        <v>169.44757973134199</v>
      </c>
      <c r="Q2883" s="2">
        <v>293.15658078814698</v>
      </c>
      <c r="R2883" s="266">
        <f t="shared" si="138"/>
        <v>4.58494188939006</v>
      </c>
      <c r="S2883" s="266">
        <f t="shared" si="139"/>
        <v>0.40006214435672949</v>
      </c>
      <c r="T2883" s="266">
        <f t="shared" si="140"/>
        <v>2.0361920185963531</v>
      </c>
    </row>
    <row r="2884" spans="1:20">
      <c r="A2884" s="102">
        <v>3.4349793982692001</v>
      </c>
      <c r="B2884" s="102">
        <v>0.96651206948958701</v>
      </c>
      <c r="C2884" s="2">
        <v>860.00008484009697</v>
      </c>
      <c r="D2884" s="19">
        <v>1.3149298609551201</v>
      </c>
      <c r="E2884" s="135">
        <v>0.13000000022381</v>
      </c>
      <c r="F2884" s="135">
        <v>89</v>
      </c>
      <c r="G2884" s="135">
        <v>41.758777777634499</v>
      </c>
      <c r="H2884" s="2">
        <v>0.64996372144090497</v>
      </c>
      <c r="I2884" s="2">
        <v>276.661231727185</v>
      </c>
      <c r="J2884" s="2">
        <v>10.4287690625168</v>
      </c>
      <c r="K2884" s="19">
        <v>3.1999995944561301</v>
      </c>
      <c r="L2884" s="135">
        <v>9.9975592876588998E-2</v>
      </c>
      <c r="M2884" s="135">
        <v>89.79</v>
      </c>
      <c r="N2884" s="135">
        <v>81.0000006487804</v>
      </c>
      <c r="O2884" s="19">
        <v>0.8</v>
      </c>
      <c r="P2884" s="2">
        <v>303.06728297651699</v>
      </c>
      <c r="Q2884" s="2">
        <v>118.82587251661499</v>
      </c>
      <c r="R2884" s="266">
        <f t="shared" si="138"/>
        <v>4.5149294554112505</v>
      </c>
      <c r="S2884" s="266">
        <f t="shared" si="139"/>
        <v>0.41091563362482386</v>
      </c>
      <c r="T2884" s="266">
        <f t="shared" si="140"/>
        <v>1.9397119590066889</v>
      </c>
    </row>
    <row r="2885" spans="1:20">
      <c r="A2885" s="102">
        <v>2.29715985339134</v>
      </c>
      <c r="B2885" s="102">
        <v>0.96702874701141395</v>
      </c>
      <c r="C2885" s="2">
        <v>863.78010635874</v>
      </c>
      <c r="D2885" s="19">
        <v>2.2065594629546301</v>
      </c>
      <c r="E2885" s="135">
        <v>0.13066545915862099</v>
      </c>
      <c r="F2885" s="135">
        <v>89</v>
      </c>
      <c r="G2885" s="135">
        <v>41.799999269378802</v>
      </c>
      <c r="H2885" s="2">
        <v>0.31773741895903601</v>
      </c>
      <c r="I2885" s="2">
        <v>96.584418912030699</v>
      </c>
      <c r="J2885" s="2">
        <v>-68.902232528671107</v>
      </c>
      <c r="K2885" s="19">
        <v>3.1999999388217302</v>
      </c>
      <c r="L2885" s="135">
        <v>9.9999985900659102E-2</v>
      </c>
      <c r="M2885" s="135">
        <v>89.79</v>
      </c>
      <c r="N2885" s="135">
        <v>81.691531183740906</v>
      </c>
      <c r="O2885" s="19">
        <v>0.8</v>
      </c>
      <c r="P2885" s="2">
        <v>349.67522909167297</v>
      </c>
      <c r="Q2885" s="2">
        <v>79.998561704965994</v>
      </c>
      <c r="R2885" s="266">
        <f t="shared" si="138"/>
        <v>5.4065594017763603</v>
      </c>
      <c r="S2885" s="266">
        <f t="shared" si="139"/>
        <v>0.68954984535628017</v>
      </c>
      <c r="T2885" s="266">
        <f t="shared" si="140"/>
        <v>1.95434288544558</v>
      </c>
    </row>
    <row r="2886" spans="1:20">
      <c r="A2886" s="102">
        <v>2.9986463538371</v>
      </c>
      <c r="B2886" s="102">
        <v>0.96706329568234395</v>
      </c>
      <c r="C2886" s="2">
        <v>867.15456771240099</v>
      </c>
      <c r="D2886" s="19">
        <v>1.60336043139119</v>
      </c>
      <c r="E2886" s="135">
        <v>0.15701061214124901</v>
      </c>
      <c r="F2886" s="135">
        <v>89</v>
      </c>
      <c r="G2886" s="135">
        <v>41.799719756490802</v>
      </c>
      <c r="H2886" s="2">
        <v>0.397316986932926</v>
      </c>
      <c r="I2886" s="2">
        <v>73.147260760901105</v>
      </c>
      <c r="J2886" s="2">
        <v>-60.591437478664702</v>
      </c>
      <c r="K2886" s="19">
        <v>3.1999999999165798</v>
      </c>
      <c r="L2886" s="135">
        <v>9.9999986271199603E-2</v>
      </c>
      <c r="M2886" s="135">
        <v>89.79</v>
      </c>
      <c r="N2886" s="135">
        <v>81.699999946920698</v>
      </c>
      <c r="O2886" s="19">
        <v>0.8</v>
      </c>
      <c r="P2886" s="2">
        <v>359.97789421790202</v>
      </c>
      <c r="Q2886" s="2">
        <v>73.557956123289102</v>
      </c>
      <c r="R2886" s="266">
        <f t="shared" si="138"/>
        <v>4.8033604313077696</v>
      </c>
      <c r="S2886" s="266">
        <f t="shared" si="139"/>
        <v>0.50105013482280869</v>
      </c>
      <c r="T2886" s="266">
        <f t="shared" si="140"/>
        <v>1.954558557398798</v>
      </c>
    </row>
    <row r="2887" spans="1:20">
      <c r="A2887" s="102">
        <v>5.4061387558467597</v>
      </c>
      <c r="B2887" s="102">
        <v>0.96727816790670995</v>
      </c>
      <c r="C2887" s="2">
        <v>998.79634718834097</v>
      </c>
      <c r="D2887" s="19">
        <v>3.29762682233565</v>
      </c>
      <c r="E2887" s="135">
        <v>0.15980672440007901</v>
      </c>
      <c r="F2887" s="135">
        <v>89</v>
      </c>
      <c r="G2887" s="135">
        <v>41.799966341204403</v>
      </c>
      <c r="H2887" s="2">
        <v>1.4063998757424201</v>
      </c>
      <c r="I2887" s="2">
        <v>87.3137603238888</v>
      </c>
      <c r="J2887" s="2">
        <v>18.5235028787137</v>
      </c>
      <c r="K2887" s="19">
        <v>2.6201968926271801</v>
      </c>
      <c r="L2887" s="135">
        <v>9.8015312427181797E-2</v>
      </c>
      <c r="M2887" s="135">
        <v>89.79</v>
      </c>
      <c r="N2887" s="135">
        <v>81.698432062715</v>
      </c>
      <c r="O2887" s="19">
        <v>0.8</v>
      </c>
      <c r="P2887" s="2">
        <v>62.4681394670313</v>
      </c>
      <c r="Q2887" s="2">
        <v>8.7417969343167599</v>
      </c>
      <c r="R2887" s="266">
        <f t="shared" si="138"/>
        <v>5.9178237149628306</v>
      </c>
      <c r="S2887" s="266">
        <f t="shared" si="139"/>
        <v>1.2585416125080717</v>
      </c>
      <c r="T2887" s="266">
        <f t="shared" si="140"/>
        <v>1.9545095179222813</v>
      </c>
    </row>
    <row r="2888" spans="1:20">
      <c r="A2888" s="102">
        <v>2.24893433926627</v>
      </c>
      <c r="B2888" s="102">
        <v>0.96779721306965605</v>
      </c>
      <c r="C2888" s="2">
        <v>880.46770641467697</v>
      </c>
      <c r="D2888" s="19">
        <v>1.36279294246176</v>
      </c>
      <c r="E2888" s="135">
        <v>7.5853686190200498E-2</v>
      </c>
      <c r="F2888" s="135">
        <v>89</v>
      </c>
      <c r="G2888" s="135">
        <v>41.000000281891602</v>
      </c>
      <c r="H2888" s="2">
        <v>0.43388427418366499</v>
      </c>
      <c r="I2888" s="2">
        <v>193.73072178283499</v>
      </c>
      <c r="J2888" s="2">
        <v>90.119716107660906</v>
      </c>
      <c r="K2888" s="19">
        <v>4.8981455675182</v>
      </c>
      <c r="L2888" s="135">
        <v>0.132894765764516</v>
      </c>
      <c r="M2888" s="135">
        <v>89.79</v>
      </c>
      <c r="N2888" s="135">
        <v>82.1607853828082</v>
      </c>
      <c r="O2888" s="19">
        <v>0.8</v>
      </c>
      <c r="P2888" s="2">
        <v>359.98998402159799</v>
      </c>
      <c r="Q2888" s="2">
        <v>65.806243780438805</v>
      </c>
      <c r="R2888" s="266">
        <f t="shared" si="138"/>
        <v>6.2609385099799599</v>
      </c>
      <c r="S2888" s="266">
        <f t="shared" si="139"/>
        <v>0.27822630497122242</v>
      </c>
      <c r="T2888" s="266">
        <f t="shared" si="140"/>
        <v>2.0039215809248669</v>
      </c>
    </row>
    <row r="2889" spans="1:20">
      <c r="A2889" s="102">
        <v>2.6703524235635898</v>
      </c>
      <c r="B2889" s="102">
        <v>0.96782041319152801</v>
      </c>
      <c r="C2889" s="2">
        <v>982.45891124917603</v>
      </c>
      <c r="D2889" s="19">
        <v>0.66335077071046</v>
      </c>
      <c r="E2889" s="135">
        <v>3.0277937835836099E-3</v>
      </c>
      <c r="F2889" s="135">
        <v>89</v>
      </c>
      <c r="G2889" s="135">
        <v>40.583371156771101</v>
      </c>
      <c r="H2889" s="2">
        <v>-6.6174150154032094E-2</v>
      </c>
      <c r="I2889" s="2">
        <v>19.7896274135339</v>
      </c>
      <c r="J2889" s="2">
        <v>45.739419022838703</v>
      </c>
      <c r="K2889" s="19">
        <v>3.0638724155109101</v>
      </c>
      <c r="L2889" s="135">
        <v>9.3289596178285195E-2</v>
      </c>
      <c r="M2889" s="135">
        <v>89.79</v>
      </c>
      <c r="N2889" s="135">
        <v>83.111562820936101</v>
      </c>
      <c r="O2889" s="19">
        <v>0.8</v>
      </c>
      <c r="P2889" s="2">
        <v>347.87856555405102</v>
      </c>
      <c r="Q2889" s="2">
        <v>83.849704319468302</v>
      </c>
      <c r="R2889" s="266">
        <f t="shared" si="138"/>
        <v>3.7272231862213703</v>
      </c>
      <c r="S2889" s="266">
        <f t="shared" si="139"/>
        <v>0.21650730864386997</v>
      </c>
      <c r="T2889" s="266">
        <f t="shared" si="140"/>
        <v>2.0479216105503206</v>
      </c>
    </row>
    <row r="2890" spans="1:20">
      <c r="A2890" s="102">
        <v>4.0569595582783204</v>
      </c>
      <c r="B2890" s="102">
        <v>0.96788975634776497</v>
      </c>
      <c r="C2890" s="2">
        <v>978.96243965623103</v>
      </c>
      <c r="D2890" s="19">
        <v>2.3870315407132301</v>
      </c>
      <c r="E2890" s="135">
        <v>0.269980817146103</v>
      </c>
      <c r="F2890" s="135">
        <v>89</v>
      </c>
      <c r="G2890" s="135">
        <v>41.715085097496001</v>
      </c>
      <c r="H2890" s="2">
        <v>-0.75182590138952599</v>
      </c>
      <c r="I2890" s="2">
        <v>292.55654685742701</v>
      </c>
      <c r="J2890" s="2">
        <v>-43.189949905261599</v>
      </c>
      <c r="K2890" s="19">
        <v>3.36856360325217</v>
      </c>
      <c r="L2890" s="135">
        <v>9.2975458724754406E-2</v>
      </c>
      <c r="M2890" s="135">
        <v>89.79</v>
      </c>
      <c r="N2890" s="135">
        <v>81.250215066248003</v>
      </c>
      <c r="O2890" s="19">
        <v>0.8</v>
      </c>
      <c r="P2890" s="2">
        <v>196.92397747618699</v>
      </c>
      <c r="Q2890" s="2">
        <v>255.753012809789</v>
      </c>
      <c r="R2890" s="266">
        <f t="shared" si="138"/>
        <v>5.7555951439654001</v>
      </c>
      <c r="S2890" s="266">
        <f t="shared" si="139"/>
        <v>0.70862000005244885</v>
      </c>
      <c r="T2890" s="266">
        <f t="shared" si="140"/>
        <v>1.9477418031474938</v>
      </c>
    </row>
    <row r="2891" spans="1:20">
      <c r="A2891" s="102">
        <v>3.5313437250442798</v>
      </c>
      <c r="B2891" s="102">
        <v>0.96800408901318002</v>
      </c>
      <c r="C2891" s="2">
        <v>887.44104366236297</v>
      </c>
      <c r="D2891" s="19">
        <v>3.1349521636536002</v>
      </c>
      <c r="E2891" s="135">
        <v>0.299999258688457</v>
      </c>
      <c r="F2891" s="135">
        <v>89</v>
      </c>
      <c r="G2891" s="135">
        <v>41.524547190615699</v>
      </c>
      <c r="H2891" s="2">
        <v>1.05064832231334</v>
      </c>
      <c r="I2891" s="2">
        <v>266.51633382545498</v>
      </c>
      <c r="J2891" s="2">
        <v>-30.784084232777399</v>
      </c>
      <c r="K2891" s="19">
        <v>3.1998988410695102</v>
      </c>
      <c r="L2891" s="135">
        <v>2.17706503630177E-7</v>
      </c>
      <c r="M2891" s="135">
        <v>89.79</v>
      </c>
      <c r="N2891" s="135">
        <v>81.337546836643099</v>
      </c>
      <c r="O2891" s="19">
        <v>0.8</v>
      </c>
      <c r="P2891" s="2">
        <v>359.98811809326298</v>
      </c>
      <c r="Q2891" s="2">
        <v>90.008740697029694</v>
      </c>
      <c r="R2891" s="266">
        <f t="shared" si="138"/>
        <v>6.3348510047231104</v>
      </c>
      <c r="S2891" s="266">
        <f t="shared" si="139"/>
        <v>0.97970352169189112</v>
      </c>
      <c r="T2891" s="266">
        <f t="shared" si="140"/>
        <v>1.9587822707197371</v>
      </c>
    </row>
    <row r="2892" spans="1:20">
      <c r="A2892" s="102">
        <v>2.20693166693672</v>
      </c>
      <c r="B2892" s="102">
        <v>0.968294513192685</v>
      </c>
      <c r="C2892" s="2">
        <v>951.60346122922397</v>
      </c>
      <c r="D2892" s="19">
        <v>1.4244388296722601</v>
      </c>
      <c r="E2892" s="135">
        <v>2.7620334754679801E-2</v>
      </c>
      <c r="F2892" s="135">
        <v>89</v>
      </c>
      <c r="G2892" s="135">
        <v>41.999773431289398</v>
      </c>
      <c r="H2892" s="2">
        <v>4.24478466092914</v>
      </c>
      <c r="I2892" s="2">
        <v>291.11168831999601</v>
      </c>
      <c r="J2892" s="2">
        <v>40.661317735649497</v>
      </c>
      <c r="K2892" s="19">
        <v>5.4933894198677304</v>
      </c>
      <c r="L2892" s="135">
        <v>0.20274858593599701</v>
      </c>
      <c r="M2892" s="135">
        <v>89.79</v>
      </c>
      <c r="N2892" s="135">
        <v>81.770496725907407</v>
      </c>
      <c r="O2892" s="19">
        <v>0.8</v>
      </c>
      <c r="P2892" s="2">
        <v>105.352494813931</v>
      </c>
      <c r="Q2892" s="2">
        <v>347.35310361172702</v>
      </c>
      <c r="R2892" s="266">
        <f t="shared" si="138"/>
        <v>6.9178282495399905</v>
      </c>
      <c r="S2892" s="266">
        <f t="shared" si="139"/>
        <v>0.25930053757349641</v>
      </c>
      <c r="T2892" s="266">
        <f t="shared" si="140"/>
        <v>1.9469270913968604</v>
      </c>
    </row>
    <row r="2893" spans="1:20">
      <c r="A2893" s="102">
        <v>2.6064076493494199</v>
      </c>
      <c r="B2893" s="102">
        <v>0.96878307720865398</v>
      </c>
      <c r="C2893" s="2">
        <v>936.34864991561403</v>
      </c>
      <c r="D2893" s="19">
        <v>2.1573679602154701</v>
      </c>
      <c r="E2893" s="135">
        <v>0.22869253886954199</v>
      </c>
      <c r="F2893" s="135">
        <v>89</v>
      </c>
      <c r="G2893" s="135">
        <v>41.7219431289246</v>
      </c>
      <c r="H2893" s="2">
        <v>0.18366156477298801</v>
      </c>
      <c r="I2893" s="2">
        <v>358.85307390983002</v>
      </c>
      <c r="J2893" s="2">
        <v>-6.0231749799546597</v>
      </c>
      <c r="K2893" s="19">
        <v>3.0420157914628398</v>
      </c>
      <c r="L2893" s="135">
        <v>0.29999021614378202</v>
      </c>
      <c r="M2893" s="135">
        <v>89.79</v>
      </c>
      <c r="N2893" s="135">
        <v>82.486641723403594</v>
      </c>
      <c r="O2893" s="19">
        <v>0.8</v>
      </c>
      <c r="P2893" s="2">
        <v>152.54449875607301</v>
      </c>
      <c r="Q2893" s="2">
        <v>318.12110038691401</v>
      </c>
      <c r="R2893" s="266">
        <f t="shared" si="138"/>
        <v>5.1993837516783099</v>
      </c>
      <c r="S2893" s="266">
        <f t="shared" si="139"/>
        <v>0.70919025675998815</v>
      </c>
      <c r="T2893" s="266">
        <f t="shared" si="140"/>
        <v>1.9770565687344035</v>
      </c>
    </row>
    <row r="2894" spans="1:20">
      <c r="A2894" s="102">
        <v>3.4785835072398101</v>
      </c>
      <c r="B2894" s="102">
        <v>0.96890614880248904</v>
      </c>
      <c r="C2894" s="2">
        <v>973.81938644478601</v>
      </c>
      <c r="D2894" s="19">
        <v>3.2636472525931999</v>
      </c>
      <c r="E2894" s="135">
        <v>0.14206569973435099</v>
      </c>
      <c r="F2894" s="135">
        <v>89</v>
      </c>
      <c r="G2894" s="135">
        <v>41.772202813168299</v>
      </c>
      <c r="H2894" s="2">
        <v>0.46614379661875499</v>
      </c>
      <c r="I2894" s="2">
        <v>58.3884402143144</v>
      </c>
      <c r="J2894" s="2">
        <v>57.232917317813403</v>
      </c>
      <c r="K2894" s="19">
        <v>3.1943460886733099</v>
      </c>
      <c r="L2894" s="135">
        <v>8.8790622194239902E-2</v>
      </c>
      <c r="M2894" s="135">
        <v>89.79</v>
      </c>
      <c r="N2894" s="135">
        <v>81.559829048490101</v>
      </c>
      <c r="O2894" s="19">
        <v>0.8</v>
      </c>
      <c r="P2894" s="2">
        <v>344.18534951009502</v>
      </c>
      <c r="Q2894" s="2">
        <v>74.463347878728797</v>
      </c>
      <c r="R2894" s="266">
        <f t="shared" si="138"/>
        <v>6.4579933412665103</v>
      </c>
      <c r="S2894" s="266">
        <f t="shared" si="139"/>
        <v>1.0216949453804087</v>
      </c>
      <c r="T2894" s="266">
        <f t="shared" si="140"/>
        <v>1.9524904974075037</v>
      </c>
    </row>
    <row r="2895" spans="1:20">
      <c r="A2895" s="102">
        <v>3.2721130177378601</v>
      </c>
      <c r="B2895" s="102">
        <v>0.96914924223742904</v>
      </c>
      <c r="C2895" s="2">
        <v>990.25613162103798</v>
      </c>
      <c r="D2895" s="19">
        <v>3.2771262747555601</v>
      </c>
      <c r="E2895" s="135">
        <v>0.148410072218251</v>
      </c>
      <c r="F2895" s="135">
        <v>89</v>
      </c>
      <c r="G2895" s="135">
        <v>41.744791993130399</v>
      </c>
      <c r="H2895" s="2">
        <v>0.47948613578460603</v>
      </c>
      <c r="I2895" s="2">
        <v>52.280165366428399</v>
      </c>
      <c r="J2895" s="2">
        <v>71.672519646723003</v>
      </c>
      <c r="K2895" s="19">
        <v>3.19999685417352</v>
      </c>
      <c r="L2895" s="135">
        <v>9.2273607530634405E-2</v>
      </c>
      <c r="M2895" s="135">
        <v>89.79</v>
      </c>
      <c r="N2895" s="135">
        <v>81.438161942738802</v>
      </c>
      <c r="O2895" s="19">
        <v>0.8</v>
      </c>
      <c r="P2895" s="2">
        <v>341.79958632695002</v>
      </c>
      <c r="Q2895" s="2">
        <v>77.430994535782602</v>
      </c>
      <c r="R2895" s="266">
        <f t="shared" si="138"/>
        <v>6.4771231289290796</v>
      </c>
      <c r="S2895" s="266">
        <f t="shared" si="139"/>
        <v>1.0241029676268105</v>
      </c>
      <c r="T2895" s="266">
        <f t="shared" si="140"/>
        <v>1.950858012566943</v>
      </c>
    </row>
    <row r="2896" spans="1:20">
      <c r="A2896" s="102">
        <v>2.7972390386275898</v>
      </c>
      <c r="B2896" s="102">
        <v>0.96966461774290402</v>
      </c>
      <c r="C2896" s="2">
        <v>973.44403994563299</v>
      </c>
      <c r="D2896" s="19">
        <v>2.1340315489036299</v>
      </c>
      <c r="E2896" s="135">
        <v>0.24938985628942101</v>
      </c>
      <c r="F2896" s="135">
        <v>89</v>
      </c>
      <c r="G2896" s="135">
        <v>41.780708460001698</v>
      </c>
      <c r="H2896" s="2">
        <v>0.386921646677577</v>
      </c>
      <c r="I2896" s="2">
        <v>41.722945611481798</v>
      </c>
      <c r="J2896" s="2">
        <v>87.854444913468598</v>
      </c>
      <c r="K2896" s="19">
        <v>2.58774860608768</v>
      </c>
      <c r="L2896" s="135">
        <v>9.9999010084217604E-2</v>
      </c>
      <c r="M2896" s="135">
        <v>89.79</v>
      </c>
      <c r="N2896" s="135">
        <v>81.699999088581194</v>
      </c>
      <c r="O2896" s="19">
        <v>0.8</v>
      </c>
      <c r="P2896" s="2">
        <v>168.340193278995</v>
      </c>
      <c r="Q2896" s="2">
        <v>286.926469576503</v>
      </c>
      <c r="R2896" s="266">
        <f t="shared" si="138"/>
        <v>4.7217801549913094</v>
      </c>
      <c r="S2896" s="266">
        <f t="shared" si="139"/>
        <v>0.82466725859046719</v>
      </c>
      <c r="T2896" s="266">
        <f t="shared" si="140"/>
        <v>1.955447911248221</v>
      </c>
    </row>
    <row r="2897" spans="1:20">
      <c r="A2897" s="102">
        <v>3.3846141146495898</v>
      </c>
      <c r="B2897" s="102">
        <v>0.96967906132340398</v>
      </c>
      <c r="C2897" s="2">
        <v>939.59213988568399</v>
      </c>
      <c r="D2897" s="19">
        <v>2.4621364210241801</v>
      </c>
      <c r="E2897" s="135">
        <v>0.27082493725842799</v>
      </c>
      <c r="F2897" s="135">
        <v>89</v>
      </c>
      <c r="G2897" s="135">
        <v>41.574780569970002</v>
      </c>
      <c r="H2897" s="2">
        <v>0.23399852046967401</v>
      </c>
      <c r="I2897" s="2">
        <v>31.993485148435902</v>
      </c>
      <c r="J2897" s="2">
        <v>139.80779031303899</v>
      </c>
      <c r="K2897" s="19">
        <v>3.07993775701993</v>
      </c>
      <c r="L2897" s="135">
        <v>9.1239474379193206E-2</v>
      </c>
      <c r="M2897" s="135">
        <v>89.79</v>
      </c>
      <c r="N2897" s="135">
        <v>81.699999272320895</v>
      </c>
      <c r="O2897" s="19">
        <v>0.8</v>
      </c>
      <c r="P2897" s="2">
        <v>11.6311880206209</v>
      </c>
      <c r="Q2897" s="2">
        <v>50.260904023749603</v>
      </c>
      <c r="R2897" s="266">
        <f t="shared" si="138"/>
        <v>5.5420741780441105</v>
      </c>
      <c r="S2897" s="266">
        <f t="shared" si="139"/>
        <v>0.79941109699777868</v>
      </c>
      <c r="T2897" s="266">
        <f t="shared" si="140"/>
        <v>1.9651336255358098</v>
      </c>
    </row>
    <row r="2898" spans="1:20">
      <c r="A2898" s="102">
        <v>3.8710460485890499</v>
      </c>
      <c r="B2898" s="102">
        <v>0.96993326343705499</v>
      </c>
      <c r="C2898" s="2">
        <v>969.178520260136</v>
      </c>
      <c r="D2898" s="19">
        <v>2.99419953159817</v>
      </c>
      <c r="E2898" s="135">
        <v>0.200829128707113</v>
      </c>
      <c r="F2898" s="135">
        <v>89</v>
      </c>
      <c r="G2898" s="135">
        <v>41.340849755076299</v>
      </c>
      <c r="H2898" s="2">
        <v>3.9674521101409601</v>
      </c>
      <c r="I2898" s="2">
        <v>151.55471687344701</v>
      </c>
      <c r="J2898" s="2">
        <v>16.065711511084999</v>
      </c>
      <c r="K2898" s="19">
        <v>3.1515386500906102</v>
      </c>
      <c r="L2898" s="135">
        <v>0.295604763702211</v>
      </c>
      <c r="M2898" s="135">
        <v>89.79</v>
      </c>
      <c r="N2898" s="135">
        <v>82.278589040250793</v>
      </c>
      <c r="O2898" s="19">
        <v>0.8</v>
      </c>
      <c r="P2898" s="2">
        <v>43.5932517973717</v>
      </c>
      <c r="Q2898" s="2">
        <v>18.637828599441001</v>
      </c>
      <c r="R2898" s="266">
        <f t="shared" si="138"/>
        <v>6.1457381816887802</v>
      </c>
      <c r="S2898" s="266">
        <f t="shared" si="139"/>
        <v>0.95007545965272655</v>
      </c>
      <c r="T2898" s="266">
        <f t="shared" si="140"/>
        <v>1.9902491005315559</v>
      </c>
    </row>
    <row r="2899" spans="1:20">
      <c r="A2899" s="102">
        <v>2.9829986533150001</v>
      </c>
      <c r="B2899" s="102">
        <v>0.970004079671686</v>
      </c>
      <c r="C2899" s="2">
        <v>918.89088348550194</v>
      </c>
      <c r="D2899" s="19">
        <v>3.9995429761741299</v>
      </c>
      <c r="E2899" s="135">
        <v>0.25159625008230002</v>
      </c>
      <c r="F2899" s="135">
        <v>89</v>
      </c>
      <c r="G2899" s="135">
        <v>41.177439594255198</v>
      </c>
      <c r="H2899" s="2">
        <v>0.47641838158972999</v>
      </c>
      <c r="I2899" s="2">
        <v>76.193157820724593</v>
      </c>
      <c r="J2899" s="2">
        <v>9.0749338081501207</v>
      </c>
      <c r="K2899" s="19">
        <v>4.6715756222646903</v>
      </c>
      <c r="L2899" s="135">
        <v>3.6223564163788899E-2</v>
      </c>
      <c r="M2899" s="135">
        <v>89.79</v>
      </c>
      <c r="N2899" s="135">
        <v>85.074962606060595</v>
      </c>
      <c r="O2899" s="19">
        <v>0.8</v>
      </c>
      <c r="P2899" s="2">
        <v>284.81503126197299</v>
      </c>
      <c r="Q2899" s="2">
        <v>150.031172484335</v>
      </c>
      <c r="R2899" s="266">
        <f t="shared" si="138"/>
        <v>8.6711185984388202</v>
      </c>
      <c r="S2899" s="266">
        <f t="shared" si="139"/>
        <v>0.85614432893098025</v>
      </c>
      <c r="T2899" s="266">
        <f t="shared" si="140"/>
        <v>2.0660576141778781</v>
      </c>
    </row>
    <row r="2900" spans="1:20">
      <c r="A2900" s="102">
        <v>2.3015939402393899</v>
      </c>
      <c r="B2900" s="102">
        <v>0.970176133327186</v>
      </c>
      <c r="C2900" s="2">
        <v>998.35705389417399</v>
      </c>
      <c r="D2900" s="19">
        <v>1.20183973866742</v>
      </c>
      <c r="E2900" s="135">
        <v>0.133279098258932</v>
      </c>
      <c r="F2900" s="135">
        <v>89</v>
      </c>
      <c r="G2900" s="135">
        <v>41.799895671328301</v>
      </c>
      <c r="H2900" s="2">
        <v>1.30166346267735</v>
      </c>
      <c r="I2900" s="2">
        <v>280.67414196665698</v>
      </c>
      <c r="J2900" s="2">
        <v>-43.699615324767997</v>
      </c>
      <c r="K2900" s="19">
        <v>2.5083269579818901</v>
      </c>
      <c r="L2900" s="135">
        <v>9.3918495212116898E-2</v>
      </c>
      <c r="M2900" s="135">
        <v>89.79</v>
      </c>
      <c r="N2900" s="135">
        <v>81.593095026892001</v>
      </c>
      <c r="O2900" s="19">
        <v>0.8</v>
      </c>
      <c r="P2900" s="2">
        <v>359.98971817297797</v>
      </c>
      <c r="Q2900" s="2">
        <v>63.622538110523202</v>
      </c>
      <c r="R2900" s="266">
        <f t="shared" si="138"/>
        <v>3.7101666966493099</v>
      </c>
      <c r="S2900" s="266">
        <f t="shared" si="139"/>
        <v>0.47913998406107994</v>
      </c>
      <c r="T2900" s="266">
        <f t="shared" si="140"/>
        <v>1.9519927912848585</v>
      </c>
    </row>
    <row r="2901" spans="1:20">
      <c r="A2901" s="102">
        <v>2.78753073979169</v>
      </c>
      <c r="B2901" s="102">
        <v>0.97040124489542301</v>
      </c>
      <c r="C2901" s="2">
        <v>922.994208812593</v>
      </c>
      <c r="D2901" s="19">
        <v>0.64286413299276102</v>
      </c>
      <c r="E2901" s="135">
        <v>1.5628193565199699E-4</v>
      </c>
      <c r="F2901" s="135">
        <v>89</v>
      </c>
      <c r="G2901" s="135">
        <v>41.030477250826898</v>
      </c>
      <c r="H2901" s="2">
        <v>5.3150454002160501</v>
      </c>
      <c r="I2901" s="2">
        <v>290.24411395801701</v>
      </c>
      <c r="J2901" s="2">
        <v>-48.454234770750297</v>
      </c>
      <c r="K2901" s="19">
        <v>3.9032730646200799</v>
      </c>
      <c r="L2901" s="135">
        <v>0.210431664358225</v>
      </c>
      <c r="M2901" s="135">
        <v>89.79</v>
      </c>
      <c r="N2901" s="135">
        <v>82.321827580322307</v>
      </c>
      <c r="O2901" s="19">
        <v>0.8</v>
      </c>
      <c r="P2901" s="2">
        <v>79.7093365541905</v>
      </c>
      <c r="Q2901" s="2">
        <v>356.07731560483899</v>
      </c>
      <c r="R2901" s="266">
        <f t="shared" si="138"/>
        <v>4.5461371976128406</v>
      </c>
      <c r="S2901" s="266">
        <f t="shared" si="139"/>
        <v>0.16469873420329956</v>
      </c>
      <c r="T2901" s="266">
        <f t="shared" si="140"/>
        <v>2.0063580317887539</v>
      </c>
    </row>
    <row r="2902" spans="1:20">
      <c r="A2902" s="102">
        <v>2.7813141960650598</v>
      </c>
      <c r="B2902" s="102">
        <v>0.970599171157707</v>
      </c>
      <c r="C2902" s="2">
        <v>879.98946402590798</v>
      </c>
      <c r="D2902" s="19">
        <v>2.2163113365312399</v>
      </c>
      <c r="E2902" s="135">
        <v>1.6677604419269101E-2</v>
      </c>
      <c r="F2902" s="135">
        <v>89</v>
      </c>
      <c r="G2902" s="135">
        <v>41.0731958357389</v>
      </c>
      <c r="H2902" s="2">
        <v>-0.987613808234312</v>
      </c>
      <c r="I2902" s="2">
        <v>344.55151522535198</v>
      </c>
      <c r="J2902" s="2">
        <v>78.340808307618602</v>
      </c>
      <c r="K2902" s="19">
        <v>1.0000008535223099</v>
      </c>
      <c r="L2902" s="135">
        <v>0.184891889081685</v>
      </c>
      <c r="M2902" s="135">
        <v>89.79</v>
      </c>
      <c r="N2902" s="135">
        <v>83.650028672469006</v>
      </c>
      <c r="O2902" s="19">
        <v>0.8</v>
      </c>
      <c r="P2902" s="2">
        <v>335.33698331392901</v>
      </c>
      <c r="Q2902" s="2">
        <v>82.163124533460206</v>
      </c>
      <c r="R2902" s="266">
        <f t="shared" si="138"/>
        <v>3.2163121900535501</v>
      </c>
      <c r="S2902" s="266">
        <f t="shared" si="139"/>
        <v>2.2163094448616829</v>
      </c>
      <c r="T2902" s="266">
        <f t="shared" si="140"/>
        <v>2.0366087169599512</v>
      </c>
    </row>
    <row r="2903" spans="1:20">
      <c r="A2903" s="102">
        <v>2.6346779395826099</v>
      </c>
      <c r="B2903" s="102">
        <v>0.970905283246846</v>
      </c>
      <c r="C2903" s="2">
        <v>945.61869323504504</v>
      </c>
      <c r="D2903" s="19">
        <v>0.50000205302366696</v>
      </c>
      <c r="E2903" s="135">
        <v>6.0973881858050702E-6</v>
      </c>
      <c r="F2903" s="135">
        <v>89</v>
      </c>
      <c r="G2903" s="135">
        <v>41.550949696806903</v>
      </c>
      <c r="H2903" s="2">
        <v>5.1483635265765697</v>
      </c>
      <c r="I2903" s="2">
        <v>332.10776518617598</v>
      </c>
      <c r="J2903" s="2">
        <v>-1.3805613695028101</v>
      </c>
      <c r="K2903" s="19">
        <v>2.8460771163838001</v>
      </c>
      <c r="L2903" s="135">
        <v>0.246550847768611</v>
      </c>
      <c r="M2903" s="135">
        <v>89.79</v>
      </c>
      <c r="N2903" s="135">
        <v>82.747958044211103</v>
      </c>
      <c r="O2903" s="19">
        <v>0.8</v>
      </c>
      <c r="P2903" s="2">
        <v>311.32877218378297</v>
      </c>
      <c r="Q2903" s="2">
        <v>107.071065326243</v>
      </c>
      <c r="R2903" s="266">
        <f t="shared" si="138"/>
        <v>3.3460791694074672</v>
      </c>
      <c r="S2903" s="266">
        <f t="shared" si="139"/>
        <v>0.17568113321502865</v>
      </c>
      <c r="T2903" s="266">
        <f t="shared" si="140"/>
        <v>1.9914817506703126</v>
      </c>
    </row>
    <row r="2904" spans="1:20">
      <c r="A2904" s="102">
        <v>3.2210207991302</v>
      </c>
      <c r="B2904" s="102">
        <v>0.97090674824464795</v>
      </c>
      <c r="C2904" s="2">
        <v>860.00005504467504</v>
      </c>
      <c r="D2904" s="19">
        <v>1.4002475076691601</v>
      </c>
      <c r="E2904" s="135">
        <v>0.13000012013273299</v>
      </c>
      <c r="F2904" s="135">
        <v>89</v>
      </c>
      <c r="G2904" s="135">
        <v>41.554004725921899</v>
      </c>
      <c r="H2904" s="2">
        <v>0.73205329384817897</v>
      </c>
      <c r="I2904" s="2">
        <v>276.115092603226</v>
      </c>
      <c r="J2904" s="2">
        <v>17.972545566401202</v>
      </c>
      <c r="K2904" s="19">
        <v>3.1969748999298702</v>
      </c>
      <c r="L2904" s="135">
        <v>9.9999999341077103E-2</v>
      </c>
      <c r="M2904" s="135">
        <v>89.79</v>
      </c>
      <c r="N2904" s="135">
        <v>81.232744673295301</v>
      </c>
      <c r="O2904" s="19">
        <v>0.8</v>
      </c>
      <c r="P2904" s="2">
        <v>297.42656882609799</v>
      </c>
      <c r="Q2904" s="2">
        <v>126.48708686979499</v>
      </c>
      <c r="R2904" s="266">
        <f t="shared" si="138"/>
        <v>4.5972224075990304</v>
      </c>
      <c r="S2904" s="266">
        <f t="shared" si="139"/>
        <v>0.43799139858741976</v>
      </c>
      <c r="T2904" s="266">
        <f t="shared" si="140"/>
        <v>1.9548716233028032</v>
      </c>
    </row>
    <row r="2905" spans="1:20">
      <c r="A2905" s="102">
        <v>2.8432096731849001</v>
      </c>
      <c r="B2905" s="102">
        <v>0.97158549427438301</v>
      </c>
      <c r="C2905" s="2">
        <v>971.36628583363904</v>
      </c>
      <c r="D2905" s="19">
        <v>1.5649820076696499</v>
      </c>
      <c r="E2905" s="135">
        <v>3.7497598378424098E-2</v>
      </c>
      <c r="F2905" s="135">
        <v>89</v>
      </c>
      <c r="G2905" s="135">
        <v>41.5082727091783</v>
      </c>
      <c r="H2905" s="2">
        <v>-0.89794876031584103</v>
      </c>
      <c r="I2905" s="2">
        <v>292.20927283403699</v>
      </c>
      <c r="J2905" s="2">
        <v>-98.229088082684001</v>
      </c>
      <c r="K2905" s="19">
        <v>1.1194130238976201</v>
      </c>
      <c r="L2905" s="135">
        <v>0.22556136589311299</v>
      </c>
      <c r="M2905" s="135">
        <v>89.79</v>
      </c>
      <c r="N2905" s="135">
        <v>81.151844643440697</v>
      </c>
      <c r="O2905" s="19">
        <v>0.8</v>
      </c>
      <c r="P2905" s="2">
        <v>106.89372546865999</v>
      </c>
      <c r="Q2905" s="2">
        <v>333.29267985686499</v>
      </c>
      <c r="R2905" s="266">
        <f t="shared" si="138"/>
        <v>2.68439503156727</v>
      </c>
      <c r="S2905" s="266">
        <f t="shared" si="139"/>
        <v>1.398038055891675</v>
      </c>
      <c r="T2905" s="266">
        <f t="shared" si="140"/>
        <v>1.9550764063833574</v>
      </c>
    </row>
    <row r="2906" spans="1:20">
      <c r="A2906" s="102">
        <v>2.45989063056185</v>
      </c>
      <c r="B2906" s="102">
        <v>0.97246607645031202</v>
      </c>
      <c r="C2906" s="2">
        <v>998.98713364158004</v>
      </c>
      <c r="D2906" s="19">
        <v>1.22878419784672</v>
      </c>
      <c r="E2906" s="135">
        <v>0.18289527807396799</v>
      </c>
      <c r="F2906" s="135">
        <v>89</v>
      </c>
      <c r="G2906" s="135">
        <v>41.611860520533703</v>
      </c>
      <c r="H2906" s="2">
        <v>3.5874394569510701</v>
      </c>
      <c r="I2906" s="2">
        <v>263.21348394663403</v>
      </c>
      <c r="J2906" s="2">
        <v>-38.284735513964598</v>
      </c>
      <c r="K2906" s="19">
        <v>2.0000066211980099</v>
      </c>
      <c r="L2906" s="135">
        <v>6.4954974031812995E-2</v>
      </c>
      <c r="M2906" s="135">
        <v>89.79</v>
      </c>
      <c r="N2906" s="135">
        <v>81.689707614697397</v>
      </c>
      <c r="O2906" s="19">
        <v>0.8</v>
      </c>
      <c r="P2906" s="2">
        <v>74.027119324972404</v>
      </c>
      <c r="Q2906" s="2">
        <v>359.98165151463598</v>
      </c>
      <c r="R2906" s="266">
        <f t="shared" si="138"/>
        <v>3.2287908190447299</v>
      </c>
      <c r="S2906" s="266">
        <f t="shared" si="139"/>
        <v>0.61439006492422243</v>
      </c>
      <c r="T2906" s="266">
        <f t="shared" si="140"/>
        <v>1.9631351877281951</v>
      </c>
    </row>
    <row r="2907" spans="1:20">
      <c r="A2907" s="102">
        <v>2.8649553428404002</v>
      </c>
      <c r="B2907" s="102">
        <v>0.97265875391552503</v>
      </c>
      <c r="C2907" s="2">
        <v>930.10143990084805</v>
      </c>
      <c r="D2907" s="19">
        <v>2.8150272743700699</v>
      </c>
      <c r="E2907" s="135">
        <v>8.7811508007481595E-2</v>
      </c>
      <c r="F2907" s="135">
        <v>89</v>
      </c>
      <c r="G2907" s="135">
        <v>41.288805836257602</v>
      </c>
      <c r="H2907" s="2">
        <v>3.4727320739323799</v>
      </c>
      <c r="I2907" s="2">
        <v>125.009899089838</v>
      </c>
      <c r="J2907" s="2">
        <v>-135.07514436080501</v>
      </c>
      <c r="K2907" s="19">
        <v>2.7071468802297001</v>
      </c>
      <c r="L2907" s="135">
        <v>7.06672550293308E-2</v>
      </c>
      <c r="M2907" s="135">
        <v>89.79</v>
      </c>
      <c r="N2907" s="135">
        <v>81.321045837119001</v>
      </c>
      <c r="O2907" s="19">
        <v>0.8</v>
      </c>
      <c r="P2907" s="2">
        <v>51.6793780395654</v>
      </c>
      <c r="Q2907" s="2">
        <v>20.808228250227501</v>
      </c>
      <c r="R2907" s="266">
        <f t="shared" si="138"/>
        <v>5.52217415459977</v>
      </c>
      <c r="S2907" s="266">
        <f t="shared" si="139"/>
        <v>1.0398502182974336</v>
      </c>
      <c r="T2907" s="266">
        <f t="shared" si="140"/>
        <v>1.9695664282377294</v>
      </c>
    </row>
    <row r="2908" spans="1:20">
      <c r="A2908" s="102">
        <v>2.3852511034347099</v>
      </c>
      <c r="B2908" s="102">
        <v>0.97280586880686504</v>
      </c>
      <c r="C2908" s="2">
        <v>865.09564388899196</v>
      </c>
      <c r="D2908" s="19">
        <v>2.2540297330057002</v>
      </c>
      <c r="E2908" s="135">
        <v>0.13000025719667599</v>
      </c>
      <c r="F2908" s="135">
        <v>89</v>
      </c>
      <c r="G2908" s="135">
        <v>41.794275580531099</v>
      </c>
      <c r="H2908" s="2">
        <v>0.37794146598301898</v>
      </c>
      <c r="I2908" s="2">
        <v>100.39567958939</v>
      </c>
      <c r="J2908" s="2">
        <v>-72.476626753357905</v>
      </c>
      <c r="K2908" s="19">
        <v>3.1999962784300799</v>
      </c>
      <c r="L2908" s="135">
        <v>9.9999364350786005E-2</v>
      </c>
      <c r="M2908" s="135">
        <v>89.79</v>
      </c>
      <c r="N2908" s="135">
        <v>81.699996711514103</v>
      </c>
      <c r="O2908" s="19">
        <v>0.8</v>
      </c>
      <c r="P2908" s="2">
        <v>350.67216833732101</v>
      </c>
      <c r="Q2908" s="2">
        <v>77.891125064523393</v>
      </c>
      <c r="R2908" s="266">
        <f t="shared" si="138"/>
        <v>5.4540260114357801</v>
      </c>
      <c r="S2908" s="266">
        <f t="shared" si="139"/>
        <v>0.70438511075754395</v>
      </c>
      <c r="T2908" s="266">
        <f t="shared" si="140"/>
        <v>1.9548130832915349</v>
      </c>
    </row>
    <row r="2909" spans="1:20">
      <c r="A2909" s="102">
        <v>2.5966713363304699</v>
      </c>
      <c r="B2909" s="102">
        <v>0.97322601671604503</v>
      </c>
      <c r="C2909" s="2">
        <v>998.99953048670795</v>
      </c>
      <c r="D2909" s="19">
        <v>1.8926162991105899</v>
      </c>
      <c r="E2909" s="135">
        <v>0.144543954297076</v>
      </c>
      <c r="F2909" s="135">
        <v>89</v>
      </c>
      <c r="G2909" s="135">
        <v>41.799999896128</v>
      </c>
      <c r="H2909" s="2">
        <v>0.65664110466384995</v>
      </c>
      <c r="I2909" s="2">
        <v>306.21778051688</v>
      </c>
      <c r="J2909" s="2">
        <v>-11.6921752587578</v>
      </c>
      <c r="K2909" s="19">
        <v>2.0000062823711899</v>
      </c>
      <c r="L2909" s="135">
        <v>9.9999949052792206E-2</v>
      </c>
      <c r="M2909" s="135">
        <v>89.79</v>
      </c>
      <c r="N2909" s="135">
        <v>81.022005699667005</v>
      </c>
      <c r="O2909" s="19">
        <v>0.8</v>
      </c>
      <c r="P2909" s="2">
        <v>149.16022732949401</v>
      </c>
      <c r="Q2909" s="2">
        <v>310.276824918991</v>
      </c>
      <c r="R2909" s="266">
        <f t="shared" si="138"/>
        <v>3.8926225814817799</v>
      </c>
      <c r="S2909" s="266">
        <f t="shared" si="139"/>
        <v>0.94630517703510442</v>
      </c>
      <c r="T2909" s="266">
        <f t="shared" si="140"/>
        <v>1.9383255000240371</v>
      </c>
    </row>
    <row r="2910" spans="1:20">
      <c r="A2910" s="102">
        <v>4.1870301384478799</v>
      </c>
      <c r="B2910" s="102">
        <v>0.97402234164559598</v>
      </c>
      <c r="C2910" s="2">
        <v>955.01715658637102</v>
      </c>
      <c r="D2910" s="19">
        <v>3.29998756128054</v>
      </c>
      <c r="E2910" s="135">
        <v>0.29999898068435399</v>
      </c>
      <c r="F2910" s="135">
        <v>89</v>
      </c>
      <c r="G2910" s="135">
        <v>41.509591251212399</v>
      </c>
      <c r="H2910" s="2">
        <v>2.1768882536558398</v>
      </c>
      <c r="I2910" s="2">
        <v>254.89781865579101</v>
      </c>
      <c r="J2910" s="2">
        <v>-36.898309907382902</v>
      </c>
      <c r="K2910" s="19">
        <v>3.19620302427965</v>
      </c>
      <c r="L2910" s="135">
        <v>9.6555909916414301E-2</v>
      </c>
      <c r="M2910" s="135">
        <v>89.79</v>
      </c>
      <c r="N2910" s="135">
        <v>81.121505929071205</v>
      </c>
      <c r="O2910" s="19">
        <v>0.8</v>
      </c>
      <c r="P2910" s="2">
        <v>315.72761687475702</v>
      </c>
      <c r="Q2910" s="2">
        <v>113.543097027507</v>
      </c>
      <c r="R2910" s="266">
        <f t="shared" si="138"/>
        <v>6.49619058556019</v>
      </c>
      <c r="S2910" s="266">
        <f t="shared" si="139"/>
        <v>1.0324711966707061</v>
      </c>
      <c r="T2910" s="266">
        <f t="shared" si="140"/>
        <v>1.9542834194182011</v>
      </c>
    </row>
    <row r="2911" spans="1:20">
      <c r="A2911" s="102">
        <v>2.53609627252444</v>
      </c>
      <c r="B2911" s="102">
        <v>0.97406451732796695</v>
      </c>
      <c r="C2911" s="2">
        <v>932.20020954777203</v>
      </c>
      <c r="D2911" s="19">
        <v>0.67396158843319798</v>
      </c>
      <c r="E2911" s="135">
        <v>0.13134376890972299</v>
      </c>
      <c r="F2911" s="135">
        <v>89</v>
      </c>
      <c r="G2911" s="135">
        <v>40.779926055462099</v>
      </c>
      <c r="H2911" s="2">
        <v>1.0872972359650099</v>
      </c>
      <c r="I2911" s="2">
        <v>241.94424864203501</v>
      </c>
      <c r="J2911" s="2">
        <v>110.478845026549</v>
      </c>
      <c r="K2911" s="19">
        <v>5.4177897876237102</v>
      </c>
      <c r="L2911" s="135">
        <v>4.3965509533006001E-8</v>
      </c>
      <c r="M2911" s="135">
        <v>89.79</v>
      </c>
      <c r="N2911" s="135">
        <v>82.926150165602493</v>
      </c>
      <c r="O2911" s="19">
        <v>0.8</v>
      </c>
      <c r="P2911" s="2">
        <v>268.82183955579001</v>
      </c>
      <c r="Q2911" s="2">
        <v>169.18392164139601</v>
      </c>
      <c r="R2911" s="266">
        <f t="shared" si="138"/>
        <v>6.0917513760569086</v>
      </c>
      <c r="S2911" s="266">
        <f t="shared" si="139"/>
        <v>0.12439788453453514</v>
      </c>
      <c r="T2911" s="266">
        <f t="shared" si="140"/>
        <v>2.0335041817589392</v>
      </c>
    </row>
    <row r="2912" spans="1:20">
      <c r="A2912" s="102">
        <v>3.7922266321256699</v>
      </c>
      <c r="B2912" s="102">
        <v>0.974268551669357</v>
      </c>
      <c r="C2912" s="2">
        <v>866.06689476518204</v>
      </c>
      <c r="D2912" s="19">
        <v>2.93821024712248</v>
      </c>
      <c r="E2912" s="135">
        <v>0.24284550320919401</v>
      </c>
      <c r="F2912" s="135">
        <v>89</v>
      </c>
      <c r="G2912" s="135">
        <v>41.440887626995</v>
      </c>
      <c r="H2912" s="2">
        <v>5.9998876531073897</v>
      </c>
      <c r="I2912" s="2">
        <v>328.57764779327402</v>
      </c>
      <c r="J2912" s="2">
        <v>-129.76278483276201</v>
      </c>
      <c r="K2912" s="19">
        <v>2.8494031156168398</v>
      </c>
      <c r="L2912" s="135">
        <v>9.8766965527557996E-2</v>
      </c>
      <c r="M2912" s="135">
        <v>89.79</v>
      </c>
      <c r="N2912" s="135">
        <v>81.782788639185696</v>
      </c>
      <c r="O2912" s="19">
        <v>0.8</v>
      </c>
      <c r="P2912" s="2">
        <v>261.51283535796898</v>
      </c>
      <c r="Q2912" s="2">
        <v>177.78417175126799</v>
      </c>
      <c r="R2912" s="266">
        <f t="shared" si="138"/>
        <v>5.7876133627393198</v>
      </c>
      <c r="S2912" s="266">
        <f t="shared" si="139"/>
        <v>1.0311669244056454</v>
      </c>
      <c r="T2912" s="266">
        <f t="shared" si="140"/>
        <v>1.9734806207652653</v>
      </c>
    </row>
    <row r="2913" spans="1:20">
      <c r="A2913" s="102">
        <v>3.6613436625339002</v>
      </c>
      <c r="B2913" s="102">
        <v>0.97427147895316801</v>
      </c>
      <c r="C2913" s="2">
        <v>928.30257835522696</v>
      </c>
      <c r="D2913" s="19">
        <v>3.2983873836117801</v>
      </c>
      <c r="E2913" s="135">
        <v>0.28639884430519202</v>
      </c>
      <c r="F2913" s="135">
        <v>89</v>
      </c>
      <c r="G2913" s="135">
        <v>41.538501331651602</v>
      </c>
      <c r="H2913" s="2">
        <v>-0.67528052471062106</v>
      </c>
      <c r="I2913" s="2">
        <v>293.14146102853101</v>
      </c>
      <c r="J2913" s="2">
        <v>-70.085685332464806</v>
      </c>
      <c r="K2913" s="19">
        <v>3.08539810397729</v>
      </c>
      <c r="L2913" s="135">
        <v>6.7885286454925697E-2</v>
      </c>
      <c r="M2913" s="135">
        <v>89.79</v>
      </c>
      <c r="N2913" s="135">
        <v>81.2437013916566</v>
      </c>
      <c r="O2913" s="19">
        <v>0.8</v>
      </c>
      <c r="P2913" s="2">
        <v>262.57326506259301</v>
      </c>
      <c r="Q2913" s="2">
        <v>176.86688668887101</v>
      </c>
      <c r="R2913" s="266">
        <f t="shared" si="138"/>
        <v>6.3837854875890701</v>
      </c>
      <c r="S2913" s="266">
        <f t="shared" si="139"/>
        <v>1.0690313769752864</v>
      </c>
      <c r="T2913" s="266">
        <f t="shared" si="140"/>
        <v>1.9558650116669072</v>
      </c>
    </row>
    <row r="2914" spans="1:20">
      <c r="A2914" s="102">
        <v>2.2085564453154798</v>
      </c>
      <c r="B2914" s="102">
        <v>0.97462701679700403</v>
      </c>
      <c r="C2914" s="2">
        <v>988.63830799144398</v>
      </c>
      <c r="D2914" s="19">
        <v>1.86246931575926</v>
      </c>
      <c r="E2914" s="135">
        <v>0.19425146846782301</v>
      </c>
      <c r="F2914" s="135">
        <v>89</v>
      </c>
      <c r="G2914" s="135">
        <v>41.6277859192598</v>
      </c>
      <c r="H2914" s="2">
        <v>0.17170238133087301</v>
      </c>
      <c r="I2914" s="2">
        <v>341.88905864091902</v>
      </c>
      <c r="J2914" s="2">
        <v>-166.64843581392799</v>
      </c>
      <c r="K2914" s="19">
        <v>1.57984657316388</v>
      </c>
      <c r="L2914" s="135">
        <v>8.9577181100935696E-2</v>
      </c>
      <c r="M2914" s="135">
        <v>89.79</v>
      </c>
      <c r="N2914" s="135">
        <v>81.096811056406096</v>
      </c>
      <c r="O2914" s="19">
        <v>0.8</v>
      </c>
      <c r="P2914" s="2">
        <v>108.614013604389</v>
      </c>
      <c r="Q2914" s="2">
        <v>328.255838759227</v>
      </c>
      <c r="R2914" s="266">
        <f t="shared" si="138"/>
        <v>3.4423158889231402</v>
      </c>
      <c r="S2914" s="266">
        <f t="shared" si="139"/>
        <v>1.1788925250060109</v>
      </c>
      <c r="T2914" s="266">
        <f t="shared" si="140"/>
        <v>1.9481413499555182</v>
      </c>
    </row>
    <row r="2915" spans="1:20">
      <c r="A2915" s="102">
        <v>2.3506009364500602</v>
      </c>
      <c r="B2915" s="102">
        <v>0.974630108623601</v>
      </c>
      <c r="C2915" s="2">
        <v>860.00418885887598</v>
      </c>
      <c r="D2915" s="19">
        <v>2.361865809028</v>
      </c>
      <c r="E2915" s="135">
        <v>0.13000000857521801</v>
      </c>
      <c r="F2915" s="135">
        <v>89</v>
      </c>
      <c r="G2915" s="135">
        <v>41.799966128578298</v>
      </c>
      <c r="H2915" s="2">
        <v>0.31041480514799602</v>
      </c>
      <c r="I2915" s="2">
        <v>98.161694203565304</v>
      </c>
      <c r="J2915" s="2">
        <v>-67.355254899484393</v>
      </c>
      <c r="K2915" s="19">
        <v>3.1795699345658801</v>
      </c>
      <c r="L2915" s="135">
        <v>9.9999859395384999E-2</v>
      </c>
      <c r="M2915" s="135">
        <v>89.79</v>
      </c>
      <c r="N2915" s="135">
        <v>81.699999955095095</v>
      </c>
      <c r="O2915" s="19">
        <v>0.8</v>
      </c>
      <c r="P2915" s="2">
        <v>346.17867424434598</v>
      </c>
      <c r="Q2915" s="2">
        <v>82.678768751403396</v>
      </c>
      <c r="R2915" s="266">
        <f t="shared" si="138"/>
        <v>5.5414357435938797</v>
      </c>
      <c r="S2915" s="266">
        <f t="shared" si="139"/>
        <v>0.74282555742887768</v>
      </c>
      <c r="T2915" s="266">
        <f t="shared" si="140"/>
        <v>1.9545470372818667</v>
      </c>
    </row>
    <row r="2916" spans="1:20">
      <c r="A2916" s="102">
        <v>2.6395349917002</v>
      </c>
      <c r="B2916" s="102">
        <v>0.97468866224345896</v>
      </c>
      <c r="C2916" s="2">
        <v>960.28029539986699</v>
      </c>
      <c r="D2916" s="19">
        <v>2.9132525999565599</v>
      </c>
      <c r="E2916" s="135">
        <v>0.13000444817840401</v>
      </c>
      <c r="F2916" s="135">
        <v>89</v>
      </c>
      <c r="G2916" s="135">
        <v>41.7121134582436</v>
      </c>
      <c r="H2916" s="2">
        <v>0.82387876853110897</v>
      </c>
      <c r="I2916" s="2">
        <v>138.468078562182</v>
      </c>
      <c r="J2916" s="2">
        <v>-97.401202540047905</v>
      </c>
      <c r="K2916" s="19">
        <v>2.8845971660385001</v>
      </c>
      <c r="L2916" s="135">
        <v>8.9614811311692605E-2</v>
      </c>
      <c r="M2916" s="135">
        <v>89.79</v>
      </c>
      <c r="N2916" s="135">
        <v>81.4290590476933</v>
      </c>
      <c r="O2916" s="19">
        <v>0.8</v>
      </c>
      <c r="P2916" s="2">
        <v>193.988440393171</v>
      </c>
      <c r="Q2916" s="2">
        <v>248.932488604046</v>
      </c>
      <c r="R2916" s="266">
        <f t="shared" si="138"/>
        <v>5.7978497659950605</v>
      </c>
      <c r="S2916" s="266">
        <f t="shared" si="139"/>
        <v>1.0099339464988151</v>
      </c>
      <c r="T2916" s="266">
        <f t="shared" si="140"/>
        <v>1.9521681424559993</v>
      </c>
    </row>
    <row r="2917" spans="1:20">
      <c r="A2917" s="102">
        <v>2.6269325851462701</v>
      </c>
      <c r="B2917" s="102">
        <v>0.97509179212262498</v>
      </c>
      <c r="C2917" s="2">
        <v>909.95792253071897</v>
      </c>
      <c r="D2917" s="19">
        <v>1.2322036145545701</v>
      </c>
      <c r="E2917" s="135">
        <v>0.18286002250017599</v>
      </c>
      <c r="F2917" s="135">
        <v>89</v>
      </c>
      <c r="G2917" s="135">
        <v>41.485785741177402</v>
      </c>
      <c r="H2917" s="2">
        <v>-2.9953525125717499</v>
      </c>
      <c r="I2917" s="2">
        <v>234.45747417136101</v>
      </c>
      <c r="J2917" s="2">
        <v>17.6787401147702</v>
      </c>
      <c r="K2917" s="19">
        <v>1.00000016321415</v>
      </c>
      <c r="L2917" s="135">
        <v>9.3092979713935695E-2</v>
      </c>
      <c r="M2917" s="135">
        <v>89.79</v>
      </c>
      <c r="N2917" s="135">
        <v>81.4328386906123</v>
      </c>
      <c r="O2917" s="19">
        <v>0.8</v>
      </c>
      <c r="P2917" s="2">
        <v>76.256126477394403</v>
      </c>
      <c r="Q2917" s="2">
        <v>359.98999666243299</v>
      </c>
      <c r="R2917" s="266">
        <f t="shared" si="138"/>
        <v>2.2322037777687198</v>
      </c>
      <c r="S2917" s="266">
        <f t="shared" si="139"/>
        <v>1.2322034134415374</v>
      </c>
      <c r="T2917" s="266">
        <f t="shared" si="140"/>
        <v>1.9629093974176508</v>
      </c>
    </row>
    <row r="2918" spans="1:20">
      <c r="A2918" s="102">
        <v>3.56753036705777</v>
      </c>
      <c r="B2918" s="102">
        <v>0.97527520794092704</v>
      </c>
      <c r="C2918" s="2">
        <v>860.00044086770504</v>
      </c>
      <c r="D2918" s="19">
        <v>2.9259184474940798</v>
      </c>
      <c r="E2918" s="135">
        <v>0.27536221825530599</v>
      </c>
      <c r="F2918" s="135">
        <v>89</v>
      </c>
      <c r="G2918" s="135">
        <v>41.514691918586699</v>
      </c>
      <c r="H2918" s="2">
        <v>-0.77436598999123896</v>
      </c>
      <c r="I2918" s="2">
        <v>308.47217550805902</v>
      </c>
      <c r="J2918" s="2">
        <v>-96.722697935923193</v>
      </c>
      <c r="K2918" s="19">
        <v>3.1965302249930199</v>
      </c>
      <c r="L2918" s="135">
        <v>7.0765426954107397E-2</v>
      </c>
      <c r="M2918" s="135">
        <v>89.79</v>
      </c>
      <c r="N2918" s="135">
        <v>81.582440377176695</v>
      </c>
      <c r="O2918" s="19">
        <v>0.8</v>
      </c>
      <c r="P2918" s="2">
        <v>264.92197653087999</v>
      </c>
      <c r="Q2918" s="2">
        <v>173.175272687579</v>
      </c>
      <c r="R2918" s="266">
        <f t="shared" si="138"/>
        <v>6.1224486724870992</v>
      </c>
      <c r="S2918" s="266">
        <f t="shared" si="139"/>
        <v>0.91534202449171864</v>
      </c>
      <c r="T2918" s="266">
        <f t="shared" si="140"/>
        <v>1.9651462315357111</v>
      </c>
    </row>
    <row r="2919" spans="1:20">
      <c r="A2919" s="102">
        <v>2.5249700723215902</v>
      </c>
      <c r="B2919" s="102">
        <v>0.97610728401581104</v>
      </c>
      <c r="C2919" s="2">
        <v>998.99998031204905</v>
      </c>
      <c r="D2919" s="19">
        <v>1.20002037521893</v>
      </c>
      <c r="E2919" s="135">
        <v>0.18595378310133101</v>
      </c>
      <c r="F2919" s="135">
        <v>89</v>
      </c>
      <c r="G2919" s="135">
        <v>41.616928701503198</v>
      </c>
      <c r="H2919" s="2">
        <v>-0.23622759549400099</v>
      </c>
      <c r="I2919" s="2">
        <v>262.74801546057802</v>
      </c>
      <c r="J2919" s="2">
        <v>-36.821627915908103</v>
      </c>
      <c r="K2919" s="19">
        <v>2.0000000037514898</v>
      </c>
      <c r="L2919" s="135">
        <v>6.3558083627865497E-2</v>
      </c>
      <c r="M2919" s="135">
        <v>89.79</v>
      </c>
      <c r="N2919" s="135">
        <v>81.699676242361406</v>
      </c>
      <c r="O2919" s="19">
        <v>0.8</v>
      </c>
      <c r="P2919" s="2">
        <v>74.032017914877301</v>
      </c>
      <c r="Q2919" s="2">
        <v>359.94582039448301</v>
      </c>
      <c r="R2919" s="266">
        <f t="shared" si="138"/>
        <v>3.2000203789704198</v>
      </c>
      <c r="S2919" s="266">
        <f t="shared" si="139"/>
        <v>0.60001018648399895</v>
      </c>
      <c r="T2919" s="266">
        <f t="shared" si="140"/>
        <v>1.9631356467545003</v>
      </c>
    </row>
    <row r="2920" spans="1:20">
      <c r="A2920" s="102">
        <v>1.88931119581684</v>
      </c>
      <c r="B2920" s="102">
        <v>0.97677933542496098</v>
      </c>
      <c r="C2920" s="2">
        <v>901.26465087282395</v>
      </c>
      <c r="D2920" s="19">
        <v>1.8244076440497401</v>
      </c>
      <c r="E2920" s="135">
        <v>0.29999990998649401</v>
      </c>
      <c r="F2920" s="135">
        <v>89</v>
      </c>
      <c r="G2920" s="135">
        <v>41.569610082761002</v>
      </c>
      <c r="H2920" s="2">
        <v>0.32972884024180898</v>
      </c>
      <c r="I2920" s="2">
        <v>244.677796563382</v>
      </c>
      <c r="J2920" s="2">
        <v>25.839694819728901</v>
      </c>
      <c r="K2920" s="19">
        <v>2.0000019951488599</v>
      </c>
      <c r="L2920" s="135">
        <v>4.4641254664801403E-3</v>
      </c>
      <c r="M2920" s="135">
        <v>89.79</v>
      </c>
      <c r="N2920" s="135">
        <v>81.347712883316504</v>
      </c>
      <c r="O2920" s="19">
        <v>0.8</v>
      </c>
      <c r="P2920" s="2">
        <v>222.05913329208801</v>
      </c>
      <c r="Q2920" s="2">
        <v>228.318563291445</v>
      </c>
      <c r="R2920" s="266">
        <f t="shared" si="138"/>
        <v>3.8244096391986</v>
      </c>
      <c r="S2920" s="266">
        <f t="shared" si="139"/>
        <v>0.91220291203457005</v>
      </c>
      <c r="T2920" s="266">
        <f t="shared" si="140"/>
        <v>1.9569034379047869</v>
      </c>
    </row>
    <row r="2921" spans="1:20">
      <c r="A2921" s="102">
        <v>4.1456336090341201</v>
      </c>
      <c r="B2921" s="102">
        <v>0.97683246042031502</v>
      </c>
      <c r="C2921" s="2">
        <v>974.02130377927699</v>
      </c>
      <c r="D2921" s="19">
        <v>2.9120620938605302</v>
      </c>
      <c r="E2921" s="135">
        <v>0.29986472356391197</v>
      </c>
      <c r="F2921" s="135">
        <v>89</v>
      </c>
      <c r="G2921" s="135">
        <v>41.508845212948899</v>
      </c>
      <c r="H2921" s="2">
        <v>2.83526444153093</v>
      </c>
      <c r="I2921" s="2">
        <v>292.020182584525</v>
      </c>
      <c r="J2921" s="2">
        <v>-61.0352976857993</v>
      </c>
      <c r="K2921" s="19">
        <v>3.19992725598842</v>
      </c>
      <c r="L2921" s="135">
        <v>7.4546504164115401E-2</v>
      </c>
      <c r="M2921" s="135">
        <v>89.79</v>
      </c>
      <c r="N2921" s="135">
        <v>81.552586846752902</v>
      </c>
      <c r="O2921" s="19">
        <v>0.8</v>
      </c>
      <c r="P2921" s="2">
        <v>244.348529476858</v>
      </c>
      <c r="Q2921" s="2">
        <v>200.17454739815699</v>
      </c>
      <c r="R2921" s="266">
        <f t="shared" si="138"/>
        <v>6.1119893498489501</v>
      </c>
      <c r="S2921" s="266">
        <f t="shared" si="139"/>
        <v>0.91004009182109624</v>
      </c>
      <c r="T2921" s="266">
        <f t="shared" si="140"/>
        <v>1.9647038222424977</v>
      </c>
    </row>
    <row r="2922" spans="1:20">
      <c r="A2922" s="102">
        <v>2.1884056599810702</v>
      </c>
      <c r="B2922" s="102">
        <v>0.97686327700776998</v>
      </c>
      <c r="C2922" s="2">
        <v>866.91818720047002</v>
      </c>
      <c r="D2922" s="19">
        <v>2.1924145398561898</v>
      </c>
      <c r="E2922" s="135">
        <v>0.130000141272543</v>
      </c>
      <c r="F2922" s="135">
        <v>89</v>
      </c>
      <c r="G2922" s="135">
        <v>41.799999897683598</v>
      </c>
      <c r="H2922" s="2">
        <v>4.3735976517959303</v>
      </c>
      <c r="I2922" s="2">
        <v>92.784674282057296</v>
      </c>
      <c r="J2922" s="2">
        <v>-63.869321791849003</v>
      </c>
      <c r="K2922" s="19">
        <v>3.1446841978217699</v>
      </c>
      <c r="L2922" s="135">
        <v>9.9997567816419206E-2</v>
      </c>
      <c r="M2922" s="135">
        <v>89.79</v>
      </c>
      <c r="N2922" s="135">
        <v>81.699993739769994</v>
      </c>
      <c r="O2922" s="19">
        <v>0.8</v>
      </c>
      <c r="P2922" s="2">
        <v>353.82298075277799</v>
      </c>
      <c r="Q2922" s="2">
        <v>75.951434495146501</v>
      </c>
      <c r="R2922" s="266">
        <f t="shared" si="138"/>
        <v>5.3370987376779597</v>
      </c>
      <c r="S2922" s="266">
        <f t="shared" si="139"/>
        <v>0.69718114822938682</v>
      </c>
      <c r="T2922" s="266">
        <f t="shared" si="140"/>
        <v>1.954545309563446</v>
      </c>
    </row>
    <row r="2923" spans="1:20">
      <c r="A2923" s="102">
        <v>3.68248344352468</v>
      </c>
      <c r="B2923" s="102">
        <v>0.976949895595145</v>
      </c>
      <c r="C2923" s="2">
        <v>998.46053380349701</v>
      </c>
      <c r="D2923" s="19">
        <v>2.9247645376261899</v>
      </c>
      <c r="E2923" s="135">
        <v>0.16382456165860201</v>
      </c>
      <c r="F2923" s="135">
        <v>89</v>
      </c>
      <c r="G2923" s="135">
        <v>41.457957223168897</v>
      </c>
      <c r="H2923" s="2">
        <v>-0.77565559057627598</v>
      </c>
      <c r="I2923" s="2">
        <v>332.28512866132399</v>
      </c>
      <c r="J2923" s="2">
        <v>168.53851754584599</v>
      </c>
      <c r="K2923" s="19">
        <v>3.4999992088223499</v>
      </c>
      <c r="L2923" s="135">
        <v>9.9766376843110599E-2</v>
      </c>
      <c r="M2923" s="135">
        <v>89.79</v>
      </c>
      <c r="N2923" s="135">
        <v>82.583085845334793</v>
      </c>
      <c r="O2923" s="19">
        <v>0.8</v>
      </c>
      <c r="P2923" s="2">
        <v>288.95997825722299</v>
      </c>
      <c r="Q2923" s="2">
        <v>149.211837509313</v>
      </c>
      <c r="R2923" s="266">
        <f t="shared" si="138"/>
        <v>6.4247637464485399</v>
      </c>
      <c r="S2923" s="266">
        <f t="shared" si="139"/>
        <v>0.83564719964902223</v>
      </c>
      <c r="T2923" s="266">
        <f t="shared" si="140"/>
        <v>1.9919719006121941</v>
      </c>
    </row>
    <row r="2924" spans="1:20">
      <c r="A2924" s="102">
        <v>2.4826495079323601</v>
      </c>
      <c r="B2924" s="102">
        <v>0.97762722228927601</v>
      </c>
      <c r="C2924" s="2">
        <v>867.83111721041303</v>
      </c>
      <c r="D2924" s="19">
        <v>2.4798812958609302</v>
      </c>
      <c r="E2924" s="135">
        <v>0.13016814050983699</v>
      </c>
      <c r="F2924" s="135">
        <v>89</v>
      </c>
      <c r="G2924" s="135">
        <v>41.798545441253999</v>
      </c>
      <c r="H2924" s="2">
        <v>0.25524484033917799</v>
      </c>
      <c r="I2924" s="2">
        <v>102.39924111374501</v>
      </c>
      <c r="J2924" s="2">
        <v>-71.812022994292406</v>
      </c>
      <c r="K2924" s="19">
        <v>3.19914690453114</v>
      </c>
      <c r="L2924" s="135">
        <v>9.99983565407907E-2</v>
      </c>
      <c r="M2924" s="135">
        <v>89.79</v>
      </c>
      <c r="N2924" s="135">
        <v>81.678031403827802</v>
      </c>
      <c r="O2924" s="19">
        <v>0.8</v>
      </c>
      <c r="P2924" s="2">
        <v>347.449666997625</v>
      </c>
      <c r="Q2924" s="2">
        <v>79.358040051646398</v>
      </c>
      <c r="R2924" s="266">
        <f t="shared" si="138"/>
        <v>5.6790282003920698</v>
      </c>
      <c r="S2924" s="266">
        <f t="shared" si="139"/>
        <v>0.7751695592185931</v>
      </c>
      <c r="T2924" s="266">
        <f t="shared" si="140"/>
        <v>1.9540878885037436</v>
      </c>
    </row>
    <row r="2925" spans="1:20">
      <c r="A2925" s="102">
        <v>2.5417079403996401</v>
      </c>
      <c r="B2925" s="102">
        <v>0.97793419913881796</v>
      </c>
      <c r="C2925" s="2">
        <v>934.57930622301797</v>
      </c>
      <c r="D2925" s="19">
        <v>3.6787392994115899</v>
      </c>
      <c r="E2925" s="135">
        <v>0.162762733289152</v>
      </c>
      <c r="F2925" s="135">
        <v>89</v>
      </c>
      <c r="G2925" s="135">
        <v>40.675323199711002</v>
      </c>
      <c r="H2925" s="2">
        <v>0.53547684753409897</v>
      </c>
      <c r="I2925" s="2">
        <v>176.29417551243</v>
      </c>
      <c r="J2925" s="2">
        <v>-161.06434441458799</v>
      </c>
      <c r="K2925" s="19">
        <v>5.07687767858806</v>
      </c>
      <c r="L2925" s="135">
        <v>3.5472020958131202E-3</v>
      </c>
      <c r="M2925" s="135">
        <v>89.79</v>
      </c>
      <c r="N2925" s="135">
        <v>84.315865871626897</v>
      </c>
      <c r="O2925" s="19">
        <v>0.8</v>
      </c>
      <c r="P2925" s="2">
        <v>265.34350647909798</v>
      </c>
      <c r="Q2925" s="2">
        <v>168.47551649907601</v>
      </c>
      <c r="R2925" s="266">
        <f t="shared" si="138"/>
        <v>8.7556169779996509</v>
      </c>
      <c r="S2925" s="266">
        <f t="shared" si="139"/>
        <v>0.72460664453800494</v>
      </c>
      <c r="T2925" s="266">
        <f t="shared" si="140"/>
        <v>2.0728997150839104</v>
      </c>
    </row>
    <row r="2926" spans="1:20">
      <c r="A2926" s="102">
        <v>2.0609019305556999</v>
      </c>
      <c r="B2926" s="102">
        <v>0.97835439492893495</v>
      </c>
      <c r="C2926" s="2">
        <v>860.000981643665</v>
      </c>
      <c r="D2926" s="19">
        <v>1.92775048048543</v>
      </c>
      <c r="E2926" s="135">
        <v>0.13004553590333601</v>
      </c>
      <c r="F2926" s="135">
        <v>89</v>
      </c>
      <c r="G2926" s="135">
        <v>41.7999984173928</v>
      </c>
      <c r="H2926" s="2">
        <v>1.5912952845706601</v>
      </c>
      <c r="I2926" s="2">
        <v>101.98359946155701</v>
      </c>
      <c r="J2926" s="2">
        <v>-91.748639978799503</v>
      </c>
      <c r="K2926" s="19">
        <v>3.1999995151757399</v>
      </c>
      <c r="L2926" s="135">
        <v>9.9937562978477806E-2</v>
      </c>
      <c r="M2926" s="135">
        <v>89.79</v>
      </c>
      <c r="N2926" s="135">
        <v>81.457413287153898</v>
      </c>
      <c r="O2926" s="19">
        <v>0.8</v>
      </c>
      <c r="P2926" s="2">
        <v>12.5649344950083</v>
      </c>
      <c r="Q2926" s="2">
        <v>58.295621023612398</v>
      </c>
      <c r="R2926" s="266">
        <f t="shared" si="138"/>
        <v>5.1277499956611701</v>
      </c>
      <c r="S2926" s="266">
        <f t="shared" si="139"/>
        <v>0.60242211642321464</v>
      </c>
      <c r="T2926" s="266">
        <f t="shared" si="140"/>
        <v>1.9487420184508863</v>
      </c>
    </row>
    <row r="2927" spans="1:20">
      <c r="A2927" s="102">
        <v>4.4357751389034004</v>
      </c>
      <c r="B2927" s="102">
        <v>0.97910687505431904</v>
      </c>
      <c r="C2927" s="2">
        <v>870.38638201978495</v>
      </c>
      <c r="D2927" s="19">
        <v>2.8063503705003199</v>
      </c>
      <c r="E2927" s="135">
        <v>0.15656748001424101</v>
      </c>
      <c r="F2927" s="135">
        <v>89</v>
      </c>
      <c r="G2927" s="135">
        <v>41.799913605312803</v>
      </c>
      <c r="H2927" s="2">
        <v>4.1410641600142899</v>
      </c>
      <c r="I2927" s="2">
        <v>15.0717351743405</v>
      </c>
      <c r="J2927" s="2">
        <v>-179.048728911929</v>
      </c>
      <c r="K2927" s="19">
        <v>3.1932335096098101</v>
      </c>
      <c r="L2927" s="135">
        <v>9.9999841151521995E-2</v>
      </c>
      <c r="M2927" s="135">
        <v>89.79</v>
      </c>
      <c r="N2927" s="135">
        <v>81.003731275500996</v>
      </c>
      <c r="O2927" s="19">
        <v>0.8</v>
      </c>
      <c r="P2927" s="2">
        <v>68.111560930779206</v>
      </c>
      <c r="Q2927" s="2">
        <v>10.1560993710203</v>
      </c>
      <c r="R2927" s="266">
        <f t="shared" si="138"/>
        <v>5.99958388011013</v>
      </c>
      <c r="S2927" s="266">
        <f t="shared" si="139"/>
        <v>0.87884282876739428</v>
      </c>
      <c r="T2927" s="266">
        <f t="shared" si="140"/>
        <v>1.9378923133756276</v>
      </c>
    </row>
    <row r="2928" spans="1:20">
      <c r="A2928" s="102">
        <v>2.4617216549813699</v>
      </c>
      <c r="B2928" s="102">
        <v>0.97923434018979105</v>
      </c>
      <c r="C2928" s="2">
        <v>864.33890227079303</v>
      </c>
      <c r="D2928" s="19">
        <v>2.5180593285010699</v>
      </c>
      <c r="E2928" s="135">
        <v>0.130000053532665</v>
      </c>
      <c r="F2928" s="135">
        <v>89</v>
      </c>
      <c r="G2928" s="135">
        <v>41.799999981046803</v>
      </c>
      <c r="H2928" s="2">
        <v>0.24330392140562701</v>
      </c>
      <c r="I2928" s="2">
        <v>101.23183864683</v>
      </c>
      <c r="J2928" s="2">
        <v>-68.664777656601203</v>
      </c>
      <c r="K2928" s="19">
        <v>3.19932897539447</v>
      </c>
      <c r="L2928" s="135">
        <v>9.9810452266521105E-2</v>
      </c>
      <c r="M2928" s="135">
        <v>89.79</v>
      </c>
      <c r="N2928" s="135">
        <v>81.699988657959807</v>
      </c>
      <c r="O2928" s="19">
        <v>0.8</v>
      </c>
      <c r="P2928" s="2">
        <v>345.01981004891798</v>
      </c>
      <c r="Q2928" s="2">
        <v>82.898204590498395</v>
      </c>
      <c r="R2928" s="266">
        <f t="shared" si="138"/>
        <v>5.7173883038955395</v>
      </c>
      <c r="S2928" s="266">
        <f t="shared" si="139"/>
        <v>0.78705858255498684</v>
      </c>
      <c r="T2928" s="266">
        <f t="shared" si="140"/>
        <v>1.9545451840910213</v>
      </c>
    </row>
    <row r="2929" spans="1:20">
      <c r="A2929" s="102">
        <v>4.1534479367546702</v>
      </c>
      <c r="B2929" s="102">
        <v>0.97989431111251601</v>
      </c>
      <c r="C2929" s="2">
        <v>971.81989604739999</v>
      </c>
      <c r="D2929" s="19">
        <v>2.48758076075306</v>
      </c>
      <c r="E2929" s="135">
        <v>0.25703814418911197</v>
      </c>
      <c r="F2929" s="135">
        <v>89</v>
      </c>
      <c r="G2929" s="135">
        <v>41.500000237673198</v>
      </c>
      <c r="H2929" s="2">
        <v>1.1535356151914999</v>
      </c>
      <c r="I2929" s="2">
        <v>330.16347343463099</v>
      </c>
      <c r="J2929" s="2">
        <v>-80.067183393780994</v>
      </c>
      <c r="K2929" s="19">
        <v>2.01110460075807</v>
      </c>
      <c r="L2929" s="135">
        <v>9.8848346303343104E-2</v>
      </c>
      <c r="M2929" s="135">
        <v>89.79</v>
      </c>
      <c r="N2929" s="135">
        <v>81.698419350596794</v>
      </c>
      <c r="O2929" s="19">
        <v>0.8</v>
      </c>
      <c r="P2929" s="2">
        <v>232.87887792381599</v>
      </c>
      <c r="Q2929" s="2">
        <v>224.373295459052</v>
      </c>
      <c r="R2929" s="266">
        <f t="shared" si="138"/>
        <v>4.4986853615111304</v>
      </c>
      <c r="S2929" s="266">
        <f t="shared" si="139"/>
        <v>1.2369226144753416</v>
      </c>
      <c r="T2929" s="266">
        <f t="shared" si="140"/>
        <v>1.9686365995832442</v>
      </c>
    </row>
    <row r="2930" spans="1:20">
      <c r="A2930" s="102">
        <v>2.2133755804970798</v>
      </c>
      <c r="B2930" s="102">
        <v>0.98012856624143896</v>
      </c>
      <c r="C2930" s="2">
        <v>860.00004089778304</v>
      </c>
      <c r="D2930" s="19">
        <v>2.06801811220787</v>
      </c>
      <c r="E2930" s="135">
        <v>0.13000020738590201</v>
      </c>
      <c r="F2930" s="135">
        <v>89</v>
      </c>
      <c r="G2930" s="135">
        <v>41.669411758755402</v>
      </c>
      <c r="H2930" s="2">
        <v>0.24851153973234899</v>
      </c>
      <c r="I2930" s="2">
        <v>190.35455041809499</v>
      </c>
      <c r="J2930" s="2">
        <v>178.460527930464</v>
      </c>
      <c r="K2930" s="19">
        <v>3.1999978950111601</v>
      </c>
      <c r="L2930" s="135">
        <v>9.7649932591564098E-2</v>
      </c>
      <c r="M2930" s="135">
        <v>89.79</v>
      </c>
      <c r="N2930" s="135">
        <v>81.5820395286609</v>
      </c>
      <c r="O2930" s="19">
        <v>0.8</v>
      </c>
      <c r="P2930" s="2">
        <v>163.36840956902</v>
      </c>
      <c r="Q2930" s="2">
        <v>281.325173086159</v>
      </c>
      <c r="R2930" s="266">
        <f t="shared" si="138"/>
        <v>5.2680160072190301</v>
      </c>
      <c r="S2930" s="266">
        <f t="shared" si="139"/>
        <v>0.64625608517803657</v>
      </c>
      <c r="T2930" s="266">
        <f t="shared" si="140"/>
        <v>1.9578399618640938</v>
      </c>
    </row>
    <row r="2931" spans="1:20">
      <c r="A2931" s="102">
        <v>3.0563423568382801</v>
      </c>
      <c r="B2931" s="102">
        <v>0.98073810240363302</v>
      </c>
      <c r="C2931" s="2">
        <v>867.88542984688604</v>
      </c>
      <c r="D2931" s="19">
        <v>1.95484835944183</v>
      </c>
      <c r="E2931" s="135">
        <v>0.23802442132954801</v>
      </c>
      <c r="F2931" s="135">
        <v>89</v>
      </c>
      <c r="G2931" s="135">
        <v>41.641121189149899</v>
      </c>
      <c r="H2931" s="2">
        <v>2.5257859347360001</v>
      </c>
      <c r="I2931" s="2">
        <v>252.165079614836</v>
      </c>
      <c r="J2931" s="2">
        <v>51.057873799663703</v>
      </c>
      <c r="K2931" s="19">
        <v>1.60271570050704</v>
      </c>
      <c r="L2931" s="135">
        <v>4.8164152792273103E-2</v>
      </c>
      <c r="M2931" s="135">
        <v>89.79</v>
      </c>
      <c r="N2931" s="135">
        <v>81.460496789715705</v>
      </c>
      <c r="O2931" s="19">
        <v>0.8</v>
      </c>
      <c r="P2931" s="2">
        <v>90.271776653916504</v>
      </c>
      <c r="Q2931" s="2">
        <v>359.749342095109</v>
      </c>
      <c r="R2931" s="266">
        <f t="shared" si="138"/>
        <v>3.55756405994887</v>
      </c>
      <c r="S2931" s="266">
        <f t="shared" si="139"/>
        <v>1.2197099952433161</v>
      </c>
      <c r="T2931" s="266">
        <f t="shared" si="140"/>
        <v>1.9562512839097432</v>
      </c>
    </row>
    <row r="2932" spans="1:20">
      <c r="A2932" s="102">
        <v>2.5521497903391701</v>
      </c>
      <c r="B2932" s="102">
        <v>0.98098250226501105</v>
      </c>
      <c r="C2932" s="2">
        <v>956.97612727623198</v>
      </c>
      <c r="D2932" s="19">
        <v>0.50999668748936</v>
      </c>
      <c r="E2932" s="135">
        <v>6.7219364306538801E-3</v>
      </c>
      <c r="F2932" s="135">
        <v>89</v>
      </c>
      <c r="G2932" s="135">
        <v>41.065752974459102</v>
      </c>
      <c r="H2932" s="2">
        <v>5.8705947089133996</v>
      </c>
      <c r="I2932" s="2">
        <v>181.339884438756</v>
      </c>
      <c r="J2932" s="2">
        <v>179.276094755402</v>
      </c>
      <c r="K2932" s="19">
        <v>1.49533464109381</v>
      </c>
      <c r="L2932" s="135">
        <v>2.5315830209323899E-2</v>
      </c>
      <c r="M2932" s="135">
        <v>89.79</v>
      </c>
      <c r="N2932" s="135">
        <v>82.566691933076797</v>
      </c>
      <c r="O2932" s="19">
        <v>0.8</v>
      </c>
      <c r="P2932" s="2">
        <v>141.23983101862899</v>
      </c>
      <c r="Q2932" s="2">
        <v>299.19719760625298</v>
      </c>
      <c r="R2932" s="266">
        <f t="shared" si="138"/>
        <v>2.00533132858317</v>
      </c>
      <c r="S2932" s="266">
        <f t="shared" si="139"/>
        <v>0.34105856540333124</v>
      </c>
      <c r="T2932" s="266">
        <f t="shared" si="140"/>
        <v>2.0105972970818105</v>
      </c>
    </row>
    <row r="2933" spans="1:20">
      <c r="A2933" s="102">
        <v>3.3979529449716201</v>
      </c>
      <c r="B2933" s="102">
        <v>0.98101570038124897</v>
      </c>
      <c r="C2933" s="2">
        <v>860.01181858765096</v>
      </c>
      <c r="D2933" s="19">
        <v>1.2126705647274501</v>
      </c>
      <c r="E2933" s="135">
        <v>0.13895912822891501</v>
      </c>
      <c r="F2933" s="135">
        <v>89</v>
      </c>
      <c r="G2933" s="135">
        <v>41.300775483352098</v>
      </c>
      <c r="H2933" s="2">
        <v>0.32556790752355003</v>
      </c>
      <c r="I2933" s="2">
        <v>153.225761041645</v>
      </c>
      <c r="J2933" s="2">
        <v>160.29443022965</v>
      </c>
      <c r="K2933" s="19">
        <v>3.1986657522397399</v>
      </c>
      <c r="L2933" s="135">
        <v>8.5197062917406599E-2</v>
      </c>
      <c r="M2933" s="135">
        <v>89.79</v>
      </c>
      <c r="N2933" s="135">
        <v>81.968134084583397</v>
      </c>
      <c r="O2933" s="19">
        <v>0.8</v>
      </c>
      <c r="P2933" s="2">
        <v>265.25550395079199</v>
      </c>
      <c r="Q2933" s="2">
        <v>179.59084442291601</v>
      </c>
      <c r="R2933" s="266">
        <f t="shared" si="138"/>
        <v>4.4113363169671898</v>
      </c>
      <c r="S2933" s="266">
        <f t="shared" si="139"/>
        <v>0.37911762549066752</v>
      </c>
      <c r="T2933" s="266">
        <f t="shared" si="140"/>
        <v>1.9846633174629826</v>
      </c>
    </row>
    <row r="2934" spans="1:20">
      <c r="A2934" s="102">
        <v>3.9758795807138001</v>
      </c>
      <c r="B2934" s="102">
        <v>0.98105027504703501</v>
      </c>
      <c r="C2934" s="2">
        <v>889.94229116613701</v>
      </c>
      <c r="D2934" s="19">
        <v>0.58180642336730104</v>
      </c>
      <c r="E2934" s="135">
        <v>0.102101487284805</v>
      </c>
      <c r="F2934" s="135">
        <v>89</v>
      </c>
      <c r="G2934" s="135">
        <v>41.5563018033695</v>
      </c>
      <c r="H2934" s="2">
        <v>-2.0318060230891</v>
      </c>
      <c r="I2934" s="2">
        <v>270.545005967007</v>
      </c>
      <c r="J2934" s="2">
        <v>-117.93940330480601</v>
      </c>
      <c r="K2934" s="19">
        <v>2.3971967753730299</v>
      </c>
      <c r="L2934" s="135">
        <v>0.18623662301822799</v>
      </c>
      <c r="M2934" s="135">
        <v>89.79</v>
      </c>
      <c r="N2934" s="135">
        <v>82.558339103876705</v>
      </c>
      <c r="O2934" s="19">
        <v>0.8</v>
      </c>
      <c r="P2934" s="2">
        <v>8.0296725810655296</v>
      </c>
      <c r="Q2934" s="2">
        <v>49.939047677598403</v>
      </c>
      <c r="R2934" s="266">
        <f t="shared" si="138"/>
        <v>2.9790031987403309</v>
      </c>
      <c r="S2934" s="266">
        <f t="shared" si="139"/>
        <v>0.24270282245676958</v>
      </c>
      <c r="T2934" s="266">
        <f t="shared" si="140"/>
        <v>1.9866623236715122</v>
      </c>
    </row>
    <row r="2935" spans="1:20">
      <c r="A2935" s="102">
        <v>4.0084281316958297</v>
      </c>
      <c r="B2935" s="102">
        <v>0.98121829624013801</v>
      </c>
      <c r="C2935" s="2">
        <v>946.96821128999704</v>
      </c>
      <c r="D2935" s="19">
        <v>0.53147358969574399</v>
      </c>
      <c r="E2935" s="135">
        <v>0.299985830154893</v>
      </c>
      <c r="F2935" s="135">
        <v>89</v>
      </c>
      <c r="G2935" s="135">
        <v>41.137143299344402</v>
      </c>
      <c r="H2935" s="2">
        <v>-2.9040366651312799</v>
      </c>
      <c r="I2935" s="2">
        <v>207.34259474712999</v>
      </c>
      <c r="J2935" s="2">
        <v>46.667492461730497</v>
      </c>
      <c r="K2935" s="19">
        <v>4.7945067838607098</v>
      </c>
      <c r="L2935" s="135">
        <v>0.13246341814919499</v>
      </c>
      <c r="M2935" s="135">
        <v>89.79</v>
      </c>
      <c r="N2935" s="135">
        <v>82.623380043844705</v>
      </c>
      <c r="O2935" s="19">
        <v>0.8</v>
      </c>
      <c r="P2935" s="2">
        <v>14.917197434478799</v>
      </c>
      <c r="Q2935" s="2">
        <v>48.373974646594</v>
      </c>
      <c r="R2935" s="266">
        <f t="shared" si="138"/>
        <v>5.3259803735564537</v>
      </c>
      <c r="S2935" s="266">
        <f t="shared" si="139"/>
        <v>0.11085052407993097</v>
      </c>
      <c r="T2935" s="266">
        <f t="shared" si="140"/>
        <v>2.0084860886575338</v>
      </c>
    </row>
    <row r="2936" spans="1:20">
      <c r="A2936" s="102">
        <v>3.4772236379794701</v>
      </c>
      <c r="B2936" s="102">
        <v>0.98156516412820805</v>
      </c>
      <c r="C2936" s="2">
        <v>860.00317302299004</v>
      </c>
      <c r="D2936" s="19">
        <v>1.3221094890466201</v>
      </c>
      <c r="E2936" s="135">
        <v>0.13000001568400199</v>
      </c>
      <c r="F2936" s="135">
        <v>89</v>
      </c>
      <c r="G2936" s="135">
        <v>41.756201339421899</v>
      </c>
      <c r="H2936" s="2">
        <v>2.8826606043206802</v>
      </c>
      <c r="I2936" s="2">
        <v>276.478401823274</v>
      </c>
      <c r="J2936" s="2">
        <v>10.998463265202901</v>
      </c>
      <c r="K2936" s="19">
        <v>3.1999991125282499</v>
      </c>
      <c r="L2936" s="135">
        <v>9.9999999912366994E-2</v>
      </c>
      <c r="M2936" s="135">
        <v>89.79</v>
      </c>
      <c r="N2936" s="135">
        <v>81.000006720343094</v>
      </c>
      <c r="O2936" s="19">
        <v>0.8</v>
      </c>
      <c r="P2936" s="2">
        <v>304.122993204605</v>
      </c>
      <c r="Q2936" s="2">
        <v>117.397830875114</v>
      </c>
      <c r="R2936" s="266">
        <f t="shared" si="138"/>
        <v>4.5221086015748702</v>
      </c>
      <c r="S2936" s="266">
        <f t="shared" si="139"/>
        <v>0.4131593299105793</v>
      </c>
      <c r="T2936" s="266">
        <f t="shared" si="140"/>
        <v>1.9398317883832801</v>
      </c>
    </row>
    <row r="2937" spans="1:20">
      <c r="A2937" s="102">
        <v>4.2751037278212598</v>
      </c>
      <c r="B2937" s="102">
        <v>0.98223142060177204</v>
      </c>
      <c r="C2937" s="2">
        <v>953.04273360892</v>
      </c>
      <c r="D2937" s="19">
        <v>3.1155645680863202</v>
      </c>
      <c r="E2937" s="135">
        <v>0.221385733427375</v>
      </c>
      <c r="F2937" s="135">
        <v>89</v>
      </c>
      <c r="G2937" s="135">
        <v>41.525344087382699</v>
      </c>
      <c r="H2937" s="2">
        <v>-0.20427455135282299</v>
      </c>
      <c r="I2937" s="2">
        <v>310.18682957074702</v>
      </c>
      <c r="J2937" s="2">
        <v>-84.2159964486994</v>
      </c>
      <c r="K2937" s="19">
        <v>2.5382110290144699</v>
      </c>
      <c r="L2937" s="135">
        <v>9.9998491609021897E-2</v>
      </c>
      <c r="M2937" s="135">
        <v>89.79</v>
      </c>
      <c r="N2937" s="135">
        <v>81.250686047971399</v>
      </c>
      <c r="O2937" s="19">
        <v>0.8</v>
      </c>
      <c r="P2937" s="2">
        <v>227.56673423770999</v>
      </c>
      <c r="Q2937" s="2">
        <v>220.901288719338</v>
      </c>
      <c r="R2937" s="266">
        <f t="shared" ref="R2937:R3000" si="141">D2937+K2937</f>
        <v>5.6537755971007897</v>
      </c>
      <c r="S2937" s="266">
        <f t="shared" ref="S2937:S3000" si="142">D2937/K2937</f>
        <v>1.2274647507524319</v>
      </c>
      <c r="T2937" s="266">
        <f t="shared" ref="T2937:T3000" si="143">N2937/G2937</f>
        <v>1.9566529268726536</v>
      </c>
    </row>
    <row r="2938" spans="1:20">
      <c r="A2938" s="102">
        <v>4.2054855027236</v>
      </c>
      <c r="B2938" s="102">
        <v>0.98268540272050897</v>
      </c>
      <c r="C2938" s="2">
        <v>996.08436410356899</v>
      </c>
      <c r="D2938" s="19">
        <v>3.2999967835166202</v>
      </c>
      <c r="E2938" s="135">
        <v>0.29999943514097499</v>
      </c>
      <c r="F2938" s="135">
        <v>89</v>
      </c>
      <c r="G2938" s="135">
        <v>41.500763279452201</v>
      </c>
      <c r="H2938" s="2">
        <v>0.79154356387841096</v>
      </c>
      <c r="I2938" s="2">
        <v>274.97177270121102</v>
      </c>
      <c r="J2938" s="2">
        <v>-37.707146032755503</v>
      </c>
      <c r="K2938" s="19">
        <v>3.1999727953959298</v>
      </c>
      <c r="L2938" s="135">
        <v>6.9582432930259397E-2</v>
      </c>
      <c r="M2938" s="135">
        <v>89.79</v>
      </c>
      <c r="N2938" s="135">
        <v>81.217561556662602</v>
      </c>
      <c r="O2938" s="19">
        <v>0.8</v>
      </c>
      <c r="P2938" s="2">
        <v>259.49323746521202</v>
      </c>
      <c r="Q2938" s="2">
        <v>183.16557138485899</v>
      </c>
      <c r="R2938" s="266">
        <f t="shared" si="141"/>
        <v>6.49996957891255</v>
      </c>
      <c r="S2938" s="266">
        <f t="shared" si="142"/>
        <v>1.0312577620236658</v>
      </c>
      <c r="T2938" s="266">
        <f t="shared" si="143"/>
        <v>1.9570136821284665</v>
      </c>
    </row>
    <row r="2939" spans="1:20">
      <c r="A2939" s="102">
        <v>2.64993104757741</v>
      </c>
      <c r="B2939" s="102">
        <v>0.98328996499014198</v>
      </c>
      <c r="C2939" s="2">
        <v>860.00000108389997</v>
      </c>
      <c r="D2939" s="19">
        <v>1.7489382026898199</v>
      </c>
      <c r="E2939" s="135">
        <v>0.130017497938341</v>
      </c>
      <c r="F2939" s="135">
        <v>89</v>
      </c>
      <c r="G2939" s="135">
        <v>41.5532923137552</v>
      </c>
      <c r="H2939" s="2">
        <v>0.37133543016738402</v>
      </c>
      <c r="I2939" s="2">
        <v>121.758518929671</v>
      </c>
      <c r="J2939" s="2">
        <v>-146.30228781096801</v>
      </c>
      <c r="K2939" s="19">
        <v>3.1999999980491198</v>
      </c>
      <c r="L2939" s="135">
        <v>9.99999960753548E-2</v>
      </c>
      <c r="M2939" s="135">
        <v>89.79</v>
      </c>
      <c r="N2939" s="135">
        <v>81.4417554806124</v>
      </c>
      <c r="O2939" s="19">
        <v>0.8</v>
      </c>
      <c r="P2939" s="2">
        <v>42.940841190610698</v>
      </c>
      <c r="Q2939" s="2">
        <v>30.960807571497799</v>
      </c>
      <c r="R2939" s="266">
        <f t="shared" si="141"/>
        <v>4.9489382007389402</v>
      </c>
      <c r="S2939" s="266">
        <f t="shared" si="142"/>
        <v>0.54654318867376883</v>
      </c>
      <c r="T2939" s="266">
        <f t="shared" si="143"/>
        <v>1.9599350844614809</v>
      </c>
    </row>
    <row r="2940" spans="1:20">
      <c r="A2940" s="102">
        <v>2.4446791419759299</v>
      </c>
      <c r="B2940" s="102">
        <v>0.98376598140662996</v>
      </c>
      <c r="C2940" s="2">
        <v>860.00026606737401</v>
      </c>
      <c r="D2940" s="19">
        <v>2.1316380851512799</v>
      </c>
      <c r="E2940" s="135">
        <v>0.130009282042855</v>
      </c>
      <c r="F2940" s="135">
        <v>89</v>
      </c>
      <c r="G2940" s="135">
        <v>41.799999948902801</v>
      </c>
      <c r="H2940" s="2">
        <v>0.29380752577632102</v>
      </c>
      <c r="I2940" s="2">
        <v>105.690128577274</v>
      </c>
      <c r="J2940" s="2">
        <v>-87.913792464730093</v>
      </c>
      <c r="K2940" s="19">
        <v>3.19973134047703</v>
      </c>
      <c r="L2940" s="135">
        <v>9.9999975602151903E-2</v>
      </c>
      <c r="M2940" s="135">
        <v>89.79</v>
      </c>
      <c r="N2940" s="135">
        <v>81.513949278799799</v>
      </c>
      <c r="O2940" s="19">
        <v>0.8</v>
      </c>
      <c r="P2940" s="2">
        <v>2.6875536145051599</v>
      </c>
      <c r="Q2940" s="2">
        <v>66.473052678004095</v>
      </c>
      <c r="R2940" s="266">
        <f t="shared" si="141"/>
        <v>5.33136942562831</v>
      </c>
      <c r="S2940" s="266">
        <f t="shared" si="142"/>
        <v>0.6661928325624632</v>
      </c>
      <c r="T2940" s="266">
        <f t="shared" si="143"/>
        <v>1.9500944827378988</v>
      </c>
    </row>
    <row r="2941" spans="1:20">
      <c r="A2941" s="102">
        <v>2.91809581825509</v>
      </c>
      <c r="B2941" s="102">
        <v>0.98396372367792195</v>
      </c>
      <c r="C2941" s="2">
        <v>983.31503307182095</v>
      </c>
      <c r="D2941" s="19">
        <v>0.82148009916019704</v>
      </c>
      <c r="E2941" s="135">
        <v>0.231516799627453</v>
      </c>
      <c r="F2941" s="135">
        <v>89</v>
      </c>
      <c r="G2941" s="135">
        <v>41.130750513774998</v>
      </c>
      <c r="H2941" s="2">
        <v>1.0947540089272301</v>
      </c>
      <c r="I2941" s="2">
        <v>195.647129108521</v>
      </c>
      <c r="J2941" s="2">
        <v>41.6177465671093</v>
      </c>
      <c r="K2941" s="19">
        <v>1.18243481260078</v>
      </c>
      <c r="L2941" s="135">
        <v>0.21662361731485399</v>
      </c>
      <c r="M2941" s="135">
        <v>89.79</v>
      </c>
      <c r="N2941" s="135">
        <v>82.731211564620494</v>
      </c>
      <c r="O2941" s="19">
        <v>0.8</v>
      </c>
      <c r="P2941" s="2">
        <v>46.971746059738003</v>
      </c>
      <c r="Q2941" s="2">
        <v>22.7707078243361</v>
      </c>
      <c r="R2941" s="266">
        <f t="shared" si="141"/>
        <v>2.0039149117609769</v>
      </c>
      <c r="S2941" s="266">
        <f t="shared" si="142"/>
        <v>0.69473605682611916</v>
      </c>
      <c r="T2941" s="266">
        <f t="shared" si="143"/>
        <v>2.0114199359652627</v>
      </c>
    </row>
    <row r="2942" spans="1:20">
      <c r="A2942" s="102">
        <v>5.17211767518892</v>
      </c>
      <c r="B2942" s="102">
        <v>0.98444061679765504</v>
      </c>
      <c r="C2942" s="2">
        <v>875.47494141908805</v>
      </c>
      <c r="D2942" s="19">
        <v>3.22539963576954</v>
      </c>
      <c r="E2942" s="135">
        <v>0.130020219622167</v>
      </c>
      <c r="F2942" s="135">
        <v>89</v>
      </c>
      <c r="G2942" s="135">
        <v>41.799645219058903</v>
      </c>
      <c r="H2942" s="2">
        <v>0.72030929000399702</v>
      </c>
      <c r="I2942" s="2">
        <v>130.01339822596799</v>
      </c>
      <c r="J2942" s="2">
        <v>-76.103983656110003</v>
      </c>
      <c r="K2942" s="19">
        <v>2.3369372015421002</v>
      </c>
      <c r="L2942" s="135">
        <v>9.9885772722180605E-2</v>
      </c>
      <c r="M2942" s="135">
        <v>89.79</v>
      </c>
      <c r="N2942" s="135">
        <v>81.699997048988195</v>
      </c>
      <c r="O2942" s="19">
        <v>0.8</v>
      </c>
      <c r="P2942" s="2">
        <v>54.8205653874573</v>
      </c>
      <c r="Q2942" s="2">
        <v>8.2703441022893003</v>
      </c>
      <c r="R2942" s="266">
        <f t="shared" si="141"/>
        <v>5.5623368373116406</v>
      </c>
      <c r="S2942" s="266">
        <f t="shared" si="142"/>
        <v>1.380182417243031</v>
      </c>
      <c r="T2942" s="266">
        <f t="shared" si="143"/>
        <v>1.9545619734527409</v>
      </c>
    </row>
    <row r="2943" spans="1:20">
      <c r="A2943" s="102">
        <v>4.18563494831323</v>
      </c>
      <c r="B2943" s="102">
        <v>0.98457093539592899</v>
      </c>
      <c r="C2943" s="2">
        <v>998.89162790481396</v>
      </c>
      <c r="D2943" s="19">
        <v>2.6235057610710402</v>
      </c>
      <c r="E2943" s="135">
        <v>0.26611344591244601</v>
      </c>
      <c r="F2943" s="135">
        <v>89</v>
      </c>
      <c r="G2943" s="135">
        <v>41.588043663259299</v>
      </c>
      <c r="H2943" s="2">
        <v>0.53981015231914897</v>
      </c>
      <c r="I2943" s="2">
        <v>300.19191084549698</v>
      </c>
      <c r="J2943" s="2">
        <v>-58.248321006415601</v>
      </c>
      <c r="K2943" s="19">
        <v>2.9601035211106601</v>
      </c>
      <c r="L2943" s="135">
        <v>9.9998767953191195E-2</v>
      </c>
      <c r="M2943" s="135">
        <v>89.79</v>
      </c>
      <c r="N2943" s="135">
        <v>81.387559821555399</v>
      </c>
      <c r="O2943" s="19">
        <v>0.8</v>
      </c>
      <c r="P2943" s="2">
        <v>217.79186841554301</v>
      </c>
      <c r="Q2943" s="2">
        <v>233.189032761645</v>
      </c>
      <c r="R2943" s="266">
        <f t="shared" si="141"/>
        <v>5.5836092821817003</v>
      </c>
      <c r="S2943" s="266">
        <f t="shared" si="142"/>
        <v>0.88628851739843029</v>
      </c>
      <c r="T2943" s="266">
        <f t="shared" si="143"/>
        <v>1.956994189978134</v>
      </c>
    </row>
    <row r="2944" spans="1:20">
      <c r="A2944" s="102">
        <v>2.37787463935092</v>
      </c>
      <c r="B2944" s="102">
        <v>0.98459984211470197</v>
      </c>
      <c r="C2944" s="2">
        <v>998.99991382418102</v>
      </c>
      <c r="D2944" s="19">
        <v>1.2786502367120101</v>
      </c>
      <c r="E2944" s="135">
        <v>0.18775951618391501</v>
      </c>
      <c r="F2944" s="135">
        <v>89</v>
      </c>
      <c r="G2944" s="135">
        <v>41.583272983713897</v>
      </c>
      <c r="H2944" s="2">
        <v>5.9982154379510204</v>
      </c>
      <c r="I2944" s="2">
        <v>254.73703637387101</v>
      </c>
      <c r="J2944" s="2">
        <v>-29.957240548393301</v>
      </c>
      <c r="K2944" s="19">
        <v>2.0047024280119099</v>
      </c>
      <c r="L2944" s="135">
        <v>8.2267531628830007E-2</v>
      </c>
      <c r="M2944" s="135">
        <v>89.79</v>
      </c>
      <c r="N2944" s="135">
        <v>81.691097748168303</v>
      </c>
      <c r="O2944" s="19">
        <v>0.8</v>
      </c>
      <c r="P2944" s="2">
        <v>74.579655966005703</v>
      </c>
      <c r="Q2944" s="2">
        <v>359.83297566807499</v>
      </c>
      <c r="R2944" s="266">
        <f t="shared" si="141"/>
        <v>3.2833526647239202</v>
      </c>
      <c r="S2944" s="266">
        <f t="shared" si="142"/>
        <v>0.63782545421470083</v>
      </c>
      <c r="T2944" s="266">
        <f t="shared" si="143"/>
        <v>1.9645182278019013</v>
      </c>
    </row>
    <row r="2945" spans="1:20">
      <c r="A2945" s="102">
        <v>2.5271013276651502</v>
      </c>
      <c r="B2945" s="102">
        <v>0.98488158812088999</v>
      </c>
      <c r="C2945" s="2">
        <v>860.22147574827204</v>
      </c>
      <c r="D2945" s="19">
        <v>2.4567769817647598</v>
      </c>
      <c r="E2945" s="135">
        <v>0.13001856594314901</v>
      </c>
      <c r="F2945" s="135">
        <v>89</v>
      </c>
      <c r="G2945" s="135">
        <v>41.7986320268379</v>
      </c>
      <c r="H2945" s="2">
        <v>0.23414432704256899</v>
      </c>
      <c r="I2945" s="2">
        <v>106.030814647466</v>
      </c>
      <c r="J2945" s="2">
        <v>-77.974812141910803</v>
      </c>
      <c r="K2945" s="19">
        <v>3.1999984139090598</v>
      </c>
      <c r="L2945" s="135">
        <v>9.9452703240711093E-2</v>
      </c>
      <c r="M2945" s="135">
        <v>89.79</v>
      </c>
      <c r="N2945" s="135">
        <v>81.630376094768806</v>
      </c>
      <c r="O2945" s="19">
        <v>0.8</v>
      </c>
      <c r="P2945" s="2">
        <v>350.47160009121399</v>
      </c>
      <c r="Q2945" s="2">
        <v>76.174673876662695</v>
      </c>
      <c r="R2945" s="266">
        <f t="shared" si="141"/>
        <v>5.6567753956738196</v>
      </c>
      <c r="S2945" s="266">
        <f t="shared" si="142"/>
        <v>0.76774318733602298</v>
      </c>
      <c r="T2945" s="266">
        <f t="shared" si="143"/>
        <v>1.9529437241476204</v>
      </c>
    </row>
    <row r="2946" spans="1:20">
      <c r="A2946" s="102">
        <v>1.9235415174625801</v>
      </c>
      <c r="B2946" s="102">
        <v>0.98503469147116796</v>
      </c>
      <c r="C2946" s="2">
        <v>923.02781101739595</v>
      </c>
      <c r="D2946" s="19">
        <v>1.6848957203961199</v>
      </c>
      <c r="E2946" s="135">
        <v>0.26999995431492202</v>
      </c>
      <c r="F2946" s="135">
        <v>89</v>
      </c>
      <c r="G2946" s="135">
        <v>41.705356549887803</v>
      </c>
      <c r="H2946" s="2">
        <v>2.8470975657677799</v>
      </c>
      <c r="I2946" s="2">
        <v>212.22667586968001</v>
      </c>
      <c r="J2946" s="2">
        <v>156.70197234396699</v>
      </c>
      <c r="K2946" s="19">
        <v>1.1406957831168101</v>
      </c>
      <c r="L2946" s="135">
        <v>9.9999987731746398E-2</v>
      </c>
      <c r="M2946" s="135">
        <v>89.79</v>
      </c>
      <c r="N2946" s="135">
        <v>82.139429198849498</v>
      </c>
      <c r="O2946" s="19">
        <v>0.8</v>
      </c>
      <c r="P2946" s="2">
        <v>150.169439841448</v>
      </c>
      <c r="Q2946" s="2">
        <v>309.379665576604</v>
      </c>
      <c r="R2946" s="266">
        <f t="shared" si="141"/>
        <v>2.8255915035129302</v>
      </c>
      <c r="S2946" s="266">
        <f t="shared" si="142"/>
        <v>1.477077188619345</v>
      </c>
      <c r="T2946" s="266">
        <f t="shared" si="143"/>
        <v>1.969517491130776</v>
      </c>
    </row>
    <row r="2947" spans="1:20">
      <c r="A2947" s="102">
        <v>4.5590463746339003</v>
      </c>
      <c r="B2947" s="102">
        <v>0.98527051809736899</v>
      </c>
      <c r="C2947" s="2">
        <v>860.00209364764305</v>
      </c>
      <c r="D2947" s="19">
        <v>3.2999976236188302</v>
      </c>
      <c r="E2947" s="135">
        <v>0.26442013055275498</v>
      </c>
      <c r="F2947" s="135">
        <v>89</v>
      </c>
      <c r="G2947" s="135">
        <v>41.517107453095399</v>
      </c>
      <c r="H2947" s="2">
        <v>0.74037039042679398</v>
      </c>
      <c r="I2947" s="2">
        <v>347.93989457466199</v>
      </c>
      <c r="J2947" s="2">
        <v>-90.0113144234261</v>
      </c>
      <c r="K2947" s="19">
        <v>3.1999783790207998</v>
      </c>
      <c r="L2947" s="135">
        <v>1.09405323894806E-7</v>
      </c>
      <c r="M2947" s="135">
        <v>89.79</v>
      </c>
      <c r="N2947" s="135">
        <v>81.301767255672999</v>
      </c>
      <c r="O2947" s="19">
        <v>0.8</v>
      </c>
      <c r="P2947" s="2">
        <v>191.495622403716</v>
      </c>
      <c r="Q2947" s="2">
        <v>244.063365736626</v>
      </c>
      <c r="R2947" s="266">
        <f t="shared" si="141"/>
        <v>6.49997600263963</v>
      </c>
      <c r="S2947" s="266">
        <f t="shared" si="142"/>
        <v>1.0312562251213198</v>
      </c>
      <c r="T2947" s="266">
        <f t="shared" si="143"/>
        <v>1.9582714751388917</v>
      </c>
    </row>
    <row r="2948" spans="1:20">
      <c r="A2948" s="102">
        <v>1.68640575185418</v>
      </c>
      <c r="B2948" s="102">
        <v>0.98539379576001895</v>
      </c>
      <c r="C2948" s="2">
        <v>990.16907149715098</v>
      </c>
      <c r="D2948" s="19">
        <v>2.0172674134102202</v>
      </c>
      <c r="E2948" s="135">
        <v>0.29999988580627301</v>
      </c>
      <c r="F2948" s="135">
        <v>89</v>
      </c>
      <c r="G2948" s="135">
        <v>41.778932367625799</v>
      </c>
      <c r="H2948" s="2">
        <v>2.8841529760868401</v>
      </c>
      <c r="I2948" s="2">
        <v>219.325152558426</v>
      </c>
      <c r="J2948" s="2">
        <v>51.206513828316801</v>
      </c>
      <c r="K2948" s="19">
        <v>2.4144094327717598</v>
      </c>
      <c r="L2948" s="135">
        <v>6.4146381158920907E-2</v>
      </c>
      <c r="M2948" s="135">
        <v>89.79</v>
      </c>
      <c r="N2948" s="135">
        <v>81.017094168862599</v>
      </c>
      <c r="O2948" s="19">
        <v>0.8</v>
      </c>
      <c r="P2948" s="2">
        <v>320.74922469645901</v>
      </c>
      <c r="Q2948" s="2">
        <v>123.37943285147701</v>
      </c>
      <c r="R2948" s="266">
        <f t="shared" si="141"/>
        <v>4.43167684618198</v>
      </c>
      <c r="S2948" s="266">
        <f t="shared" si="142"/>
        <v>0.83551173468303686</v>
      </c>
      <c r="T2948" s="266">
        <f t="shared" si="143"/>
        <v>1.9391853639525307</v>
      </c>
    </row>
    <row r="2949" spans="1:20">
      <c r="A2949" s="102">
        <v>4.31235000817105</v>
      </c>
      <c r="B2949" s="102">
        <v>0.98540306291268998</v>
      </c>
      <c r="C2949" s="2">
        <v>997.39645675658301</v>
      </c>
      <c r="D2949" s="19">
        <v>2.6262902127813499</v>
      </c>
      <c r="E2949" s="135">
        <v>0.25971262201149498</v>
      </c>
      <c r="F2949" s="135">
        <v>89</v>
      </c>
      <c r="G2949" s="135">
        <v>41.595732410655501</v>
      </c>
      <c r="H2949" s="2">
        <v>-0.24730666275399399</v>
      </c>
      <c r="I2949" s="2">
        <v>308.24611620431102</v>
      </c>
      <c r="J2949" s="2">
        <v>-80.915201726377404</v>
      </c>
      <c r="K2949" s="19">
        <v>3.4686396113946598</v>
      </c>
      <c r="L2949" s="135">
        <v>9.1479122013686895E-2</v>
      </c>
      <c r="M2949" s="135">
        <v>89.79</v>
      </c>
      <c r="N2949" s="135">
        <v>81.5848052223824</v>
      </c>
      <c r="O2949" s="19">
        <v>0.8</v>
      </c>
      <c r="P2949" s="2">
        <v>222.915047577579</v>
      </c>
      <c r="Q2949" s="2">
        <v>224.917748035827</v>
      </c>
      <c r="R2949" s="266">
        <f t="shared" si="141"/>
        <v>6.0949298241760097</v>
      </c>
      <c r="S2949" s="266">
        <f t="shared" si="142"/>
        <v>0.75715280542661489</v>
      </c>
      <c r="T2949" s="266">
        <f t="shared" si="143"/>
        <v>1.9613744125703378</v>
      </c>
    </row>
    <row r="2950" spans="1:20">
      <c r="A2950" s="102">
        <v>2.4651005179621199</v>
      </c>
      <c r="B2950" s="102">
        <v>0.98549193724551598</v>
      </c>
      <c r="C2950" s="2">
        <v>903.06361356839204</v>
      </c>
      <c r="D2950" s="19">
        <v>1.7254118924716499</v>
      </c>
      <c r="E2950" s="135">
        <v>0.29999862003498901</v>
      </c>
      <c r="F2950" s="135">
        <v>89</v>
      </c>
      <c r="G2950" s="135">
        <v>41.897688205672701</v>
      </c>
      <c r="H2950" s="2">
        <v>5.5994182016552303</v>
      </c>
      <c r="I2950" s="2">
        <v>123.37472732123</v>
      </c>
      <c r="J2950" s="2">
        <v>87.036706970696599</v>
      </c>
      <c r="K2950" s="19">
        <v>3.0148925905011601</v>
      </c>
      <c r="L2950" s="135">
        <v>0.29999997910731602</v>
      </c>
      <c r="M2950" s="135">
        <v>89.79</v>
      </c>
      <c r="N2950" s="135">
        <v>81.129457025424998</v>
      </c>
      <c r="O2950" s="19">
        <v>0.8</v>
      </c>
      <c r="P2950" s="2">
        <v>343.47821063631898</v>
      </c>
      <c r="Q2950" s="2">
        <v>71.454136964024997</v>
      </c>
      <c r="R2950" s="266">
        <f t="shared" si="141"/>
        <v>4.7403044829728103</v>
      </c>
      <c r="S2950" s="266">
        <f t="shared" si="142"/>
        <v>0.57229630598045211</v>
      </c>
      <c r="T2950" s="266">
        <f t="shared" si="143"/>
        <v>1.9363707283124167</v>
      </c>
    </row>
    <row r="2951" spans="1:20">
      <c r="A2951" s="102">
        <v>2.3987085074186298</v>
      </c>
      <c r="B2951" s="102">
        <v>0.98568151096868095</v>
      </c>
      <c r="C2951" s="2">
        <v>868.02306720843603</v>
      </c>
      <c r="D2951" s="19">
        <v>2.4101204784278401</v>
      </c>
      <c r="E2951" s="135">
        <v>0.130008412712869</v>
      </c>
      <c r="F2951" s="135">
        <v>89</v>
      </c>
      <c r="G2951" s="135">
        <v>41.799643052439798</v>
      </c>
      <c r="H2951" s="2">
        <v>0.27342908532071503</v>
      </c>
      <c r="I2951" s="2">
        <v>99.899296429242597</v>
      </c>
      <c r="J2951" s="2">
        <v>-69.399267361797698</v>
      </c>
      <c r="K2951" s="19">
        <v>3.1999999675233401</v>
      </c>
      <c r="L2951" s="135">
        <v>9.9999999114189997E-2</v>
      </c>
      <c r="M2951" s="135">
        <v>89.79</v>
      </c>
      <c r="N2951" s="135">
        <v>81.680933806660803</v>
      </c>
      <c r="O2951" s="19">
        <v>0.8</v>
      </c>
      <c r="P2951" s="2">
        <v>347.456004937253</v>
      </c>
      <c r="Q2951" s="2">
        <v>80.982198443813402</v>
      </c>
      <c r="R2951" s="266">
        <f t="shared" si="141"/>
        <v>5.6101204459511802</v>
      </c>
      <c r="S2951" s="266">
        <f t="shared" si="142"/>
        <v>0.75316265715251485</v>
      </c>
      <c r="T2951" s="266">
        <f t="shared" si="143"/>
        <v>1.9541060124410123</v>
      </c>
    </row>
    <row r="2952" spans="1:20">
      <c r="A2952" s="102">
        <v>4.2245413283817399</v>
      </c>
      <c r="B2952" s="102">
        <v>0.98613319277544198</v>
      </c>
      <c r="C2952" s="2">
        <v>905.34502045946704</v>
      </c>
      <c r="D2952" s="19">
        <v>1.8173386981594699</v>
      </c>
      <c r="E2952" s="135">
        <v>0.29936727738673402</v>
      </c>
      <c r="F2952" s="135">
        <v>89</v>
      </c>
      <c r="G2952" s="135">
        <v>41.6519569015123</v>
      </c>
      <c r="H2952" s="2">
        <v>0.51302173346824897</v>
      </c>
      <c r="I2952" s="2">
        <v>294.28946813685201</v>
      </c>
      <c r="J2952" s="2">
        <v>-42.520647356964602</v>
      </c>
      <c r="K2952" s="19">
        <v>3.19966716846363</v>
      </c>
      <c r="L2952" s="135">
        <v>9.9729091072729606E-2</v>
      </c>
      <c r="M2952" s="135">
        <v>89.79</v>
      </c>
      <c r="N2952" s="135">
        <v>81.662766473799095</v>
      </c>
      <c r="O2952" s="19">
        <v>0.8</v>
      </c>
      <c r="P2952" s="2">
        <v>176.536407768646</v>
      </c>
      <c r="Q2952" s="2">
        <v>277.741257231323</v>
      </c>
      <c r="R2952" s="266">
        <f t="shared" si="141"/>
        <v>5.0170058666230997</v>
      </c>
      <c r="S2952" s="266">
        <f t="shared" si="142"/>
        <v>0.56797741842383354</v>
      </c>
      <c r="T2952" s="266">
        <f t="shared" si="143"/>
        <v>1.9605985540341824</v>
      </c>
    </row>
    <row r="2953" spans="1:20">
      <c r="A2953" s="102">
        <v>3.5778009574860299</v>
      </c>
      <c r="B2953" s="102">
        <v>0.98623938713332304</v>
      </c>
      <c r="C2953" s="2">
        <v>948.82522657928996</v>
      </c>
      <c r="D2953" s="19">
        <v>3.1044771759053602</v>
      </c>
      <c r="E2953" s="135">
        <v>0.15250189307083201</v>
      </c>
      <c r="F2953" s="135">
        <v>89</v>
      </c>
      <c r="G2953" s="135">
        <v>41.791999640487603</v>
      </c>
      <c r="H2953" s="2">
        <v>0.45653815859408597</v>
      </c>
      <c r="I2953" s="2">
        <v>63.719977875705297</v>
      </c>
      <c r="J2953" s="2">
        <v>48.059008523249503</v>
      </c>
      <c r="K2953" s="19">
        <v>3.1881772917685298</v>
      </c>
      <c r="L2953" s="135">
        <v>9.0265174044793506E-2</v>
      </c>
      <c r="M2953" s="135">
        <v>89.79</v>
      </c>
      <c r="N2953" s="135">
        <v>81.691940438973504</v>
      </c>
      <c r="O2953" s="19">
        <v>0.8</v>
      </c>
      <c r="P2953" s="2">
        <v>352.52046016513498</v>
      </c>
      <c r="Q2953" s="2">
        <v>65.224014083934193</v>
      </c>
      <c r="R2953" s="266">
        <f t="shared" si="141"/>
        <v>6.2926544676738896</v>
      </c>
      <c r="S2953" s="266">
        <f t="shared" si="142"/>
        <v>0.97374671851553785</v>
      </c>
      <c r="T2953" s="266">
        <f t="shared" si="143"/>
        <v>1.954726769279336</v>
      </c>
    </row>
    <row r="2954" spans="1:20">
      <c r="A2954" s="102">
        <v>2.2552511654794198</v>
      </c>
      <c r="B2954" s="102">
        <v>0.98635446776033298</v>
      </c>
      <c r="C2954" s="2">
        <v>972.37002134526699</v>
      </c>
      <c r="D2954" s="19">
        <v>1.73809075188804</v>
      </c>
      <c r="E2954" s="135">
        <v>0.299999998168064</v>
      </c>
      <c r="F2954" s="135">
        <v>89</v>
      </c>
      <c r="G2954" s="135">
        <v>41.334935409088899</v>
      </c>
      <c r="H2954" s="2">
        <v>0.64110759570199904</v>
      </c>
      <c r="I2954" s="2">
        <v>330.254327128147</v>
      </c>
      <c r="J2954" s="2">
        <v>6.1948803386223297</v>
      </c>
      <c r="K2954" s="19">
        <v>3.1813408224440698</v>
      </c>
      <c r="L2954" s="135">
        <v>0.19337509523178301</v>
      </c>
      <c r="M2954" s="135">
        <v>89.79</v>
      </c>
      <c r="N2954" s="135">
        <v>83.041741134834496</v>
      </c>
      <c r="O2954" s="19">
        <v>0.8</v>
      </c>
      <c r="P2954" s="2">
        <v>154.660171377068</v>
      </c>
      <c r="Q2954" s="2">
        <v>302.28364275845598</v>
      </c>
      <c r="R2954" s="266">
        <f t="shared" si="141"/>
        <v>4.9194315743321102</v>
      </c>
      <c r="S2954" s="266">
        <f t="shared" si="142"/>
        <v>0.5463390591872358</v>
      </c>
      <c r="T2954" s="266">
        <f t="shared" si="143"/>
        <v>2.0089965137958079</v>
      </c>
    </row>
    <row r="2955" spans="1:20">
      <c r="A2955" s="102">
        <v>3.89147150423377</v>
      </c>
      <c r="B2955" s="102">
        <v>0.98709585934000799</v>
      </c>
      <c r="C2955" s="2">
        <v>991.26367666092096</v>
      </c>
      <c r="D2955" s="19">
        <v>3.2210260677943401</v>
      </c>
      <c r="E2955" s="135">
        <v>0.13831144021514</v>
      </c>
      <c r="F2955" s="135">
        <v>89</v>
      </c>
      <c r="G2955" s="135">
        <v>41.565875285014897</v>
      </c>
      <c r="H2955" s="2">
        <v>3.36927167873377</v>
      </c>
      <c r="I2955" s="2">
        <v>343.97052070031702</v>
      </c>
      <c r="J2955" s="2">
        <v>177.88408146944801</v>
      </c>
      <c r="K2955" s="19">
        <v>2.8589372234183101</v>
      </c>
      <c r="L2955" s="135">
        <v>9.9998159959632696E-2</v>
      </c>
      <c r="M2955" s="135">
        <v>89.79</v>
      </c>
      <c r="N2955" s="135">
        <v>81.238101453148303</v>
      </c>
      <c r="O2955" s="19">
        <v>0.8</v>
      </c>
      <c r="P2955" s="2">
        <v>359.75430592801001</v>
      </c>
      <c r="Q2955" s="2">
        <v>58.299922205249501</v>
      </c>
      <c r="R2955" s="266">
        <f t="shared" si="141"/>
        <v>6.0799632912126498</v>
      </c>
      <c r="S2955" s="266">
        <f t="shared" si="142"/>
        <v>1.1266515547840872</v>
      </c>
      <c r="T2955" s="266">
        <f t="shared" si="143"/>
        <v>1.9544422172299549</v>
      </c>
    </row>
    <row r="2956" spans="1:20">
      <c r="A2956" s="102">
        <v>4.1385340336710197</v>
      </c>
      <c r="B2956" s="102">
        <v>0.98747870704049501</v>
      </c>
      <c r="C2956" s="2">
        <v>889.89161883988197</v>
      </c>
      <c r="D2956" s="19">
        <v>3.2089235471201398</v>
      </c>
      <c r="E2956" s="135">
        <v>0.299999910540166</v>
      </c>
      <c r="F2956" s="135">
        <v>89</v>
      </c>
      <c r="G2956" s="135">
        <v>41.500007585729598</v>
      </c>
      <c r="H2956" s="2">
        <v>0.66334936409249501</v>
      </c>
      <c r="I2956" s="2">
        <v>275.77460940974601</v>
      </c>
      <c r="J2956" s="2">
        <v>-45.507748372614103</v>
      </c>
      <c r="K2956" s="19">
        <v>2.7466890706389</v>
      </c>
      <c r="L2956" s="135">
        <v>6.5644243441376704E-2</v>
      </c>
      <c r="M2956" s="135">
        <v>89.79</v>
      </c>
      <c r="N2956" s="135">
        <v>81.117024014130294</v>
      </c>
      <c r="O2956" s="19">
        <v>0.8</v>
      </c>
      <c r="P2956" s="2">
        <v>270.77424167743197</v>
      </c>
      <c r="Q2956" s="2">
        <v>168.87591223869899</v>
      </c>
      <c r="R2956" s="266">
        <f t="shared" si="141"/>
        <v>5.9556126177590398</v>
      </c>
      <c r="S2956" s="266">
        <f t="shared" si="142"/>
        <v>1.1682878784578703</v>
      </c>
      <c r="T2956" s="266">
        <f t="shared" si="143"/>
        <v>1.9546267273942284</v>
      </c>
    </row>
    <row r="2957" spans="1:20">
      <c r="A2957" s="102">
        <v>4.0489012580364898</v>
      </c>
      <c r="B2957" s="102">
        <v>0.987521189429304</v>
      </c>
      <c r="C2957" s="2">
        <v>860.00002741755804</v>
      </c>
      <c r="D2957" s="19">
        <v>2.06232601129902</v>
      </c>
      <c r="E2957" s="135">
        <v>0.26977790884388497</v>
      </c>
      <c r="F2957" s="135">
        <v>89</v>
      </c>
      <c r="G2957" s="135">
        <v>41.799997960692401</v>
      </c>
      <c r="H2957" s="2">
        <v>0.88755092928713997</v>
      </c>
      <c r="I2957" s="2">
        <v>99.030590457843005</v>
      </c>
      <c r="J2957" s="2">
        <v>36.016005734397702</v>
      </c>
      <c r="K2957" s="19">
        <v>2.9846906267600799</v>
      </c>
      <c r="L2957" s="135">
        <v>9.9999772175363405E-2</v>
      </c>
      <c r="M2957" s="135">
        <v>89.79</v>
      </c>
      <c r="N2957" s="135">
        <v>81.699989530194898</v>
      </c>
      <c r="O2957" s="19">
        <v>0.8</v>
      </c>
      <c r="P2957" s="2">
        <v>140.63605805912499</v>
      </c>
      <c r="Q2957" s="2">
        <v>299.80501095883898</v>
      </c>
      <c r="R2957" s="266">
        <f t="shared" si="141"/>
        <v>5.0470166380590999</v>
      </c>
      <c r="S2957" s="266">
        <f t="shared" si="142"/>
        <v>0.69096809994599051</v>
      </c>
      <c r="T2957" s="266">
        <f t="shared" si="143"/>
        <v>1.9545452994285641</v>
      </c>
    </row>
    <row r="2958" spans="1:20">
      <c r="A2958" s="102">
        <v>2.05758173111826</v>
      </c>
      <c r="B2958" s="102">
        <v>0.98760860848843102</v>
      </c>
      <c r="C2958" s="2">
        <v>860.00015427336996</v>
      </c>
      <c r="D2958" s="19">
        <v>2.8873296737274901</v>
      </c>
      <c r="E2958" s="135">
        <v>0.13311157446178801</v>
      </c>
      <c r="F2958" s="135">
        <v>89</v>
      </c>
      <c r="G2958" s="135">
        <v>41.719570109607297</v>
      </c>
      <c r="H2958" s="2">
        <v>2.7226215139395502</v>
      </c>
      <c r="I2958" s="2">
        <v>354.29047167503802</v>
      </c>
      <c r="J2958" s="2">
        <v>145.09809363429</v>
      </c>
      <c r="K2958" s="19">
        <v>3.1999999090173201</v>
      </c>
      <c r="L2958" s="135">
        <v>9.9999408003340201E-2</v>
      </c>
      <c r="M2958" s="135">
        <v>89.79</v>
      </c>
      <c r="N2958" s="135">
        <v>81.699556551312995</v>
      </c>
      <c r="O2958" s="19">
        <v>0.8</v>
      </c>
      <c r="P2958" s="2">
        <v>285.27427193965099</v>
      </c>
      <c r="Q2958" s="2">
        <v>147.346339060502</v>
      </c>
      <c r="R2958" s="266">
        <f t="shared" si="141"/>
        <v>6.0873295827448102</v>
      </c>
      <c r="S2958" s="266">
        <f t="shared" si="142"/>
        <v>0.9022905486938444</v>
      </c>
      <c r="T2958" s="266">
        <f t="shared" si="143"/>
        <v>1.958302934010794</v>
      </c>
    </row>
    <row r="2959" spans="1:20">
      <c r="A2959" s="102">
        <v>4.0187772642821002</v>
      </c>
      <c r="B2959" s="102">
        <v>0.98779640913776601</v>
      </c>
      <c r="C2959" s="2">
        <v>950.27756866298796</v>
      </c>
      <c r="D2959" s="19">
        <v>2.09368649049377</v>
      </c>
      <c r="E2959" s="135">
        <v>0.290330656014122</v>
      </c>
      <c r="F2959" s="135">
        <v>89</v>
      </c>
      <c r="G2959" s="135">
        <v>41.760941623984202</v>
      </c>
      <c r="H2959" s="2">
        <v>0.295263925266678</v>
      </c>
      <c r="I2959" s="2">
        <v>290.310209958342</v>
      </c>
      <c r="J2959" s="2">
        <v>-34.088608219671102</v>
      </c>
      <c r="K2959" s="19">
        <v>3.19999521353623</v>
      </c>
      <c r="L2959" s="135">
        <v>9.9997103780302604E-2</v>
      </c>
      <c r="M2959" s="135">
        <v>89.79</v>
      </c>
      <c r="N2959" s="135">
        <v>81.226119136894596</v>
      </c>
      <c r="O2959" s="19">
        <v>0.8</v>
      </c>
      <c r="P2959" s="2">
        <v>188.75741045013899</v>
      </c>
      <c r="Q2959" s="2">
        <v>264.54134858891302</v>
      </c>
      <c r="R2959" s="266">
        <f t="shared" si="141"/>
        <v>5.2936817040299999</v>
      </c>
      <c r="S2959" s="266">
        <f t="shared" si="142"/>
        <v>0.65427800692867055</v>
      </c>
      <c r="T2959" s="266">
        <f t="shared" si="143"/>
        <v>1.9450260453477106</v>
      </c>
    </row>
    <row r="2960" spans="1:20">
      <c r="A2960" s="102">
        <v>2.5155746140517201</v>
      </c>
      <c r="B2960" s="102">
        <v>0.98780989616780601</v>
      </c>
      <c r="C2960" s="2">
        <v>907.61837528947899</v>
      </c>
      <c r="D2960" s="19">
        <v>0.500001259132694</v>
      </c>
      <c r="E2960" s="135">
        <v>1.1517921386483499E-6</v>
      </c>
      <c r="F2960" s="135">
        <v>89</v>
      </c>
      <c r="G2960" s="135">
        <v>41.136278119119801</v>
      </c>
      <c r="H2960" s="2">
        <v>-1.2054198462521599</v>
      </c>
      <c r="I2960" s="2">
        <v>289.31673057982601</v>
      </c>
      <c r="J2960" s="2">
        <v>94.021124599197904</v>
      </c>
      <c r="K2960" s="19">
        <v>1.4335054859007601</v>
      </c>
      <c r="L2960" s="135">
        <v>4.6071413162435098E-5</v>
      </c>
      <c r="M2960" s="135">
        <v>89.79</v>
      </c>
      <c r="N2960" s="135">
        <v>82.637979193841502</v>
      </c>
      <c r="O2960" s="19">
        <v>0.8</v>
      </c>
      <c r="P2960" s="2">
        <v>287.72917932696299</v>
      </c>
      <c r="Q2960" s="2">
        <v>150.92477221108899</v>
      </c>
      <c r="R2960" s="266">
        <f t="shared" si="141"/>
        <v>1.933506745033454</v>
      </c>
      <c r="S2960" s="266">
        <f t="shared" si="142"/>
        <v>0.34879619509688331</v>
      </c>
      <c r="T2960" s="266">
        <f t="shared" si="143"/>
        <v>2.0088832284375298</v>
      </c>
    </row>
    <row r="2961" spans="1:20">
      <c r="A2961" s="102">
        <v>2.5786764416843599</v>
      </c>
      <c r="B2961" s="102">
        <v>0.98834402333287596</v>
      </c>
      <c r="C2961" s="2">
        <v>860.00027651222695</v>
      </c>
      <c r="D2961" s="19">
        <v>1.8353759570980099</v>
      </c>
      <c r="E2961" s="135">
        <v>0.13690468819537699</v>
      </c>
      <c r="F2961" s="135">
        <v>89</v>
      </c>
      <c r="G2961" s="135">
        <v>41.687088155319003</v>
      </c>
      <c r="H2961" s="2">
        <v>4.7394513189739902</v>
      </c>
      <c r="I2961" s="2">
        <v>123.044461085387</v>
      </c>
      <c r="J2961" s="2">
        <v>-145.98087508220499</v>
      </c>
      <c r="K2961" s="19">
        <v>3.1999933876687501</v>
      </c>
      <c r="L2961" s="135">
        <v>9.9999994815286597E-2</v>
      </c>
      <c r="M2961" s="135">
        <v>89.79</v>
      </c>
      <c r="N2961" s="135">
        <v>81.166165419784306</v>
      </c>
      <c r="O2961" s="19">
        <v>0.8</v>
      </c>
      <c r="P2961" s="2">
        <v>55.8890158777537</v>
      </c>
      <c r="Q2961" s="2">
        <v>19.4223432203191</v>
      </c>
      <c r="R2961" s="266">
        <f t="shared" si="141"/>
        <v>5.0353693447667602</v>
      </c>
      <c r="S2961" s="266">
        <f t="shared" si="142"/>
        <v>0.57355617176294005</v>
      </c>
      <c r="T2961" s="266">
        <f t="shared" si="143"/>
        <v>1.9470336982370411</v>
      </c>
    </row>
    <row r="2962" spans="1:20">
      <c r="A2962" s="102">
        <v>3.3212654152884999</v>
      </c>
      <c r="B2962" s="102">
        <v>0.98882872589370696</v>
      </c>
      <c r="C2962" s="2">
        <v>872.78657918957197</v>
      </c>
      <c r="D2962" s="19">
        <v>2.5911156810964999</v>
      </c>
      <c r="E2962" s="135">
        <v>0.29999998992353999</v>
      </c>
      <c r="F2962" s="135">
        <v>89</v>
      </c>
      <c r="G2962" s="135">
        <v>41.514573198094403</v>
      </c>
      <c r="H2962" s="2">
        <v>6.7932369698221501E-2</v>
      </c>
      <c r="I2962" s="2">
        <v>18.7208200404372</v>
      </c>
      <c r="J2962" s="2">
        <v>171.05538837225299</v>
      </c>
      <c r="K2962" s="19">
        <v>2.80610596227833</v>
      </c>
      <c r="L2962" s="135">
        <v>6.8941178171791004E-2</v>
      </c>
      <c r="M2962" s="135">
        <v>89.79</v>
      </c>
      <c r="N2962" s="135">
        <v>81.699999359479406</v>
      </c>
      <c r="O2962" s="19">
        <v>0.8</v>
      </c>
      <c r="P2962" s="2">
        <v>16.7310553544838</v>
      </c>
      <c r="Q2962" s="2">
        <v>46.530040173743203</v>
      </c>
      <c r="R2962" s="266">
        <f t="shared" si="141"/>
        <v>5.3972216433748299</v>
      </c>
      <c r="S2962" s="266">
        <f t="shared" si="142"/>
        <v>0.92338483148110506</v>
      </c>
      <c r="T2962" s="266">
        <f t="shared" si="143"/>
        <v>1.9679836034838385</v>
      </c>
    </row>
    <row r="2963" spans="1:20">
      <c r="A2963" s="102">
        <v>4.2603041152469796</v>
      </c>
      <c r="B2963" s="102">
        <v>0.98938694004626804</v>
      </c>
      <c r="C2963" s="2">
        <v>888.88722435572299</v>
      </c>
      <c r="D2963" s="19">
        <v>2.0331607801171798</v>
      </c>
      <c r="E2963" s="135">
        <v>0.29442195701114698</v>
      </c>
      <c r="F2963" s="135">
        <v>89</v>
      </c>
      <c r="G2963" s="135">
        <v>41.8478463251694</v>
      </c>
      <c r="H2963" s="2">
        <v>2.3910163081815301</v>
      </c>
      <c r="I2963" s="2">
        <v>273.22429128252799</v>
      </c>
      <c r="J2963" s="2">
        <v>-64.169173806003599</v>
      </c>
      <c r="K2963" s="19">
        <v>5.1439015889550301</v>
      </c>
      <c r="L2963" s="135">
        <v>8.0994246978012593E-2</v>
      </c>
      <c r="M2963" s="135">
        <v>89.79</v>
      </c>
      <c r="N2963" s="135">
        <v>81.773896639358199</v>
      </c>
      <c r="O2963" s="19">
        <v>0.8</v>
      </c>
      <c r="P2963" s="2">
        <v>305.16648732207602</v>
      </c>
      <c r="Q2963" s="2">
        <v>126.373638872464</v>
      </c>
      <c r="R2963" s="266">
        <f t="shared" si="141"/>
        <v>7.1770623690722104</v>
      </c>
      <c r="S2963" s="266">
        <f t="shared" si="142"/>
        <v>0.39525654699202967</v>
      </c>
      <c r="T2963" s="266">
        <f t="shared" si="143"/>
        <v>1.9540765850637161</v>
      </c>
    </row>
    <row r="2964" spans="1:20">
      <c r="A2964" s="102">
        <v>2.4746540058404198</v>
      </c>
      <c r="B2964" s="102">
        <v>0.9894447132452</v>
      </c>
      <c r="C2964" s="2">
        <v>961.86254997934998</v>
      </c>
      <c r="D2964" s="19">
        <v>2.2105463149417899</v>
      </c>
      <c r="E2964" s="135">
        <v>0.29999987648292298</v>
      </c>
      <c r="F2964" s="135">
        <v>89</v>
      </c>
      <c r="G2964" s="135">
        <v>41.520788224846797</v>
      </c>
      <c r="H2964" s="2">
        <v>-8.5265210879624506E-2</v>
      </c>
      <c r="I2964" s="2">
        <v>221.239095022746</v>
      </c>
      <c r="J2964" s="2">
        <v>113.95873342047599</v>
      </c>
      <c r="K2964" s="19">
        <v>1.0046073899805601</v>
      </c>
      <c r="L2964" s="135">
        <v>3.8387555733740503E-2</v>
      </c>
      <c r="M2964" s="135">
        <v>89.79</v>
      </c>
      <c r="N2964" s="135">
        <v>82.256213252728998</v>
      </c>
      <c r="O2964" s="19">
        <v>0.8</v>
      </c>
      <c r="P2964" s="2">
        <v>82.956477915141207</v>
      </c>
      <c r="Q2964" s="2">
        <v>6.5051485804529499</v>
      </c>
      <c r="R2964" s="266">
        <f t="shared" si="141"/>
        <v>3.2151537049223498</v>
      </c>
      <c r="S2964" s="266">
        <f t="shared" si="142"/>
        <v>2.2004081763569006</v>
      </c>
      <c r="T2964" s="266">
        <f t="shared" si="143"/>
        <v>1.9810850605072421</v>
      </c>
    </row>
    <row r="2965" spans="1:20">
      <c r="A2965" s="102">
        <v>2.9475833978503898</v>
      </c>
      <c r="B2965" s="102">
        <v>0.98949344037100595</v>
      </c>
      <c r="C2965" s="2">
        <v>878.20130748121903</v>
      </c>
      <c r="D2965" s="19">
        <v>1.3779368085210999</v>
      </c>
      <c r="E2965" s="135">
        <v>0.131276576189616</v>
      </c>
      <c r="F2965" s="135">
        <v>89</v>
      </c>
      <c r="G2965" s="135">
        <v>41.799990922506602</v>
      </c>
      <c r="H2965" s="2">
        <v>3.8884596302472998</v>
      </c>
      <c r="I2965" s="2">
        <v>0.256313169483046</v>
      </c>
      <c r="J2965" s="2">
        <v>171.232572231945</v>
      </c>
      <c r="K2965" s="19">
        <v>2.20709674322072</v>
      </c>
      <c r="L2965" s="135">
        <v>7.6489352747966102E-2</v>
      </c>
      <c r="M2965" s="135">
        <v>89.79</v>
      </c>
      <c r="N2965" s="135">
        <v>81.610587309235399</v>
      </c>
      <c r="O2965" s="19">
        <v>0.8</v>
      </c>
      <c r="P2965" s="2">
        <v>83.207692447482401</v>
      </c>
      <c r="Q2965" s="2">
        <v>356.37307832727203</v>
      </c>
      <c r="R2965" s="266">
        <f t="shared" si="141"/>
        <v>3.5850335517418199</v>
      </c>
      <c r="S2965" s="266">
        <f t="shared" si="142"/>
        <v>0.62432098309851924</v>
      </c>
      <c r="T2965" s="266">
        <f t="shared" si="143"/>
        <v>1.9524068189520432</v>
      </c>
    </row>
    <row r="2966" spans="1:20">
      <c r="A2966" s="102">
        <v>3.2328663035295899</v>
      </c>
      <c r="B2966" s="102">
        <v>0.98951267004560794</v>
      </c>
      <c r="C2966" s="2">
        <v>860.00014886640895</v>
      </c>
      <c r="D2966" s="19">
        <v>3.2703643799098998</v>
      </c>
      <c r="E2966" s="135">
        <v>0.29986611909209998</v>
      </c>
      <c r="F2966" s="135">
        <v>89</v>
      </c>
      <c r="G2966" s="135">
        <v>41.780792395646998</v>
      </c>
      <c r="H2966" s="2">
        <v>0.30978728220713703</v>
      </c>
      <c r="I2966" s="2">
        <v>296.16909753492502</v>
      </c>
      <c r="J2966" s="2">
        <v>15.047009433797299</v>
      </c>
      <c r="K2966" s="19">
        <v>3.1999930765798901</v>
      </c>
      <c r="L2966" s="135">
        <v>9.9999992015354505E-2</v>
      </c>
      <c r="M2966" s="135">
        <v>89.79</v>
      </c>
      <c r="N2966" s="135">
        <v>81.002186842521198</v>
      </c>
      <c r="O2966" s="19">
        <v>0.8</v>
      </c>
      <c r="P2966" s="2">
        <v>155.620793710155</v>
      </c>
      <c r="Q2966" s="2">
        <v>294.77981744579</v>
      </c>
      <c r="R2966" s="266">
        <f t="shared" si="141"/>
        <v>6.4703574564897899</v>
      </c>
      <c r="S2966" s="266">
        <f t="shared" si="142"/>
        <v>1.0219910798698419</v>
      </c>
      <c r="T2966" s="266">
        <f t="shared" si="143"/>
        <v>1.9387422353186521</v>
      </c>
    </row>
    <row r="2967" spans="1:20">
      <c r="A2967" s="102">
        <v>2.7557499227114</v>
      </c>
      <c r="B2967" s="102">
        <v>0.98993047192583195</v>
      </c>
      <c r="C2967" s="2">
        <v>984.71117779795497</v>
      </c>
      <c r="D2967" s="19">
        <v>1.92731421417461</v>
      </c>
      <c r="E2967" s="135">
        <v>2.6788712748082499E-9</v>
      </c>
      <c r="F2967" s="135">
        <v>89</v>
      </c>
      <c r="G2967" s="135">
        <v>41.014071682863097</v>
      </c>
      <c r="H2967" s="2">
        <v>3.3445431491101201</v>
      </c>
      <c r="I2967" s="2">
        <v>114.97668210455301</v>
      </c>
      <c r="J2967" s="2">
        <v>168.75128145677601</v>
      </c>
      <c r="K2967" s="19">
        <v>4.5467059461563304</v>
      </c>
      <c r="L2967" s="135">
        <v>3.7472060704604397E-2</v>
      </c>
      <c r="M2967" s="135">
        <v>89.79</v>
      </c>
      <c r="N2967" s="135">
        <v>81.021051303911406</v>
      </c>
      <c r="O2967" s="19">
        <v>0.8</v>
      </c>
      <c r="P2967" s="2">
        <v>266.61700287914198</v>
      </c>
      <c r="Q2967" s="2">
        <v>174.665833463658</v>
      </c>
      <c r="R2967" s="266">
        <f t="shared" si="141"/>
        <v>6.4740201603309409</v>
      </c>
      <c r="S2967" s="266">
        <f t="shared" si="142"/>
        <v>0.42389242607692995</v>
      </c>
      <c r="T2967" s="266">
        <f t="shared" si="143"/>
        <v>1.9754452064744505</v>
      </c>
    </row>
    <row r="2968" spans="1:20">
      <c r="A2968" s="102">
        <v>2.3148747379891499</v>
      </c>
      <c r="B2968" s="102">
        <v>0.98996851138551401</v>
      </c>
      <c r="C2968" s="2">
        <v>932.82479938675897</v>
      </c>
      <c r="D2968" s="19">
        <v>1.2396245102341199</v>
      </c>
      <c r="E2968" s="135">
        <v>0.130017163911331</v>
      </c>
      <c r="F2968" s="135">
        <v>89</v>
      </c>
      <c r="G2968" s="135">
        <v>41.710775845957201</v>
      </c>
      <c r="H2968" s="2">
        <v>0.83806184737478495</v>
      </c>
      <c r="I2968" s="2">
        <v>292.622202090607</v>
      </c>
      <c r="J2968" s="2">
        <v>-51.317526800530104</v>
      </c>
      <c r="K2968" s="19">
        <v>2.3487480970351799</v>
      </c>
      <c r="L2968" s="135">
        <v>8.9370933578860806E-2</v>
      </c>
      <c r="M2968" s="135">
        <v>89.79</v>
      </c>
      <c r="N2968" s="135">
        <v>81.645509501815894</v>
      </c>
      <c r="O2968" s="19">
        <v>0.8</v>
      </c>
      <c r="P2968" s="2">
        <v>353.30882457958103</v>
      </c>
      <c r="Q2968" s="2">
        <v>70.824425922084401</v>
      </c>
      <c r="R2968" s="266">
        <f t="shared" si="141"/>
        <v>3.5883726072692999</v>
      </c>
      <c r="S2968" s="266">
        <f t="shared" si="142"/>
        <v>0.52778095352110999</v>
      </c>
      <c r="T2968" s="266">
        <f t="shared" si="143"/>
        <v>1.9574200634229955</v>
      </c>
    </row>
    <row r="2969" spans="1:20">
      <c r="A2969" s="102">
        <v>3.5236133122816602</v>
      </c>
      <c r="B2969" s="102">
        <v>0.99006584560608102</v>
      </c>
      <c r="C2969" s="2">
        <v>860.00001173215901</v>
      </c>
      <c r="D2969" s="19">
        <v>2.9125418024343199</v>
      </c>
      <c r="E2969" s="135">
        <v>0.28991576621302301</v>
      </c>
      <c r="F2969" s="135">
        <v>89</v>
      </c>
      <c r="G2969" s="135">
        <v>41.549625156506998</v>
      </c>
      <c r="H2969" s="2">
        <v>0.97759990529371099</v>
      </c>
      <c r="I2969" s="2">
        <v>297.23281301009598</v>
      </c>
      <c r="J2969" s="2">
        <v>-19.4106829590941</v>
      </c>
      <c r="K2969" s="19">
        <v>3.1999999013913998</v>
      </c>
      <c r="L2969" s="135">
        <v>9.9996394345896703E-2</v>
      </c>
      <c r="M2969" s="135">
        <v>89.79</v>
      </c>
      <c r="N2969" s="135">
        <v>81.219087086219005</v>
      </c>
      <c r="O2969" s="19">
        <v>0.8</v>
      </c>
      <c r="P2969" s="2">
        <v>4.7489704740943104</v>
      </c>
      <c r="Q2969" s="2">
        <v>65.667179370961506</v>
      </c>
      <c r="R2969" s="266">
        <f t="shared" si="141"/>
        <v>6.1125417038257197</v>
      </c>
      <c r="S2969" s="266">
        <f t="shared" si="142"/>
        <v>0.91016934130776395</v>
      </c>
      <c r="T2969" s="266">
        <f t="shared" si="143"/>
        <v>1.9547489725908984</v>
      </c>
    </row>
    <row r="2970" spans="1:20">
      <c r="A2970" s="102">
        <v>2.5548991677351198</v>
      </c>
      <c r="B2970" s="102">
        <v>0.99059753062422595</v>
      </c>
      <c r="C2970" s="2">
        <v>860.00116802328398</v>
      </c>
      <c r="D2970" s="19">
        <v>2.6632788335822899</v>
      </c>
      <c r="E2970" s="135">
        <v>0.13000286648301801</v>
      </c>
      <c r="F2970" s="135">
        <v>89</v>
      </c>
      <c r="G2970" s="135">
        <v>41.799725193254098</v>
      </c>
      <c r="H2970" s="2">
        <v>0.18440873695590801</v>
      </c>
      <c r="I2970" s="2">
        <v>112.32375370014501</v>
      </c>
      <c r="J2970" s="2">
        <v>-82.428573081042401</v>
      </c>
      <c r="K2970" s="19">
        <v>3.19958072607055</v>
      </c>
      <c r="L2970" s="135">
        <v>9.4491435378931302E-2</v>
      </c>
      <c r="M2970" s="135">
        <v>89.79</v>
      </c>
      <c r="N2970" s="135">
        <v>81.632723050780498</v>
      </c>
      <c r="O2970" s="19">
        <v>0.8</v>
      </c>
      <c r="P2970" s="2">
        <v>354.52226158484899</v>
      </c>
      <c r="Q2970" s="2">
        <v>70.070359655473993</v>
      </c>
      <c r="R2970" s="266">
        <f t="shared" si="141"/>
        <v>5.8628595596528399</v>
      </c>
      <c r="S2970" s="266">
        <f t="shared" si="142"/>
        <v>0.83238369698929271</v>
      </c>
      <c r="T2970" s="266">
        <f t="shared" si="143"/>
        <v>1.9529487974709197</v>
      </c>
    </row>
    <row r="2971" spans="1:20">
      <c r="A2971" s="102">
        <v>3.0762064368463999</v>
      </c>
      <c r="B2971" s="102">
        <v>0.99076689892064995</v>
      </c>
      <c r="C2971" s="2">
        <v>860.00107016344805</v>
      </c>
      <c r="D2971" s="19">
        <v>2.1302332566319899</v>
      </c>
      <c r="E2971" s="135">
        <v>0.22849764671162701</v>
      </c>
      <c r="F2971" s="135">
        <v>89</v>
      </c>
      <c r="G2971" s="135">
        <v>41.798098671317703</v>
      </c>
      <c r="H2971" s="2">
        <v>5.2576928762688802</v>
      </c>
      <c r="I2971" s="2">
        <v>63.711123511890598</v>
      </c>
      <c r="J2971" s="2">
        <v>68.560513706891598</v>
      </c>
      <c r="K2971" s="19">
        <v>3.0904381363856799</v>
      </c>
      <c r="L2971" s="135">
        <v>9.7693691464978305E-2</v>
      </c>
      <c r="M2971" s="135">
        <v>89.79</v>
      </c>
      <c r="N2971" s="135">
        <v>81.699997323227194</v>
      </c>
      <c r="O2971" s="19">
        <v>0.8</v>
      </c>
      <c r="P2971" s="2">
        <v>24.386463145454801</v>
      </c>
      <c r="Q2971" s="2">
        <v>37.395669206738603</v>
      </c>
      <c r="R2971" s="266">
        <f t="shared" si="141"/>
        <v>5.2206713930176694</v>
      </c>
      <c r="S2971" s="266">
        <f t="shared" si="142"/>
        <v>0.68929813917043303</v>
      </c>
      <c r="T2971" s="266">
        <f t="shared" si="143"/>
        <v>1.9546342996527399</v>
      </c>
    </row>
    <row r="2972" spans="1:20">
      <c r="A2972" s="102">
        <v>2.6727003720588902</v>
      </c>
      <c r="B2972" s="102">
        <v>0.99201497873839195</v>
      </c>
      <c r="C2972" s="2">
        <v>984.73519049155595</v>
      </c>
      <c r="D2972" s="19">
        <v>1.9920553497834901</v>
      </c>
      <c r="E2972" s="135">
        <v>0.110231682264985</v>
      </c>
      <c r="F2972" s="135">
        <v>89</v>
      </c>
      <c r="G2972" s="135">
        <v>41.747585220542298</v>
      </c>
      <c r="H2972" s="2">
        <v>5.8855059746300604</v>
      </c>
      <c r="I2972" s="2">
        <v>106.34761542341499</v>
      </c>
      <c r="J2972" s="2">
        <v>-123.69531463964201</v>
      </c>
      <c r="K2972" s="19">
        <v>4.1617754475544402</v>
      </c>
      <c r="L2972" s="135">
        <v>0.21997288137586701</v>
      </c>
      <c r="M2972" s="135">
        <v>89.79</v>
      </c>
      <c r="N2972" s="135">
        <v>81.548527530866906</v>
      </c>
      <c r="O2972" s="19">
        <v>0.8</v>
      </c>
      <c r="P2972" s="2">
        <v>41.885874948445696</v>
      </c>
      <c r="Q2972" s="2">
        <v>20.507325163109002</v>
      </c>
      <c r="R2972" s="266">
        <f t="shared" si="141"/>
        <v>6.15383079733793</v>
      </c>
      <c r="S2972" s="266">
        <f t="shared" si="142"/>
        <v>0.47865517370815142</v>
      </c>
      <c r="T2972" s="266">
        <f t="shared" si="143"/>
        <v>1.9533711255409372</v>
      </c>
    </row>
    <row r="2973" spans="1:20">
      <c r="A2973" s="102">
        <v>2.2652647458016801</v>
      </c>
      <c r="B2973" s="102">
        <v>0.99256580301067399</v>
      </c>
      <c r="C2973" s="2">
        <v>922.45223414823602</v>
      </c>
      <c r="D2973" s="19">
        <v>3.9979222325048598</v>
      </c>
      <c r="E2973" s="135">
        <v>0.19560942001209899</v>
      </c>
      <c r="F2973" s="135">
        <v>89</v>
      </c>
      <c r="G2973" s="135">
        <v>41.756285218471902</v>
      </c>
      <c r="H2973" s="2">
        <v>-2.32527843038257</v>
      </c>
      <c r="I2973" s="2">
        <v>35.171971713144998</v>
      </c>
      <c r="J2973" s="2">
        <v>12.6474814464927</v>
      </c>
      <c r="K2973" s="19">
        <v>3.8623726944074499</v>
      </c>
      <c r="L2973" s="135">
        <v>0.29982116793872199</v>
      </c>
      <c r="M2973" s="135">
        <v>89.79</v>
      </c>
      <c r="N2973" s="135">
        <v>83.620868485200603</v>
      </c>
      <c r="O2973" s="19">
        <v>0.8</v>
      </c>
      <c r="P2973" s="2">
        <v>11.5652919110996</v>
      </c>
      <c r="Q2973" s="2">
        <v>42.027348124336399</v>
      </c>
      <c r="R2973" s="266">
        <f t="shared" si="141"/>
        <v>7.8602949269123101</v>
      </c>
      <c r="S2973" s="266">
        <f t="shared" si="142"/>
        <v>1.0350948882518975</v>
      </c>
      <c r="T2973" s="266">
        <f t="shared" si="143"/>
        <v>2.002593574780184</v>
      </c>
    </row>
    <row r="2974" spans="1:20">
      <c r="A2974" s="102">
        <v>4.1198314204811997</v>
      </c>
      <c r="B2974" s="102">
        <v>0.99271976038375298</v>
      </c>
      <c r="C2974" s="2">
        <v>971.328101887721</v>
      </c>
      <c r="D2974" s="19">
        <v>3.2774386999958902</v>
      </c>
      <c r="E2974" s="135">
        <v>0.29997626403320898</v>
      </c>
      <c r="F2974" s="135">
        <v>89</v>
      </c>
      <c r="G2974" s="135">
        <v>41.489397228024103</v>
      </c>
      <c r="H2974" s="2">
        <v>-0.980354412243297</v>
      </c>
      <c r="I2974" s="2">
        <v>282.888271972219</v>
      </c>
      <c r="J2974" s="2">
        <v>-54.6363761286269</v>
      </c>
      <c r="K2974" s="19">
        <v>3.2304387468567901</v>
      </c>
      <c r="L2974" s="135">
        <v>7.21091381902738E-2</v>
      </c>
      <c r="M2974" s="135">
        <v>89.79</v>
      </c>
      <c r="N2974" s="135">
        <v>81.394532029027602</v>
      </c>
      <c r="O2974" s="19">
        <v>0.8</v>
      </c>
      <c r="P2974" s="2">
        <v>265.26764490752203</v>
      </c>
      <c r="Q2974" s="2">
        <v>174.881155246216</v>
      </c>
      <c r="R2974" s="266">
        <f t="shared" si="141"/>
        <v>6.5078774468526799</v>
      </c>
      <c r="S2974" s="266">
        <f t="shared" si="142"/>
        <v>1.0145490928081615</v>
      </c>
      <c r="T2974" s="266">
        <f t="shared" si="143"/>
        <v>1.9618152459937279</v>
      </c>
    </row>
    <row r="2975" spans="1:20">
      <c r="A2975" s="102">
        <v>4.6339776022359702</v>
      </c>
      <c r="B2975" s="102">
        <v>0.99282656851060203</v>
      </c>
      <c r="C2975" s="2">
        <v>860.00769958423302</v>
      </c>
      <c r="D2975" s="19">
        <v>2.2169963509659398</v>
      </c>
      <c r="E2975" s="135">
        <v>0.16288889690881</v>
      </c>
      <c r="F2975" s="135">
        <v>89</v>
      </c>
      <c r="G2975" s="135">
        <v>41.526234600109099</v>
      </c>
      <c r="H2975" s="2">
        <v>1.8251843287430201</v>
      </c>
      <c r="I2975" s="2">
        <v>241.436487973098</v>
      </c>
      <c r="J2975" s="2">
        <v>74.430661892549907</v>
      </c>
      <c r="K2975" s="19">
        <v>3.1797611875297802</v>
      </c>
      <c r="L2975" s="135">
        <v>9.9999806856473805E-2</v>
      </c>
      <c r="M2975" s="135">
        <v>89.79</v>
      </c>
      <c r="N2975" s="135">
        <v>81.000063590083798</v>
      </c>
      <c r="O2975" s="19">
        <v>0.8</v>
      </c>
      <c r="P2975" s="2">
        <v>269.157032622136</v>
      </c>
      <c r="Q2975" s="2">
        <v>154.375343685827</v>
      </c>
      <c r="R2975" s="266">
        <f t="shared" si="141"/>
        <v>5.39675753849572</v>
      </c>
      <c r="S2975" s="266">
        <f t="shared" si="142"/>
        <v>0.69722102391224827</v>
      </c>
      <c r="T2975" s="266">
        <f t="shared" si="143"/>
        <v>1.9505756871553914</v>
      </c>
    </row>
    <row r="2976" spans="1:20">
      <c r="A2976" s="102">
        <v>2.8180580791085901</v>
      </c>
      <c r="B2976" s="102">
        <v>0.99327100525774503</v>
      </c>
      <c r="C2976" s="2">
        <v>879.98194305986704</v>
      </c>
      <c r="D2976" s="19">
        <v>3.5214943840822701</v>
      </c>
      <c r="E2976" s="135">
        <v>0.29892477194938299</v>
      </c>
      <c r="F2976" s="135">
        <v>89</v>
      </c>
      <c r="G2976" s="135">
        <v>41.542860668988098</v>
      </c>
      <c r="H2976" s="2">
        <v>0.98138609458394699</v>
      </c>
      <c r="I2976" s="2">
        <v>330.50900642472601</v>
      </c>
      <c r="J2976" s="2">
        <v>-84.577312602773702</v>
      </c>
      <c r="K2976" s="19">
        <v>3.5606915699567101</v>
      </c>
      <c r="L2976" s="135">
        <v>2.6518756462423598E-7</v>
      </c>
      <c r="M2976" s="135">
        <v>89.79</v>
      </c>
      <c r="N2976" s="135">
        <v>81.119326843589803</v>
      </c>
      <c r="O2976" s="19">
        <v>0.8</v>
      </c>
      <c r="P2976" s="2">
        <v>218.59292382092499</v>
      </c>
      <c r="Q2976" s="2">
        <v>212.92510795717399</v>
      </c>
      <c r="R2976" s="266">
        <f t="shared" si="141"/>
        <v>7.0821859540389802</v>
      </c>
      <c r="S2976" s="266">
        <f t="shared" si="142"/>
        <v>0.9889916930168382</v>
      </c>
      <c r="T2976" s="266">
        <f t="shared" si="143"/>
        <v>1.9526658862023358</v>
      </c>
    </row>
    <row r="2977" spans="1:20">
      <c r="A2977" s="102">
        <v>2.51124207675457</v>
      </c>
      <c r="B2977" s="102">
        <v>0.99337924814180401</v>
      </c>
      <c r="C2977" s="2">
        <v>860.000295917328</v>
      </c>
      <c r="D2977" s="19">
        <v>2.2027442977091498</v>
      </c>
      <c r="E2977" s="135">
        <v>0.13047316996109501</v>
      </c>
      <c r="F2977" s="135">
        <v>89</v>
      </c>
      <c r="G2977" s="135">
        <v>41.7927669323674</v>
      </c>
      <c r="H2977" s="2">
        <v>0.56669636870400697</v>
      </c>
      <c r="I2977" s="2">
        <v>108.926339611827</v>
      </c>
      <c r="J2977" s="2">
        <v>-91.457177036140706</v>
      </c>
      <c r="K2977" s="19">
        <v>3.1999985259310799</v>
      </c>
      <c r="L2977" s="135">
        <v>9.9999990931436897E-2</v>
      </c>
      <c r="M2977" s="135">
        <v>89.79</v>
      </c>
      <c r="N2977" s="135">
        <v>81.518694433746006</v>
      </c>
      <c r="O2977" s="19">
        <v>0.8</v>
      </c>
      <c r="P2977" s="2">
        <v>359.98532668178501</v>
      </c>
      <c r="Q2977" s="2">
        <v>65.999407209654194</v>
      </c>
      <c r="R2977" s="266">
        <f t="shared" si="141"/>
        <v>5.4027428236402297</v>
      </c>
      <c r="S2977" s="266">
        <f t="shared" si="142"/>
        <v>0.68835791012379721</v>
      </c>
      <c r="T2977" s="266">
        <f t="shared" si="143"/>
        <v>1.9505455230008215</v>
      </c>
    </row>
    <row r="2978" spans="1:20">
      <c r="A2978" s="102">
        <v>2.5209730872884299</v>
      </c>
      <c r="B2978" s="102">
        <v>0.99383530804120401</v>
      </c>
      <c r="C2978" s="2">
        <v>860.59966610829804</v>
      </c>
      <c r="D2978" s="19">
        <v>2.8213339758448401</v>
      </c>
      <c r="E2978" s="135">
        <v>0.13000003467631099</v>
      </c>
      <c r="F2978" s="135">
        <v>89</v>
      </c>
      <c r="G2978" s="135">
        <v>41.799191408206397</v>
      </c>
      <c r="H2978" s="2">
        <v>0.53049127127887596</v>
      </c>
      <c r="I2978" s="2">
        <v>116.100784900541</v>
      </c>
      <c r="J2978" s="2">
        <v>-83.273349755987695</v>
      </c>
      <c r="K2978" s="19">
        <v>3.19972881748251</v>
      </c>
      <c r="L2978" s="135">
        <v>9.0434125561787607E-2</v>
      </c>
      <c r="M2978" s="135">
        <v>89.79</v>
      </c>
      <c r="N2978" s="135">
        <v>81.699999910451595</v>
      </c>
      <c r="O2978" s="19">
        <v>0.8</v>
      </c>
      <c r="P2978" s="2">
        <v>357.55186016745802</v>
      </c>
      <c r="Q2978" s="2">
        <v>65.655629828931595</v>
      </c>
      <c r="R2978" s="266">
        <f t="shared" si="141"/>
        <v>6.0210627933273502</v>
      </c>
      <c r="S2978" s="266">
        <f t="shared" si="142"/>
        <v>0.88174159023407983</v>
      </c>
      <c r="T2978" s="266">
        <f t="shared" si="143"/>
        <v>1.9545832624506585</v>
      </c>
    </row>
    <row r="2979" spans="1:20">
      <c r="A2979" s="102">
        <v>2.97258631372824</v>
      </c>
      <c r="B2979" s="102">
        <v>0.99389349455561704</v>
      </c>
      <c r="C2979" s="2">
        <v>919.91286919212496</v>
      </c>
      <c r="D2979" s="19">
        <v>3.90216976111356</v>
      </c>
      <c r="E2979" s="135">
        <v>0.230817944008644</v>
      </c>
      <c r="F2979" s="135">
        <v>89</v>
      </c>
      <c r="G2979" s="135">
        <v>41.965856150712803</v>
      </c>
      <c r="H2979" s="2">
        <v>3.8991004293145002</v>
      </c>
      <c r="I2979" s="2">
        <v>17.6565398634256</v>
      </c>
      <c r="J2979" s="2">
        <v>123.930463715304</v>
      </c>
      <c r="K2979" s="19">
        <v>4.07655839232305</v>
      </c>
      <c r="L2979" s="135">
        <v>0.117117908927967</v>
      </c>
      <c r="M2979" s="135">
        <v>89.79</v>
      </c>
      <c r="N2979" s="135">
        <v>81.687360769060504</v>
      </c>
      <c r="O2979" s="19">
        <v>0.8</v>
      </c>
      <c r="P2979" s="2">
        <v>130.635120860077</v>
      </c>
      <c r="Q2979" s="2">
        <v>327.54401501793501</v>
      </c>
      <c r="R2979" s="266">
        <f t="shared" si="141"/>
        <v>7.9787281534366095</v>
      </c>
      <c r="S2979" s="266">
        <f t="shared" si="142"/>
        <v>0.95722160351292951</v>
      </c>
      <c r="T2979" s="266">
        <f t="shared" si="143"/>
        <v>1.9465195819119019</v>
      </c>
    </row>
    <row r="2980" spans="1:20">
      <c r="A2980" s="102">
        <v>3.0273351753130502</v>
      </c>
      <c r="B2980" s="102">
        <v>0.99393592865261005</v>
      </c>
      <c r="C2980" s="2">
        <v>860.06122223414104</v>
      </c>
      <c r="D2980" s="19">
        <v>2.00797636583345</v>
      </c>
      <c r="E2980" s="135">
        <v>0.132913359096717</v>
      </c>
      <c r="F2980" s="135">
        <v>89</v>
      </c>
      <c r="G2980" s="135">
        <v>41.570542354898201</v>
      </c>
      <c r="H2980" s="2">
        <v>2.2459999886109201</v>
      </c>
      <c r="I2980" s="2">
        <v>240.11897512220301</v>
      </c>
      <c r="J2980" s="2">
        <v>104.858644709093</v>
      </c>
      <c r="K2980" s="19">
        <v>3.1840818888323099</v>
      </c>
      <c r="L2980" s="135">
        <v>9.9999964528773203E-2</v>
      </c>
      <c r="M2980" s="135">
        <v>89.79</v>
      </c>
      <c r="N2980" s="135">
        <v>81.476134542410406</v>
      </c>
      <c r="O2980" s="19">
        <v>0.8</v>
      </c>
      <c r="P2980" s="2">
        <v>260.26071439761</v>
      </c>
      <c r="Q2980" s="2">
        <v>181.740836473858</v>
      </c>
      <c r="R2980" s="266">
        <f t="shared" si="141"/>
        <v>5.1920582546657599</v>
      </c>
      <c r="S2980" s="266">
        <f t="shared" si="142"/>
        <v>0.63062962446918414</v>
      </c>
      <c r="T2980" s="266">
        <f t="shared" si="143"/>
        <v>1.9599487985224755</v>
      </c>
    </row>
    <row r="2981" spans="1:20">
      <c r="A2981" s="102">
        <v>1.90046691289171</v>
      </c>
      <c r="B2981" s="102">
        <v>0.99419135493500199</v>
      </c>
      <c r="C2981" s="2">
        <v>886.09353309222604</v>
      </c>
      <c r="D2981" s="19">
        <v>0.74229506836832304</v>
      </c>
      <c r="E2981" s="135">
        <v>0.244554487817186</v>
      </c>
      <c r="F2981" s="135">
        <v>89</v>
      </c>
      <c r="G2981" s="135">
        <v>41.749618728056902</v>
      </c>
      <c r="H2981" s="2">
        <v>-1.9938594824045801</v>
      </c>
      <c r="I2981" s="2">
        <v>21.851114835002502</v>
      </c>
      <c r="J2981" s="2">
        <v>-39.635662284705099</v>
      </c>
      <c r="K2981" s="19">
        <v>1.8826007905751301</v>
      </c>
      <c r="L2981" s="135">
        <v>0.29003569308621102</v>
      </c>
      <c r="M2981" s="135">
        <v>89.79</v>
      </c>
      <c r="N2981" s="135">
        <v>82.454118758558494</v>
      </c>
      <c r="O2981" s="19">
        <v>0.8</v>
      </c>
      <c r="P2981" s="2">
        <v>121.91089049422899</v>
      </c>
      <c r="Q2981" s="2">
        <v>327.34794119381399</v>
      </c>
      <c r="R2981" s="266">
        <f t="shared" si="141"/>
        <v>2.6248958589434532</v>
      </c>
      <c r="S2981" s="266">
        <f t="shared" si="142"/>
        <v>0.39429233860119312</v>
      </c>
      <c r="T2981" s="266">
        <f t="shared" si="143"/>
        <v>1.9749669882169976</v>
      </c>
    </row>
    <row r="2982" spans="1:20">
      <c r="A2982" s="102">
        <v>4.0144504085183099</v>
      </c>
      <c r="B2982" s="102">
        <v>0.99428593690561895</v>
      </c>
      <c r="C2982" s="2">
        <v>899.92902244847699</v>
      </c>
      <c r="D2982" s="19">
        <v>1.8819682399506501</v>
      </c>
      <c r="E2982" s="135">
        <v>0.29999620254480902</v>
      </c>
      <c r="F2982" s="135">
        <v>89</v>
      </c>
      <c r="G2982" s="135">
        <v>41.791038047752302</v>
      </c>
      <c r="H2982" s="2">
        <v>-1.08038519604136</v>
      </c>
      <c r="I2982" s="2">
        <v>282.173668553835</v>
      </c>
      <c r="J2982" s="2">
        <v>-20.2426029624366</v>
      </c>
      <c r="K2982" s="19">
        <v>3.1844018505832401</v>
      </c>
      <c r="L2982" s="135">
        <v>9.9172185721442596E-2</v>
      </c>
      <c r="M2982" s="135">
        <v>89.79</v>
      </c>
      <c r="N2982" s="135">
        <v>81.223042624519593</v>
      </c>
      <c r="O2982" s="19">
        <v>0.8</v>
      </c>
      <c r="P2982" s="2">
        <v>170.91053016753301</v>
      </c>
      <c r="Q2982" s="2">
        <v>282.859065653882</v>
      </c>
      <c r="R2982" s="266">
        <f t="shared" si="141"/>
        <v>5.0663700905338906</v>
      </c>
      <c r="S2982" s="266">
        <f t="shared" si="142"/>
        <v>0.59099583791723953</v>
      </c>
      <c r="T2982" s="266">
        <f t="shared" si="143"/>
        <v>1.9435516899989544</v>
      </c>
    </row>
    <row r="2983" spans="1:20">
      <c r="A2983" s="102">
        <v>2.1254688366316201</v>
      </c>
      <c r="B2983" s="102">
        <v>0.99441660746164995</v>
      </c>
      <c r="C2983" s="2">
        <v>984.66285239874605</v>
      </c>
      <c r="D2983" s="19">
        <v>3.1212856053997902</v>
      </c>
      <c r="E2983" s="135">
        <v>0.299999991754266</v>
      </c>
      <c r="F2983" s="135">
        <v>89</v>
      </c>
      <c r="G2983" s="135">
        <v>41.010371948945597</v>
      </c>
      <c r="H2983" s="2">
        <v>5.9999915951023901</v>
      </c>
      <c r="I2983" s="2">
        <v>317.89516506603599</v>
      </c>
      <c r="J2983" s="2">
        <v>10.4096384311593</v>
      </c>
      <c r="K2983" s="19">
        <v>4.0861729908449496</v>
      </c>
      <c r="L2983" s="135">
        <v>0.28602206303351302</v>
      </c>
      <c r="M2983" s="135">
        <v>89.79</v>
      </c>
      <c r="N2983" s="135">
        <v>83.540017949734704</v>
      </c>
      <c r="O2983" s="19">
        <v>0.8</v>
      </c>
      <c r="P2983" s="2">
        <v>201.68144888086101</v>
      </c>
      <c r="Q2983" s="2">
        <v>267.20368137885998</v>
      </c>
      <c r="R2983" s="266">
        <f t="shared" si="141"/>
        <v>7.2074585962447397</v>
      </c>
      <c r="S2983" s="266">
        <f t="shared" si="142"/>
        <v>0.76386526277595568</v>
      </c>
      <c r="T2983" s="266">
        <f t="shared" si="143"/>
        <v>2.0370460929672833</v>
      </c>
    </row>
    <row r="2984" spans="1:20">
      <c r="A2984" s="102">
        <v>2.7041018977761202</v>
      </c>
      <c r="B2984" s="102">
        <v>0.99445133398779995</v>
      </c>
      <c r="C2984" s="2">
        <v>890.86099739212705</v>
      </c>
      <c r="D2984" s="19">
        <v>0.80099514029872199</v>
      </c>
      <c r="E2984" s="135">
        <v>1.1670553025393399E-2</v>
      </c>
      <c r="F2984" s="135">
        <v>89</v>
      </c>
      <c r="G2984" s="135">
        <v>40.959730978878497</v>
      </c>
      <c r="H2984" s="2">
        <v>-1.4035645251847</v>
      </c>
      <c r="I2984" s="2">
        <v>96.398581698031904</v>
      </c>
      <c r="J2984" s="2">
        <v>-57.266084161533598</v>
      </c>
      <c r="K2984" s="19">
        <v>1.25618868301918</v>
      </c>
      <c r="L2984" s="135">
        <v>6.3935534600786895E-2</v>
      </c>
      <c r="M2984" s="135">
        <v>89.79</v>
      </c>
      <c r="N2984" s="135">
        <v>83.010950883617497</v>
      </c>
      <c r="O2984" s="19">
        <v>0.8</v>
      </c>
      <c r="P2984" s="2">
        <v>242.66723675799801</v>
      </c>
      <c r="Q2984" s="2">
        <v>201.522867817867</v>
      </c>
      <c r="R2984" s="266">
        <f t="shared" si="141"/>
        <v>2.0571838233179021</v>
      </c>
      <c r="S2984" s="266">
        <f t="shared" si="142"/>
        <v>0.63763919475343023</v>
      </c>
      <c r="T2984" s="266">
        <f t="shared" si="143"/>
        <v>2.0266478538744148</v>
      </c>
    </row>
    <row r="2985" spans="1:20">
      <c r="A2985" s="102">
        <v>3.1306239054538301</v>
      </c>
      <c r="B2985" s="102">
        <v>0.994544507497373</v>
      </c>
      <c r="C2985" s="2">
        <v>984.73753119670801</v>
      </c>
      <c r="D2985" s="19">
        <v>0.79870207945275995</v>
      </c>
      <c r="E2985" s="135">
        <v>8.5908829952936805E-2</v>
      </c>
      <c r="F2985" s="135">
        <v>89</v>
      </c>
      <c r="G2985" s="135">
        <v>41.410064048368099</v>
      </c>
      <c r="H2985" s="2">
        <v>-0.91010848545600997</v>
      </c>
      <c r="I2985" s="2">
        <v>330.03381635377002</v>
      </c>
      <c r="J2985" s="2">
        <v>-120.06015820079401</v>
      </c>
      <c r="K2985" s="19">
        <v>1.3132700237205299</v>
      </c>
      <c r="L2985" s="135">
        <v>8.5054623690596506E-2</v>
      </c>
      <c r="M2985" s="135">
        <v>89.79</v>
      </c>
      <c r="N2985" s="135">
        <v>82.262429383715698</v>
      </c>
      <c r="O2985" s="19">
        <v>0.8</v>
      </c>
      <c r="P2985" s="2">
        <v>169.518809993936</v>
      </c>
      <c r="Q2985" s="2">
        <v>276.47818657107899</v>
      </c>
      <c r="R2985" s="266">
        <f t="shared" si="141"/>
        <v>2.1119721031732901</v>
      </c>
      <c r="S2985" s="266">
        <f t="shared" si="142"/>
        <v>0.60817810886295498</v>
      </c>
      <c r="T2985" s="266">
        <f t="shared" si="143"/>
        <v>1.9865322904990175</v>
      </c>
    </row>
    <row r="2986" spans="1:20">
      <c r="A2986" s="102">
        <v>3.7183875152841201</v>
      </c>
      <c r="B2986" s="102">
        <v>0.99476202955359905</v>
      </c>
      <c r="C2986" s="2">
        <v>868.13059507596802</v>
      </c>
      <c r="D2986" s="19">
        <v>3.1179904957786402</v>
      </c>
      <c r="E2986" s="135">
        <v>0.29999979455111903</v>
      </c>
      <c r="F2986" s="135">
        <v>89</v>
      </c>
      <c r="G2986" s="135">
        <v>41.538050620255298</v>
      </c>
      <c r="H2986" s="2">
        <v>1.0202387121280101</v>
      </c>
      <c r="I2986" s="2">
        <v>260.90275155984898</v>
      </c>
      <c r="J2986" s="2">
        <v>-21.672139257221598</v>
      </c>
      <c r="K2986" s="19">
        <v>3.0858662498450902</v>
      </c>
      <c r="L2986" s="135">
        <v>5.2647659214571799E-3</v>
      </c>
      <c r="M2986" s="135">
        <v>89.79</v>
      </c>
      <c r="N2986" s="135">
        <v>81.113323431475393</v>
      </c>
      <c r="O2986" s="19">
        <v>0.8</v>
      </c>
      <c r="P2986" s="2">
        <v>313.06600961911198</v>
      </c>
      <c r="Q2986" s="2">
        <v>136.51782525549001</v>
      </c>
      <c r="R2986" s="266">
        <f t="shared" si="141"/>
        <v>6.2038567456237299</v>
      </c>
      <c r="S2986" s="266">
        <f t="shared" si="142"/>
        <v>1.0104101225823261</v>
      </c>
      <c r="T2986" s="266">
        <f t="shared" si="143"/>
        <v>1.9527474741898916</v>
      </c>
    </row>
    <row r="2987" spans="1:20">
      <c r="A2987" s="102">
        <v>2.5394107904285099</v>
      </c>
      <c r="B2987" s="102">
        <v>0.99492403432069398</v>
      </c>
      <c r="C2987" s="2">
        <v>860.06363611426605</v>
      </c>
      <c r="D2987" s="19">
        <v>2.77045199709405</v>
      </c>
      <c r="E2987" s="135">
        <v>0.13001658904205399</v>
      </c>
      <c r="F2987" s="135">
        <v>89</v>
      </c>
      <c r="G2987" s="135">
        <v>41.798794827625699</v>
      </c>
      <c r="H2987" s="2">
        <v>0.17061783129518801</v>
      </c>
      <c r="I2987" s="2">
        <v>115.98694145694699</v>
      </c>
      <c r="J2987" s="2">
        <v>-83.751729559554704</v>
      </c>
      <c r="K2987" s="19">
        <v>3.1961983970450198</v>
      </c>
      <c r="L2987" s="135">
        <v>9.1323479845555E-2</v>
      </c>
      <c r="M2987" s="135">
        <v>89.79</v>
      </c>
      <c r="N2987" s="135">
        <v>81.689522203823302</v>
      </c>
      <c r="O2987" s="19">
        <v>0.8</v>
      </c>
      <c r="P2987" s="2">
        <v>357.67138429260501</v>
      </c>
      <c r="Q2987" s="2">
        <v>66.008739163879497</v>
      </c>
      <c r="R2987" s="266">
        <f t="shared" si="141"/>
        <v>5.9666503941390694</v>
      </c>
      <c r="S2987" s="266">
        <f t="shared" si="142"/>
        <v>0.86679600354452813</v>
      </c>
      <c r="T2987" s="266">
        <f t="shared" si="143"/>
        <v>1.9543511371728111</v>
      </c>
    </row>
    <row r="2988" spans="1:20">
      <c r="A2988" s="102">
        <v>2.1642635716125298</v>
      </c>
      <c r="B2988" s="102">
        <v>0.99495657719671704</v>
      </c>
      <c r="C2988" s="2">
        <v>885.97648507625297</v>
      </c>
      <c r="D2988" s="19">
        <v>2.05343055464443</v>
      </c>
      <c r="E2988" s="135">
        <v>0.135308627150486</v>
      </c>
      <c r="F2988" s="135">
        <v>89</v>
      </c>
      <c r="G2988" s="135">
        <v>41.751476968905301</v>
      </c>
      <c r="H2988" s="2">
        <v>4.6059647070713101</v>
      </c>
      <c r="I2988" s="2">
        <v>89.066307523060303</v>
      </c>
      <c r="J2988" s="2">
        <v>-66.419060818174898</v>
      </c>
      <c r="K2988" s="19">
        <v>3.1607109872097801</v>
      </c>
      <c r="L2988" s="135">
        <v>9.9777531745982903E-2</v>
      </c>
      <c r="M2988" s="135">
        <v>89.79</v>
      </c>
      <c r="N2988" s="135">
        <v>81.693471015296296</v>
      </c>
      <c r="O2988" s="19">
        <v>0.8</v>
      </c>
      <c r="P2988" s="2">
        <v>359.30541809428399</v>
      </c>
      <c r="Q2988" s="2">
        <v>72.337907950993895</v>
      </c>
      <c r="R2988" s="266">
        <f t="shared" si="141"/>
        <v>5.2141415418542101</v>
      </c>
      <c r="S2988" s="266">
        <f t="shared" si="142"/>
        <v>0.64967362183821886</v>
      </c>
      <c r="T2988" s="266">
        <f t="shared" si="143"/>
        <v>1.9566606248717398</v>
      </c>
    </row>
    <row r="2989" spans="1:20">
      <c r="A2989" s="102">
        <v>4.0205609886906997</v>
      </c>
      <c r="B2989" s="102">
        <v>0.99530444631133796</v>
      </c>
      <c r="C2989" s="2">
        <v>863.95235798367503</v>
      </c>
      <c r="D2989" s="19">
        <v>2.1316443957242099</v>
      </c>
      <c r="E2989" s="135">
        <v>0.29999811120687198</v>
      </c>
      <c r="F2989" s="135">
        <v>89</v>
      </c>
      <c r="G2989" s="135">
        <v>41.711355408871199</v>
      </c>
      <c r="H2989" s="2">
        <v>-1.7451094076112901E-2</v>
      </c>
      <c r="I2989" s="2">
        <v>293.00277647992499</v>
      </c>
      <c r="J2989" s="2">
        <v>-47.220827751324101</v>
      </c>
      <c r="K2989" s="19">
        <v>2.9984413731308002</v>
      </c>
      <c r="L2989" s="135">
        <v>9.9999772091901903E-2</v>
      </c>
      <c r="M2989" s="135">
        <v>89.79</v>
      </c>
      <c r="N2989" s="135">
        <v>81.234103991568304</v>
      </c>
      <c r="O2989" s="19">
        <v>0.8</v>
      </c>
      <c r="P2989" s="2">
        <v>223.865363387396</v>
      </c>
      <c r="Q2989" s="2">
        <v>224.093778786087</v>
      </c>
      <c r="R2989" s="266">
        <f t="shared" si="141"/>
        <v>5.1300857688550101</v>
      </c>
      <c r="S2989" s="266">
        <f t="shared" si="142"/>
        <v>0.7109174836053137</v>
      </c>
      <c r="T2989" s="266">
        <f t="shared" si="143"/>
        <v>1.9475297121198651</v>
      </c>
    </row>
    <row r="2990" spans="1:20">
      <c r="A2990" s="102">
        <v>2.4275306644849399</v>
      </c>
      <c r="B2990" s="102">
        <v>0.99599235518561502</v>
      </c>
      <c r="C2990" s="2">
        <v>878.93147320868604</v>
      </c>
      <c r="D2990" s="19">
        <v>1.1381163750785901</v>
      </c>
      <c r="E2990" s="135">
        <v>0.19084583959186399</v>
      </c>
      <c r="F2990" s="135">
        <v>89</v>
      </c>
      <c r="G2990" s="135">
        <v>41.878524242078598</v>
      </c>
      <c r="H2990" s="2">
        <v>0.57243178456067001</v>
      </c>
      <c r="I2990" s="2">
        <v>52.363246969964599</v>
      </c>
      <c r="J2990" s="2">
        <v>-19.180569936755798</v>
      </c>
      <c r="K2990" s="19">
        <v>3.4999043442395501</v>
      </c>
      <c r="L2990" s="135">
        <v>9.8875641198719194E-2</v>
      </c>
      <c r="M2990" s="135">
        <v>89.79</v>
      </c>
      <c r="N2990" s="135">
        <v>82.386696506249706</v>
      </c>
      <c r="O2990" s="19">
        <v>0.8</v>
      </c>
      <c r="P2990" s="2">
        <v>11.0418195470466</v>
      </c>
      <c r="Q2990" s="2">
        <v>61.708426126611599</v>
      </c>
      <c r="R2990" s="266">
        <f t="shared" si="141"/>
        <v>4.6380207193181402</v>
      </c>
      <c r="S2990" s="266">
        <f t="shared" si="142"/>
        <v>0.32518499454186567</v>
      </c>
      <c r="T2990" s="266">
        <f t="shared" si="143"/>
        <v>1.9672779305692298</v>
      </c>
    </row>
    <row r="2991" spans="1:20">
      <c r="A2991" s="102">
        <v>2.1087795360945099</v>
      </c>
      <c r="B2991" s="102">
        <v>0.99625512834309604</v>
      </c>
      <c r="C2991" s="2">
        <v>879.982650880714</v>
      </c>
      <c r="D2991" s="19">
        <v>1.6903844940887001</v>
      </c>
      <c r="E2991" s="135">
        <v>0.12143992805724101</v>
      </c>
      <c r="F2991" s="135">
        <v>89</v>
      </c>
      <c r="G2991" s="135">
        <v>41.857386092314101</v>
      </c>
      <c r="H2991" s="2">
        <v>5.6446190449244504</v>
      </c>
      <c r="I2991" s="2">
        <v>191.98894005234101</v>
      </c>
      <c r="J2991" s="2">
        <v>117.323983050088</v>
      </c>
      <c r="K2991" s="19">
        <v>5.4603828691320304</v>
      </c>
      <c r="L2991" s="135">
        <v>4.1566808277049203E-7</v>
      </c>
      <c r="M2991" s="135">
        <v>89.79</v>
      </c>
      <c r="N2991" s="135">
        <v>81.517934179849604</v>
      </c>
      <c r="O2991" s="19">
        <v>0.8</v>
      </c>
      <c r="P2991" s="2">
        <v>193.958074165608</v>
      </c>
      <c r="Q2991" s="2">
        <v>246.91961732415101</v>
      </c>
      <c r="R2991" s="266">
        <f t="shared" si="141"/>
        <v>7.15076736322073</v>
      </c>
      <c r="S2991" s="266">
        <f t="shared" si="142"/>
        <v>0.30957252167143356</v>
      </c>
      <c r="T2991" s="266">
        <f t="shared" si="143"/>
        <v>1.947516120573473</v>
      </c>
    </row>
    <row r="2992" spans="1:20">
      <c r="A2992" s="102">
        <v>2.1728643011301698</v>
      </c>
      <c r="B2992" s="102">
        <v>0.99649580044890995</v>
      </c>
      <c r="C2992" s="2">
        <v>860.00310762503398</v>
      </c>
      <c r="D2992" s="19">
        <v>2.17363943645897</v>
      </c>
      <c r="E2992" s="135">
        <v>0.13000048979545001</v>
      </c>
      <c r="F2992" s="135">
        <v>89</v>
      </c>
      <c r="G2992" s="135">
        <v>41.794335971440901</v>
      </c>
      <c r="H2992" s="2">
        <v>0.325324354124572</v>
      </c>
      <c r="I2992" s="2">
        <v>93.295688732520802</v>
      </c>
      <c r="J2992" s="2">
        <v>-65.762081719233507</v>
      </c>
      <c r="K2992" s="19">
        <v>3.1803385839328602</v>
      </c>
      <c r="L2992" s="135">
        <v>9.9999922523366605E-2</v>
      </c>
      <c r="M2992" s="135">
        <v>89.79</v>
      </c>
      <c r="N2992" s="135">
        <v>81.692195935196807</v>
      </c>
      <c r="O2992" s="19">
        <v>0.8</v>
      </c>
      <c r="P2992" s="2">
        <v>349.30855083681701</v>
      </c>
      <c r="Q2992" s="2">
        <v>81.838465578193905</v>
      </c>
      <c r="R2992" s="266">
        <f t="shared" si="141"/>
        <v>5.3539780203918301</v>
      </c>
      <c r="S2992" s="266">
        <f t="shared" si="142"/>
        <v>0.68346164381372587</v>
      </c>
      <c r="T2992" s="266">
        <f t="shared" si="143"/>
        <v>1.9546236119415581</v>
      </c>
    </row>
    <row r="2993" spans="1:20">
      <c r="A2993" s="102">
        <v>2.9193440419621699</v>
      </c>
      <c r="B2993" s="102">
        <v>0.99707969119224404</v>
      </c>
      <c r="C2993" s="2">
        <v>860.42794359428103</v>
      </c>
      <c r="D2993" s="19">
        <v>1.8104332382005901</v>
      </c>
      <c r="E2993" s="135">
        <v>0.132854108355866</v>
      </c>
      <c r="F2993" s="135">
        <v>89</v>
      </c>
      <c r="G2993" s="135">
        <v>41.793898120395902</v>
      </c>
      <c r="H2993" s="2">
        <v>1.0913807069352599</v>
      </c>
      <c r="I2993" s="2">
        <v>139.89290530490601</v>
      </c>
      <c r="J2993" s="2">
        <v>-165.57969467085701</v>
      </c>
      <c r="K2993" s="19">
        <v>3.19999962281668</v>
      </c>
      <c r="L2993" s="135">
        <v>9.9999967802111706E-2</v>
      </c>
      <c r="M2993" s="135">
        <v>89.79</v>
      </c>
      <c r="N2993" s="135">
        <v>81.000001271934906</v>
      </c>
      <c r="O2993" s="19">
        <v>0.8</v>
      </c>
      <c r="P2993" s="2">
        <v>76.090026948443295</v>
      </c>
      <c r="Q2993" s="2">
        <v>1.4303575020791</v>
      </c>
      <c r="R2993" s="266">
        <f t="shared" si="141"/>
        <v>5.0104328610172697</v>
      </c>
      <c r="S2993" s="266">
        <f t="shared" si="142"/>
        <v>0.56576045362374883</v>
      </c>
      <c r="T2993" s="266">
        <f t="shared" si="143"/>
        <v>1.9380819907872144</v>
      </c>
    </row>
    <row r="2994" spans="1:20">
      <c r="A2994" s="102">
        <v>2.70298359636217</v>
      </c>
      <c r="B2994" s="102">
        <v>0.99718888509361103</v>
      </c>
      <c r="C2994" s="2">
        <v>860.00121900264799</v>
      </c>
      <c r="D2994" s="19">
        <v>1.79823807883766</v>
      </c>
      <c r="E2994" s="135">
        <v>0.13000355106973599</v>
      </c>
      <c r="F2994" s="135">
        <v>89</v>
      </c>
      <c r="G2994" s="135">
        <v>41.500014671666101</v>
      </c>
      <c r="H2994" s="2">
        <v>4.9709130887198798</v>
      </c>
      <c r="I2994" s="2">
        <v>138.00511436583099</v>
      </c>
      <c r="J2994" s="2">
        <v>179.98664127061599</v>
      </c>
      <c r="K2994" s="19">
        <v>3.1999942940361299</v>
      </c>
      <c r="L2994" s="135">
        <v>9.9999809509013604E-2</v>
      </c>
      <c r="M2994" s="135">
        <v>89.79</v>
      </c>
      <c r="N2994" s="135">
        <v>81.267450521216205</v>
      </c>
      <c r="O2994" s="19">
        <v>0.8</v>
      </c>
      <c r="P2994" s="2">
        <v>59.759606258770802</v>
      </c>
      <c r="Q2994" s="2">
        <v>18.159830757210202</v>
      </c>
      <c r="R2994" s="266">
        <f t="shared" si="141"/>
        <v>4.9982323728737903</v>
      </c>
      <c r="S2994" s="266">
        <f t="shared" si="142"/>
        <v>0.56195040165823396</v>
      </c>
      <c r="T2994" s="266">
        <f t="shared" si="143"/>
        <v>1.9582511274797474</v>
      </c>
    </row>
    <row r="2995" spans="1:20">
      <c r="A2995" s="102">
        <v>4.8192581781186101</v>
      </c>
      <c r="B2995" s="102">
        <v>0.99745830060804597</v>
      </c>
      <c r="C2995" s="2">
        <v>880.29363348102697</v>
      </c>
      <c r="D2995" s="19">
        <v>3.1658505081745698</v>
      </c>
      <c r="E2995" s="135">
        <v>8.9505624571657699E-2</v>
      </c>
      <c r="F2995" s="135">
        <v>89</v>
      </c>
      <c r="G2995" s="135">
        <v>41.897047809526399</v>
      </c>
      <c r="H2995" s="2">
        <v>3.19734971904166</v>
      </c>
      <c r="I2995" s="2">
        <v>48.1621603106069</v>
      </c>
      <c r="J2995" s="2">
        <v>49.604697803279102</v>
      </c>
      <c r="K2995" s="19">
        <v>2.2830219467209298</v>
      </c>
      <c r="L2995" s="135">
        <v>7.2455346457836606E-2</v>
      </c>
      <c r="M2995" s="135">
        <v>89.79</v>
      </c>
      <c r="N2995" s="135">
        <v>81.494371168673197</v>
      </c>
      <c r="O2995" s="19">
        <v>0.8</v>
      </c>
      <c r="P2995" s="2">
        <v>332.873538044187</v>
      </c>
      <c r="Q2995" s="2">
        <v>107.886203367118</v>
      </c>
      <c r="R2995" s="266">
        <f t="shared" si="141"/>
        <v>5.4488724548954997</v>
      </c>
      <c r="S2995" s="266">
        <f t="shared" si="142"/>
        <v>1.3866929806441999</v>
      </c>
      <c r="T2995" s="266">
        <f t="shared" si="143"/>
        <v>1.9451101074988701</v>
      </c>
    </row>
    <row r="2996" spans="1:20">
      <c r="A2996" s="102">
        <v>2.3372073709033399</v>
      </c>
      <c r="B2996" s="102">
        <v>0.99767624406034405</v>
      </c>
      <c r="C2996" s="2">
        <v>979.52633950922598</v>
      </c>
      <c r="D2996" s="19">
        <v>0.52976919322122396</v>
      </c>
      <c r="E2996" s="135">
        <v>5.7903885055200898E-3</v>
      </c>
      <c r="F2996" s="135">
        <v>89</v>
      </c>
      <c r="G2996" s="135">
        <v>42.017127387558297</v>
      </c>
      <c r="H2996" s="2">
        <v>0.84973456703153705</v>
      </c>
      <c r="I2996" s="2">
        <v>34.548613353437901</v>
      </c>
      <c r="J2996" s="2">
        <v>-174.457484213226</v>
      </c>
      <c r="K2996" s="19">
        <v>2.4607026692883398</v>
      </c>
      <c r="L2996" s="135">
        <v>0.219654161864963</v>
      </c>
      <c r="M2996" s="135">
        <v>89.79</v>
      </c>
      <c r="N2996" s="135">
        <v>82.077989267343</v>
      </c>
      <c r="O2996" s="19">
        <v>0.8</v>
      </c>
      <c r="P2996" s="2">
        <v>31.0510363671122</v>
      </c>
      <c r="Q2996" s="2">
        <v>24.884682143260701</v>
      </c>
      <c r="R2996" s="266">
        <f t="shared" si="141"/>
        <v>2.9904718625095636</v>
      </c>
      <c r="S2996" s="266">
        <f t="shared" si="142"/>
        <v>0.21529183506532246</v>
      </c>
      <c r="T2996" s="266">
        <f t="shared" si="143"/>
        <v>1.9534412362432738</v>
      </c>
    </row>
    <row r="2997" spans="1:20">
      <c r="A2997" s="102">
        <v>3.9266064078546998</v>
      </c>
      <c r="B2997" s="102">
        <v>0.99840544607928505</v>
      </c>
      <c r="C2997" s="2">
        <v>887.50608103752404</v>
      </c>
      <c r="D2997" s="19">
        <v>2.81424716870377</v>
      </c>
      <c r="E2997" s="135">
        <v>0.29999979199258903</v>
      </c>
      <c r="F2997" s="135">
        <v>89</v>
      </c>
      <c r="G2997" s="135">
        <v>41.5504016352726</v>
      </c>
      <c r="H2997" s="2">
        <v>-1.00611555061905</v>
      </c>
      <c r="I2997" s="2">
        <v>293.425028549307</v>
      </c>
      <c r="J2997" s="2">
        <v>-67.778853600161</v>
      </c>
      <c r="K2997" s="19">
        <v>3.19999972320218</v>
      </c>
      <c r="L2997" s="135">
        <v>8.1550672147241404E-2</v>
      </c>
      <c r="M2997" s="135">
        <v>89.79</v>
      </c>
      <c r="N2997" s="135">
        <v>81.443111900576497</v>
      </c>
      <c r="O2997" s="19">
        <v>0.8</v>
      </c>
      <c r="P2997" s="2">
        <v>258.77677808180903</v>
      </c>
      <c r="Q2997" s="2">
        <v>181.541622107015</v>
      </c>
      <c r="R2997" s="266">
        <f t="shared" si="141"/>
        <v>6.01424689190595</v>
      </c>
      <c r="S2997" s="266">
        <f t="shared" si="142"/>
        <v>0.87945231629195442</v>
      </c>
      <c r="T2997" s="266">
        <f t="shared" si="143"/>
        <v>1.9601040831200662</v>
      </c>
    </row>
    <row r="2998" spans="1:20">
      <c r="A2998" s="102">
        <v>2.9443925041705299</v>
      </c>
      <c r="B2998" s="102">
        <v>0.99910343783524103</v>
      </c>
      <c r="C2998" s="2">
        <v>998.89598887116301</v>
      </c>
      <c r="D2998" s="19">
        <v>1.0012740637070601</v>
      </c>
      <c r="E2998" s="135">
        <v>0.130000012953366</v>
      </c>
      <c r="F2998" s="135">
        <v>89</v>
      </c>
      <c r="G2998" s="135">
        <v>41.373198662521602</v>
      </c>
      <c r="H2998" s="2">
        <v>2.38139718999052</v>
      </c>
      <c r="I2998" s="2">
        <v>298.73715552924801</v>
      </c>
      <c r="J2998" s="2">
        <v>-87.451344575827704</v>
      </c>
      <c r="K2998" s="19">
        <v>1.4605884806342599</v>
      </c>
      <c r="L2998" s="135">
        <v>1.47050745813448E-7</v>
      </c>
      <c r="M2998" s="135">
        <v>89.79</v>
      </c>
      <c r="N2998" s="135">
        <v>82.265232237799793</v>
      </c>
      <c r="O2998" s="19">
        <v>0.8</v>
      </c>
      <c r="P2998" s="2">
        <v>279.461620377158</v>
      </c>
      <c r="Q2998" s="2">
        <v>157.944736622905</v>
      </c>
      <c r="R2998" s="266">
        <f t="shared" si="141"/>
        <v>2.46186254434132</v>
      </c>
      <c r="S2998" s="266">
        <f t="shared" si="142"/>
        <v>0.68552783825342589</v>
      </c>
      <c r="T2998" s="266">
        <f t="shared" si="143"/>
        <v>1.9883701260043187</v>
      </c>
    </row>
    <row r="2999" spans="1:20">
      <c r="A2999" s="102">
        <v>4.4559133141301501</v>
      </c>
      <c r="B2999" s="102">
        <v>0.99930094423539495</v>
      </c>
      <c r="C2999" s="2">
        <v>860.56648558636095</v>
      </c>
      <c r="D2999" s="19">
        <v>2.9486111203799901</v>
      </c>
      <c r="E2999" s="135">
        <v>0.29999984652042799</v>
      </c>
      <c r="F2999" s="135">
        <v>89</v>
      </c>
      <c r="G2999" s="135">
        <v>41.555171464933899</v>
      </c>
      <c r="H2999" s="2">
        <v>-2.6725427416180798</v>
      </c>
      <c r="I2999" s="2">
        <v>257.92666099493101</v>
      </c>
      <c r="J2999" s="2">
        <v>-32.265347308645801</v>
      </c>
      <c r="K2999" s="19">
        <v>2.9599025724127799</v>
      </c>
      <c r="L2999" s="135">
        <v>8.2014944097415096E-2</v>
      </c>
      <c r="M2999" s="135">
        <v>89.79</v>
      </c>
      <c r="N2999" s="135">
        <v>81.000699245164697</v>
      </c>
      <c r="O2999" s="19">
        <v>0.8</v>
      </c>
      <c r="P2999" s="2">
        <v>298.55467181928202</v>
      </c>
      <c r="Q2999" s="2">
        <v>135.64716629046799</v>
      </c>
      <c r="R2999" s="266">
        <f t="shared" si="141"/>
        <v>5.9085136927927699</v>
      </c>
      <c r="S2999" s="266">
        <f t="shared" si="142"/>
        <v>0.99618519469592359</v>
      </c>
      <c r="T2999" s="266">
        <f t="shared" si="143"/>
        <v>1.9492327041296578</v>
      </c>
    </row>
    <row r="3000" spans="1:20">
      <c r="A3000" s="102">
        <v>2.4613741235807498</v>
      </c>
      <c r="B3000" s="102">
        <v>0.99933462557108899</v>
      </c>
      <c r="C3000" s="2">
        <v>904.19100819744597</v>
      </c>
      <c r="D3000" s="19">
        <v>0.778609512125915</v>
      </c>
      <c r="E3000" s="135">
        <v>7.9205514998043597E-2</v>
      </c>
      <c r="F3000" s="135">
        <v>89</v>
      </c>
      <c r="G3000" s="135">
        <v>41.345506552278401</v>
      </c>
      <c r="H3000" s="2">
        <v>0.28045735820686302</v>
      </c>
      <c r="I3000" s="2">
        <v>23.605146072784802</v>
      </c>
      <c r="J3000" s="2">
        <v>-80.230462145362793</v>
      </c>
      <c r="K3000" s="19">
        <v>4.2176036455511596</v>
      </c>
      <c r="L3000" s="135">
        <v>0.217954134073437</v>
      </c>
      <c r="M3000" s="135">
        <v>89.79</v>
      </c>
      <c r="N3000" s="135">
        <v>81.854417073173295</v>
      </c>
      <c r="O3000" s="19">
        <v>0.8</v>
      </c>
      <c r="P3000" s="2">
        <v>359.98764933464901</v>
      </c>
      <c r="Q3000" s="2">
        <v>50.146485354798003</v>
      </c>
      <c r="R3000" s="266">
        <f t="shared" si="141"/>
        <v>4.996213157677075</v>
      </c>
      <c r="S3000" s="266">
        <f t="shared" si="142"/>
        <v>0.1846094554065584</v>
      </c>
      <c r="T3000" s="266">
        <f t="shared" si="143"/>
        <v>1.9797657326963525</v>
      </c>
    </row>
    <row r="3001" spans="1:20">
      <c r="A3001" s="102">
        <v>3.74141193320974</v>
      </c>
      <c r="B3001" s="102">
        <v>0.99937451718484605</v>
      </c>
      <c r="C3001" s="2">
        <v>942.22563035954499</v>
      </c>
      <c r="D3001" s="19">
        <v>1.9215948380385299</v>
      </c>
      <c r="E3001" s="135">
        <v>0.13226149619178301</v>
      </c>
      <c r="F3001" s="135">
        <v>89</v>
      </c>
      <c r="G3001" s="135">
        <v>41.799901229881399</v>
      </c>
      <c r="H3001" s="2">
        <v>0.83681044856922504</v>
      </c>
      <c r="I3001" s="2">
        <v>157.319745233231</v>
      </c>
      <c r="J3001" s="2">
        <v>-74.088358465228197</v>
      </c>
      <c r="K3001" s="19">
        <v>2.0000000883449101</v>
      </c>
      <c r="L3001" s="135">
        <v>9.9533084498670599E-2</v>
      </c>
      <c r="M3001" s="135">
        <v>89.79</v>
      </c>
      <c r="N3001" s="135">
        <v>81.699111942770003</v>
      </c>
      <c r="O3001" s="19">
        <v>0.8</v>
      </c>
      <c r="P3001" s="2">
        <v>199.11431604980501</v>
      </c>
      <c r="Q3001" s="2">
        <v>252.74590106794599</v>
      </c>
      <c r="R3001" s="266">
        <f t="shared" ref="R3001:R3064" si="144">D3001+K3001</f>
        <v>3.92159492638344</v>
      </c>
      <c r="S3001" s="266">
        <f t="shared" ref="S3001:S3064" si="145">D3001/K3001</f>
        <v>0.96079737657848607</v>
      </c>
      <c r="T3001" s="266">
        <f t="shared" ref="T3001:T3064" si="146">N3001/G3001</f>
        <v>1.9545288275553614</v>
      </c>
    </row>
    <row r="3002" spans="1:20">
      <c r="A3002" s="102">
        <v>2.0870043495669899</v>
      </c>
      <c r="B3002" s="102">
        <v>0.99956451953553105</v>
      </c>
      <c r="C3002" s="2">
        <v>860.00002970435696</v>
      </c>
      <c r="D3002" s="19">
        <v>1.2812205274521999</v>
      </c>
      <c r="E3002" s="135">
        <v>0.14044221283866001</v>
      </c>
      <c r="F3002" s="135">
        <v>89</v>
      </c>
      <c r="G3002" s="135">
        <v>41.733589030554199</v>
      </c>
      <c r="H3002" s="2">
        <v>0.64276649878690295</v>
      </c>
      <c r="I3002" s="2">
        <v>111.434071533718</v>
      </c>
      <c r="J3002" s="2">
        <v>-89.453024473047506</v>
      </c>
      <c r="K3002" s="19">
        <v>2.4439835228589901</v>
      </c>
      <c r="L3002" s="135">
        <v>9.9999998191074899E-2</v>
      </c>
      <c r="M3002" s="135">
        <v>89.79</v>
      </c>
      <c r="N3002" s="135">
        <v>81.699996921297497</v>
      </c>
      <c r="O3002" s="19">
        <v>0.8</v>
      </c>
      <c r="P3002" s="2">
        <v>107.450407403095</v>
      </c>
      <c r="Q3002" s="2">
        <v>345.53045512064602</v>
      </c>
      <c r="R3002" s="266">
        <f t="shared" si="144"/>
        <v>3.7252040503111901</v>
      </c>
      <c r="S3002" s="266">
        <f t="shared" si="145"/>
        <v>0.52423451936918897</v>
      </c>
      <c r="T3002" s="266">
        <f t="shared" si="146"/>
        <v>1.9576556634389364</v>
      </c>
    </row>
    <row r="3003" spans="1:20">
      <c r="A3003" s="102">
        <v>2.96609742520377</v>
      </c>
      <c r="B3003" s="102">
        <v>1.00411326980547</v>
      </c>
      <c r="C3003" s="2">
        <v>880.498174572111</v>
      </c>
      <c r="D3003" s="19">
        <v>0.82239472048811901</v>
      </c>
      <c r="E3003" s="135">
        <v>0.28938680394493099</v>
      </c>
      <c r="F3003" s="135">
        <v>89</v>
      </c>
      <c r="G3003" s="135">
        <v>41.1570848426407</v>
      </c>
      <c r="H3003" s="2">
        <v>2.81582276099661</v>
      </c>
      <c r="I3003" s="2">
        <v>121.807101506734</v>
      </c>
      <c r="J3003" s="2">
        <v>-160.909508434174</v>
      </c>
      <c r="K3003" s="19">
        <v>4.7486476075534796</v>
      </c>
      <c r="L3003" s="135">
        <v>0.26546836365083798</v>
      </c>
      <c r="M3003" s="135">
        <v>89.79</v>
      </c>
      <c r="N3003" s="135">
        <v>82.876701185856803</v>
      </c>
      <c r="O3003" s="19">
        <v>0.8</v>
      </c>
      <c r="P3003" s="2">
        <v>286.90398986868701</v>
      </c>
      <c r="Q3003" s="2">
        <v>139.145115852543</v>
      </c>
      <c r="R3003" s="266">
        <f t="shared" si="144"/>
        <v>5.5710423280415986</v>
      </c>
      <c r="S3003" s="266">
        <f t="shared" si="145"/>
        <v>0.17318503886874431</v>
      </c>
      <c r="T3003" s="266">
        <f t="shared" si="146"/>
        <v>2.0136679141082556</v>
      </c>
    </row>
    <row r="3004" spans="1:20">
      <c r="A3004" s="102">
        <v>2.9626103807240698</v>
      </c>
      <c r="B3004" s="102">
        <v>1.0053823512759701</v>
      </c>
      <c r="C3004" s="2">
        <v>949.477209932086</v>
      </c>
      <c r="D3004" s="19">
        <v>3.77792418960196</v>
      </c>
      <c r="E3004" s="135">
        <v>8.4933238785717499E-2</v>
      </c>
      <c r="F3004" s="135">
        <v>89</v>
      </c>
      <c r="G3004" s="135">
        <v>41.125130771966802</v>
      </c>
      <c r="H3004" s="2">
        <v>3.9664507676889902</v>
      </c>
      <c r="I3004" s="2">
        <v>114.12928240491701</v>
      </c>
      <c r="J3004" s="2">
        <v>-61.439417941353597</v>
      </c>
      <c r="K3004" s="19">
        <v>2.5598992408505601</v>
      </c>
      <c r="L3004" s="135">
        <v>0.113823957980922</v>
      </c>
      <c r="M3004" s="135">
        <v>89.79</v>
      </c>
      <c r="N3004" s="135">
        <v>83.990409875063705</v>
      </c>
      <c r="O3004" s="19">
        <v>0.8</v>
      </c>
      <c r="P3004" s="2">
        <v>210.249174403854</v>
      </c>
      <c r="Q3004" s="2">
        <v>232.04934116613299</v>
      </c>
      <c r="R3004" s="266">
        <f t="shared" si="144"/>
        <v>6.3378234304525201</v>
      </c>
      <c r="S3004" s="266">
        <f t="shared" si="145"/>
        <v>1.4758097230212448</v>
      </c>
      <c r="T3004" s="266">
        <f t="shared" si="146"/>
        <v>2.0423135026798818</v>
      </c>
    </row>
    <row r="3005" spans="1:20">
      <c r="A3005" s="102">
        <v>2.6110224490985199</v>
      </c>
      <c r="B3005" s="102">
        <v>1.0061865555231999</v>
      </c>
      <c r="C3005" s="2">
        <v>890.54193471744395</v>
      </c>
      <c r="D3005" s="19">
        <v>3.1220076114861701</v>
      </c>
      <c r="E3005" s="135">
        <v>0.13076933422825801</v>
      </c>
      <c r="F3005" s="135">
        <v>89</v>
      </c>
      <c r="G3005" s="135">
        <v>41.127574104213998</v>
      </c>
      <c r="H3005" s="2">
        <v>0.32648364921975098</v>
      </c>
      <c r="I3005" s="2">
        <v>185.27081809148001</v>
      </c>
      <c r="J3005" s="2">
        <v>104.99447109927</v>
      </c>
      <c r="K3005" s="19">
        <v>4.6609958232447104</v>
      </c>
      <c r="L3005" s="135">
        <v>0.138612271474603</v>
      </c>
      <c r="M3005" s="135">
        <v>89.79</v>
      </c>
      <c r="N3005" s="135">
        <v>81.265583022710999</v>
      </c>
      <c r="O3005" s="19">
        <v>0.8</v>
      </c>
      <c r="P3005" s="2">
        <v>312.54296817843101</v>
      </c>
      <c r="Q3005" s="2">
        <v>108.23951103614699</v>
      </c>
      <c r="R3005" s="266">
        <f t="shared" si="144"/>
        <v>7.7830034347308805</v>
      </c>
      <c r="S3005" s="266">
        <f t="shared" si="145"/>
        <v>0.66981557801800662</v>
      </c>
      <c r="T3005" s="266">
        <f t="shared" si="146"/>
        <v>1.9759391306861542</v>
      </c>
    </row>
    <row r="3006" spans="1:20">
      <c r="A3006" s="102">
        <v>2.7037840066477599</v>
      </c>
      <c r="B3006" s="102">
        <v>1.0067174570525299</v>
      </c>
      <c r="C3006" s="2">
        <v>930.62383663385799</v>
      </c>
      <c r="D3006" s="19">
        <v>0.80205693161428104</v>
      </c>
      <c r="E3006" s="135">
        <v>6.7231295416925101E-5</v>
      </c>
      <c r="F3006" s="135">
        <v>89</v>
      </c>
      <c r="G3006" s="135">
        <v>41.4696202955353</v>
      </c>
      <c r="H3006" s="2">
        <v>3.7162902115159402</v>
      </c>
      <c r="I3006" s="2">
        <v>110.343876042689</v>
      </c>
      <c r="J3006" s="2">
        <v>-170.87081832148201</v>
      </c>
      <c r="K3006" s="19">
        <v>5.15365675569661</v>
      </c>
      <c r="L3006" s="135">
        <v>3.3227222014968E-2</v>
      </c>
      <c r="M3006" s="135">
        <v>89.79</v>
      </c>
      <c r="N3006" s="135">
        <v>81.935137508337306</v>
      </c>
      <c r="O3006" s="19">
        <v>0.8</v>
      </c>
      <c r="P3006" s="2">
        <v>242.78664119124201</v>
      </c>
      <c r="Q3006" s="2">
        <v>197.50137478879</v>
      </c>
      <c r="R3006" s="266">
        <f t="shared" si="144"/>
        <v>5.9557136873108911</v>
      </c>
      <c r="S3006" s="266">
        <f t="shared" si="145"/>
        <v>0.15562870591405317</v>
      </c>
      <c r="T3006" s="266">
        <f t="shared" si="146"/>
        <v>1.9757870200986287</v>
      </c>
    </row>
    <row r="3007" spans="1:20">
      <c r="A3007" s="102">
        <v>2.9642253979109201</v>
      </c>
      <c r="B3007" s="102">
        <v>1.0080253399141501</v>
      </c>
      <c r="C3007" s="2">
        <v>909.56859973034295</v>
      </c>
      <c r="D3007" s="19">
        <v>0.50107974394701005</v>
      </c>
      <c r="E3007" s="135">
        <v>0.178786829179821</v>
      </c>
      <c r="F3007" s="135">
        <v>89</v>
      </c>
      <c r="G3007" s="135">
        <v>42.247031488501598</v>
      </c>
      <c r="H3007" s="2">
        <v>5.7433238695542697</v>
      </c>
      <c r="I3007" s="2">
        <v>70.669131255650498</v>
      </c>
      <c r="J3007" s="2">
        <v>-42.028050271315998</v>
      </c>
      <c r="K3007" s="19">
        <v>4.8432402837081199</v>
      </c>
      <c r="L3007" s="135">
        <v>9.1303392153889301E-2</v>
      </c>
      <c r="M3007" s="135">
        <v>89.79</v>
      </c>
      <c r="N3007" s="135">
        <v>82.558963848964495</v>
      </c>
      <c r="O3007" s="19">
        <v>0.8</v>
      </c>
      <c r="P3007" s="2">
        <v>0.48381030883128801</v>
      </c>
      <c r="Q3007" s="2">
        <v>67.932977914842596</v>
      </c>
      <c r="R3007" s="266">
        <f t="shared" si="144"/>
        <v>5.3443200276551295</v>
      </c>
      <c r="S3007" s="266">
        <f t="shared" si="145"/>
        <v>0.1034596085667196</v>
      </c>
      <c r="T3007" s="266">
        <f t="shared" si="146"/>
        <v>1.9541956189616452</v>
      </c>
    </row>
    <row r="3008" spans="1:20">
      <c r="A3008" s="102">
        <v>2.6718182563781698</v>
      </c>
      <c r="B3008" s="102">
        <v>1.0144743390983899</v>
      </c>
      <c r="C3008" s="2">
        <v>904.33012341185099</v>
      </c>
      <c r="D3008" s="19">
        <v>0.50000164980346895</v>
      </c>
      <c r="E3008" s="135">
        <v>4.0601207963896196E-3</v>
      </c>
      <c r="F3008" s="135">
        <v>89</v>
      </c>
      <c r="G3008" s="135">
        <v>41.128215048351301</v>
      </c>
      <c r="H3008" s="2">
        <v>-1.1701451028196901</v>
      </c>
      <c r="I3008" s="2">
        <v>144.790620100963</v>
      </c>
      <c r="J3008" s="2">
        <v>-121.998101333951</v>
      </c>
      <c r="K3008" s="19">
        <v>1.4787384747664101</v>
      </c>
      <c r="L3008" s="135">
        <v>1.7946417928844901E-3</v>
      </c>
      <c r="M3008" s="135">
        <v>89.79</v>
      </c>
      <c r="N3008" s="135">
        <v>82.651849866405101</v>
      </c>
      <c r="O3008" s="19">
        <v>0.8</v>
      </c>
      <c r="P3008" s="2">
        <v>333.57657345106901</v>
      </c>
      <c r="Q3008" s="2">
        <v>104.319174958538</v>
      </c>
      <c r="R3008" s="266">
        <f t="shared" si="144"/>
        <v>1.978740124569879</v>
      </c>
      <c r="S3008" s="266">
        <f t="shared" si="145"/>
        <v>0.33812716605108423</v>
      </c>
      <c r="T3008" s="266">
        <f t="shared" si="146"/>
        <v>2.0096143187648097</v>
      </c>
    </row>
    <row r="3009" spans="1:20">
      <c r="A3009" s="102">
        <v>2.1785213858820498</v>
      </c>
      <c r="B3009" s="102">
        <v>1.0300364090567999</v>
      </c>
      <c r="C3009" s="2">
        <v>984.713872573873</v>
      </c>
      <c r="D3009" s="19">
        <v>1.2334722943315799</v>
      </c>
      <c r="E3009" s="135">
        <v>3.52782224228698E-4</v>
      </c>
      <c r="F3009" s="135">
        <v>89</v>
      </c>
      <c r="G3009" s="135">
        <v>41.110406940193499</v>
      </c>
      <c r="H3009" s="2">
        <v>-0.39400742044919301</v>
      </c>
      <c r="I3009" s="2">
        <v>14.842651724466</v>
      </c>
      <c r="J3009" s="2">
        <v>-86.661341522837503</v>
      </c>
      <c r="K3009" s="19">
        <v>2.1539285043249801</v>
      </c>
      <c r="L3009" s="135">
        <v>0.11267008737067701</v>
      </c>
      <c r="M3009" s="135">
        <v>89.79</v>
      </c>
      <c r="N3009" s="135">
        <v>81.626358737924704</v>
      </c>
      <c r="O3009" s="19">
        <v>0.8</v>
      </c>
      <c r="P3009" s="2">
        <v>72.409079113053394</v>
      </c>
      <c r="Q3009" s="2">
        <v>359.98998565519997</v>
      </c>
      <c r="R3009" s="266">
        <f t="shared" si="144"/>
        <v>3.38740079865656</v>
      </c>
      <c r="S3009" s="266">
        <f t="shared" si="145"/>
        <v>0.57266166999268064</v>
      </c>
      <c r="T3009" s="266">
        <f t="shared" si="146"/>
        <v>1.9855400326411974</v>
      </c>
    </row>
    <row r="3010" spans="1:20">
      <c r="A3010" s="102">
        <v>2.5728387213312001</v>
      </c>
      <c r="B3010" s="102">
        <v>1.0314173986039601</v>
      </c>
      <c r="C3010" s="2">
        <v>951.37059339867801</v>
      </c>
      <c r="D3010" s="19">
        <v>1.35999286430426</v>
      </c>
      <c r="E3010" s="135">
        <v>4.6959804173795603E-4</v>
      </c>
      <c r="F3010" s="135">
        <v>89</v>
      </c>
      <c r="G3010" s="135">
        <v>41.309289074141603</v>
      </c>
      <c r="H3010" s="2">
        <v>0.63763152955938096</v>
      </c>
      <c r="I3010" s="2">
        <v>325.77786089686202</v>
      </c>
      <c r="J3010" s="2">
        <v>-74.345222074850497</v>
      </c>
      <c r="K3010" s="19">
        <v>4.5956243988404504</v>
      </c>
      <c r="L3010" s="135">
        <v>0.19685999066856499</v>
      </c>
      <c r="M3010" s="135">
        <v>89.79</v>
      </c>
      <c r="N3010" s="135">
        <v>81.916692634858407</v>
      </c>
      <c r="O3010" s="19">
        <v>0.8</v>
      </c>
      <c r="P3010" s="2">
        <v>235.00466517458301</v>
      </c>
      <c r="Q3010" s="2">
        <v>219.203454620125</v>
      </c>
      <c r="R3010" s="266">
        <f t="shared" si="144"/>
        <v>5.9556172631447106</v>
      </c>
      <c r="S3010" s="266">
        <f t="shared" si="145"/>
        <v>0.29593211852722517</v>
      </c>
      <c r="T3010" s="266">
        <f t="shared" si="146"/>
        <v>1.9830090149417712</v>
      </c>
    </row>
    <row r="3011" spans="1:20">
      <c r="A3011" s="102">
        <v>2.03706791857257</v>
      </c>
      <c r="B3011" s="102">
        <v>1.03653016869964</v>
      </c>
      <c r="C3011" s="2">
        <v>880.30124420555796</v>
      </c>
      <c r="D3011" s="19">
        <v>0.75340238294295703</v>
      </c>
      <c r="E3011" s="135">
        <v>3.3482078719346801E-4</v>
      </c>
      <c r="F3011" s="135">
        <v>89</v>
      </c>
      <c r="G3011" s="135">
        <v>42.239385700465</v>
      </c>
      <c r="H3011" s="2">
        <v>3.5259576775684498</v>
      </c>
      <c r="I3011" s="2">
        <v>333.18465515224801</v>
      </c>
      <c r="J3011" s="2">
        <v>72.442154431375698</v>
      </c>
      <c r="K3011" s="19">
        <v>4.9030302027827801</v>
      </c>
      <c r="L3011" s="135">
        <v>0.247112209112126</v>
      </c>
      <c r="M3011" s="135">
        <v>89.79</v>
      </c>
      <c r="N3011" s="135">
        <v>82.809708036642306</v>
      </c>
      <c r="O3011" s="19">
        <v>0.8</v>
      </c>
      <c r="P3011" s="2">
        <v>15.851602650438499</v>
      </c>
      <c r="Q3011" s="2">
        <v>36.929901851642697</v>
      </c>
      <c r="R3011" s="266">
        <f t="shared" si="144"/>
        <v>5.6564325857257369</v>
      </c>
      <c r="S3011" s="266">
        <f t="shared" si="145"/>
        <v>0.15366056332170938</v>
      </c>
      <c r="T3011" s="266">
        <f t="shared" si="146"/>
        <v>1.9604856146317176</v>
      </c>
    </row>
    <row r="3012" spans="1:20">
      <c r="A3012" s="102">
        <v>2.75256785657256</v>
      </c>
      <c r="B3012" s="102">
        <v>1.03981920235845</v>
      </c>
      <c r="C3012" s="2">
        <v>982.30490516365001</v>
      </c>
      <c r="D3012" s="19">
        <v>1.68557218006761</v>
      </c>
      <c r="E3012" s="135">
        <v>9.6286419153705394E-2</v>
      </c>
      <c r="F3012" s="135">
        <v>89</v>
      </c>
      <c r="G3012" s="135">
        <v>39.895409495252302</v>
      </c>
      <c r="H3012" s="2">
        <v>4.7596640659403304</v>
      </c>
      <c r="I3012" s="2">
        <v>258.08102730650899</v>
      </c>
      <c r="J3012" s="2">
        <v>114.121623593065</v>
      </c>
      <c r="K3012" s="19">
        <v>3.9028938568404201</v>
      </c>
      <c r="L3012" s="135">
        <v>0.25667741268515198</v>
      </c>
      <c r="M3012" s="135">
        <v>89.79</v>
      </c>
      <c r="N3012" s="135">
        <v>84.908606325767195</v>
      </c>
      <c r="O3012" s="19">
        <v>0.8</v>
      </c>
      <c r="P3012" s="2">
        <v>9.3479804470676893</v>
      </c>
      <c r="Q3012" s="2">
        <v>45.525696913137402</v>
      </c>
      <c r="R3012" s="266">
        <f t="shared" si="144"/>
        <v>5.5884660369080299</v>
      </c>
      <c r="S3012" s="266">
        <f t="shared" si="145"/>
        <v>0.43187753546343216</v>
      </c>
      <c r="T3012" s="266">
        <f t="shared" si="146"/>
        <v>2.128280105405902</v>
      </c>
    </row>
    <row r="3013" spans="1:20">
      <c r="A3013" s="102">
        <v>2.7096203430555699</v>
      </c>
      <c r="B3013" s="102">
        <v>1.04066936518339</v>
      </c>
      <c r="C3013" s="2">
        <v>941.29609404522103</v>
      </c>
      <c r="D3013" s="19">
        <v>1.01538386018534</v>
      </c>
      <c r="E3013" s="135">
        <v>9.4725398694311898E-5</v>
      </c>
      <c r="F3013" s="135">
        <v>89</v>
      </c>
      <c r="G3013" s="135">
        <v>40.440618205567397</v>
      </c>
      <c r="H3013" s="2">
        <v>4.5259296750009197</v>
      </c>
      <c r="I3013" s="2">
        <v>247.635401068211</v>
      </c>
      <c r="J3013" s="2">
        <v>-57.465016015787</v>
      </c>
      <c r="K3013" s="19">
        <v>5.0231252577938701</v>
      </c>
      <c r="L3013" s="135">
        <v>5.1601327987001101E-2</v>
      </c>
      <c r="M3013" s="135">
        <v>89.79</v>
      </c>
      <c r="N3013" s="135">
        <v>82.351658084717698</v>
      </c>
      <c r="O3013" s="19">
        <v>0.8</v>
      </c>
      <c r="P3013" s="2">
        <v>274.71500919510299</v>
      </c>
      <c r="Q3013" s="2">
        <v>162.54206722627799</v>
      </c>
      <c r="R3013" s="266">
        <f t="shared" si="144"/>
        <v>6.0385091179792099</v>
      </c>
      <c r="S3013" s="266">
        <f t="shared" si="145"/>
        <v>0.20214185553304143</v>
      </c>
      <c r="T3013" s="266">
        <f t="shared" si="146"/>
        <v>2.0363600196739937</v>
      </c>
    </row>
    <row r="3014" spans="1:20">
      <c r="A3014" s="102">
        <v>2.9237691778689601</v>
      </c>
      <c r="B3014" s="102">
        <v>1.04732768686816</v>
      </c>
      <c r="C3014" s="2">
        <v>972.71967230098801</v>
      </c>
      <c r="D3014" s="19">
        <v>0.96129364337101897</v>
      </c>
      <c r="E3014" s="135">
        <v>9.4912502198877292E-3</v>
      </c>
      <c r="F3014" s="135">
        <v>89</v>
      </c>
      <c r="G3014" s="135">
        <v>39.748602141877001</v>
      </c>
      <c r="H3014" s="2">
        <v>3.9789033239381602</v>
      </c>
      <c r="I3014" s="2">
        <v>251.475362149229</v>
      </c>
      <c r="J3014" s="2">
        <v>-120.29712364877101</v>
      </c>
      <c r="K3014" s="19">
        <v>4.1906471467902398</v>
      </c>
      <c r="L3014" s="135">
        <v>0.16821909498424301</v>
      </c>
      <c r="M3014" s="135">
        <v>89.79</v>
      </c>
      <c r="N3014" s="135">
        <v>83.868410745402898</v>
      </c>
      <c r="O3014" s="19">
        <v>0.8</v>
      </c>
      <c r="P3014" s="2">
        <v>163.97238319706099</v>
      </c>
      <c r="Q3014" s="2">
        <v>300.64772734067202</v>
      </c>
      <c r="R3014" s="266">
        <f t="shared" si="144"/>
        <v>5.1519407901612588</v>
      </c>
      <c r="S3014" s="266">
        <f t="shared" si="145"/>
        <v>0.22939026114553851</v>
      </c>
      <c r="T3014" s="266">
        <f t="shared" si="146"/>
        <v>2.1099713254329422</v>
      </c>
    </row>
    <row r="3015" spans="1:20">
      <c r="A3015" s="102">
        <v>2.6820431300438901</v>
      </c>
      <c r="B3015" s="102">
        <v>1.0479236956795299</v>
      </c>
      <c r="C3015" s="2">
        <v>904.24574315477798</v>
      </c>
      <c r="D3015" s="19">
        <v>3.43363323871402</v>
      </c>
      <c r="E3015" s="135">
        <v>6.5926498335813002E-2</v>
      </c>
      <c r="F3015" s="135">
        <v>89</v>
      </c>
      <c r="G3015" s="135">
        <v>40.680922606334001</v>
      </c>
      <c r="H3015" s="2">
        <v>-0.420396839705868</v>
      </c>
      <c r="I3015" s="2">
        <v>174.35184996915399</v>
      </c>
      <c r="J3015" s="2">
        <v>114.045727764014</v>
      </c>
      <c r="K3015" s="19">
        <v>4.1360694770886699</v>
      </c>
      <c r="L3015" s="135">
        <v>0.16651381345675101</v>
      </c>
      <c r="M3015" s="135">
        <v>89.79</v>
      </c>
      <c r="N3015" s="135">
        <v>82.006859578495096</v>
      </c>
      <c r="O3015" s="19">
        <v>0.8</v>
      </c>
      <c r="P3015" s="2">
        <v>2.9332314316532402E-6</v>
      </c>
      <c r="Q3015" s="2">
        <v>68.033005381535006</v>
      </c>
      <c r="R3015" s="266">
        <f t="shared" si="144"/>
        <v>7.5697027158026895</v>
      </c>
      <c r="S3015" s="266">
        <f t="shared" si="145"/>
        <v>0.83016817239997465</v>
      </c>
      <c r="T3015" s="266">
        <f t="shared" si="146"/>
        <v>2.0158554507740361</v>
      </c>
    </row>
    <row r="3016" spans="1:20">
      <c r="A3016" s="102">
        <v>2.4167929985560401</v>
      </c>
      <c r="B3016" s="102">
        <v>1.0505372315426</v>
      </c>
      <c r="C3016" s="2">
        <v>881.076980222673</v>
      </c>
      <c r="D3016" s="19">
        <v>0.63904843401682099</v>
      </c>
      <c r="E3016" s="135">
        <v>5.3203112924094603E-2</v>
      </c>
      <c r="F3016" s="135">
        <v>89</v>
      </c>
      <c r="G3016" s="135">
        <v>41.879979727486898</v>
      </c>
      <c r="H3016" s="2">
        <v>-7.9256749266871998E-2</v>
      </c>
      <c r="I3016" s="2">
        <v>202.507477283355</v>
      </c>
      <c r="J3016" s="2">
        <v>34.665015297842501</v>
      </c>
      <c r="K3016" s="19">
        <v>5.1233993442631398</v>
      </c>
      <c r="L3016" s="135">
        <v>0.168639247141815</v>
      </c>
      <c r="M3016" s="135">
        <v>89.79</v>
      </c>
      <c r="N3016" s="135">
        <v>82.098843053610807</v>
      </c>
      <c r="O3016" s="19">
        <v>0.8</v>
      </c>
      <c r="P3016" s="2">
        <v>133.599963186276</v>
      </c>
      <c r="Q3016" s="2">
        <v>318.270327131903</v>
      </c>
      <c r="R3016" s="266">
        <f t="shared" si="144"/>
        <v>5.7624477782799612</v>
      </c>
      <c r="S3016" s="266">
        <f t="shared" si="145"/>
        <v>0.12473133384232232</v>
      </c>
      <c r="T3016" s="266">
        <f t="shared" si="146"/>
        <v>1.960336265390483</v>
      </c>
    </row>
    <row r="3017" spans="1:20">
      <c r="A3017" s="102">
        <v>2.8366802884265701</v>
      </c>
      <c r="B3017" s="102">
        <v>1.0549444910960599</v>
      </c>
      <c r="C3017" s="2">
        <v>976.83042880195205</v>
      </c>
      <c r="D3017" s="19">
        <v>0.80628169674135297</v>
      </c>
      <c r="E3017" s="135">
        <v>1.08710326186203E-2</v>
      </c>
      <c r="F3017" s="135">
        <v>89</v>
      </c>
      <c r="G3017" s="135">
        <v>41.240483527838897</v>
      </c>
      <c r="H3017" s="2">
        <v>0.42834288557113498</v>
      </c>
      <c r="I3017" s="2">
        <v>51.101717765603702</v>
      </c>
      <c r="J3017" s="2">
        <v>-122.639558292876</v>
      </c>
      <c r="K3017" s="19">
        <v>5.4969265453606297</v>
      </c>
      <c r="L3017" s="135">
        <v>8.7707012945692398E-7</v>
      </c>
      <c r="M3017" s="135">
        <v>89.79</v>
      </c>
      <c r="N3017" s="135">
        <v>82.033991750137304</v>
      </c>
      <c r="O3017" s="19">
        <v>0.8</v>
      </c>
      <c r="P3017" s="2">
        <v>109.789232578831</v>
      </c>
      <c r="Q3017" s="2">
        <v>327.840865638401</v>
      </c>
      <c r="R3017" s="266">
        <f t="shared" si="144"/>
        <v>6.3032082421019826</v>
      </c>
      <c r="S3017" s="266">
        <f t="shared" si="145"/>
        <v>0.14667863761465932</v>
      </c>
      <c r="T3017" s="266">
        <f t="shared" si="146"/>
        <v>1.9891617346038446</v>
      </c>
    </row>
    <row r="3018" spans="1:20">
      <c r="A3018" s="102">
        <v>2.1740615717135299</v>
      </c>
      <c r="B3018" s="102">
        <v>1.0563353401992199</v>
      </c>
      <c r="C3018" s="2">
        <v>975.13075064071199</v>
      </c>
      <c r="D3018" s="19">
        <v>0.75505200642199899</v>
      </c>
      <c r="E3018" s="135">
        <v>0.29993368445714302</v>
      </c>
      <c r="F3018" s="135">
        <v>89</v>
      </c>
      <c r="G3018" s="135">
        <v>41.353232787054502</v>
      </c>
      <c r="H3018" s="2">
        <v>-0.81959208551113305</v>
      </c>
      <c r="I3018" s="2">
        <v>289.053695804656</v>
      </c>
      <c r="J3018" s="2">
        <v>73.633138037421901</v>
      </c>
      <c r="K3018" s="19">
        <v>4.01917905674728</v>
      </c>
      <c r="L3018" s="135">
        <v>0.245790540714315</v>
      </c>
      <c r="M3018" s="135">
        <v>89.79</v>
      </c>
      <c r="N3018" s="135">
        <v>83.452438441513493</v>
      </c>
      <c r="O3018" s="19">
        <v>0.8</v>
      </c>
      <c r="P3018" s="2">
        <v>110.36017994097</v>
      </c>
      <c r="Q3018" s="2">
        <v>334.605931864806</v>
      </c>
      <c r="R3018" s="266">
        <f t="shared" si="144"/>
        <v>4.774231063169279</v>
      </c>
      <c r="S3018" s="266">
        <f t="shared" si="145"/>
        <v>0.18786224643424129</v>
      </c>
      <c r="T3018" s="266">
        <f t="shared" si="146"/>
        <v>2.0180390459736444</v>
      </c>
    </row>
    <row r="3019" spans="1:20">
      <c r="A3019" s="102">
        <v>2.28397798584774</v>
      </c>
      <c r="B3019" s="102">
        <v>1.0587771482053401</v>
      </c>
      <c r="C3019" s="2">
        <v>984.03085838019899</v>
      </c>
      <c r="D3019" s="19">
        <v>0.50000039048613898</v>
      </c>
      <c r="E3019" s="135">
        <v>5.1535254974643598E-2</v>
      </c>
      <c r="F3019" s="135">
        <v>89</v>
      </c>
      <c r="G3019" s="135">
        <v>40.783826607333303</v>
      </c>
      <c r="H3019" s="2">
        <v>5.84053167460773</v>
      </c>
      <c r="I3019" s="2">
        <v>354.23310472672</v>
      </c>
      <c r="J3019" s="2">
        <v>-54.0261924863267</v>
      </c>
      <c r="K3019" s="19">
        <v>3.8036124754141301</v>
      </c>
      <c r="L3019" s="135">
        <v>0.24373798838576999</v>
      </c>
      <c r="M3019" s="135">
        <v>89.79</v>
      </c>
      <c r="N3019" s="135">
        <v>82.714007084797004</v>
      </c>
      <c r="O3019" s="19">
        <v>0.8</v>
      </c>
      <c r="P3019" s="2">
        <v>50.060462327388201</v>
      </c>
      <c r="Q3019" s="2">
        <v>23.9199092162984</v>
      </c>
      <c r="R3019" s="266">
        <f t="shared" si="144"/>
        <v>4.303612865900269</v>
      </c>
      <c r="S3019" s="266">
        <f t="shared" si="145"/>
        <v>0.13145408311652462</v>
      </c>
      <c r="T3019" s="266">
        <f t="shared" si="146"/>
        <v>2.0281080508008111</v>
      </c>
    </row>
    <row r="3020" spans="1:20">
      <c r="A3020" s="102">
        <v>2.6572918798774401</v>
      </c>
      <c r="B3020" s="102">
        <v>1.06088058039655</v>
      </c>
      <c r="C3020" s="2">
        <v>981.20460950494999</v>
      </c>
      <c r="D3020" s="19">
        <v>1.1223200053598801</v>
      </c>
      <c r="E3020" s="135">
        <v>3.25265499385066E-3</v>
      </c>
      <c r="F3020" s="135">
        <v>89</v>
      </c>
      <c r="G3020" s="135">
        <v>40.450432772940303</v>
      </c>
      <c r="H3020" s="2">
        <v>3.6881378755859999</v>
      </c>
      <c r="I3020" s="2">
        <v>184.19289670641299</v>
      </c>
      <c r="J3020" s="2">
        <v>7.6612556958107403</v>
      </c>
      <c r="K3020" s="19">
        <v>5.0311577016993203</v>
      </c>
      <c r="L3020" s="135">
        <v>0.135964951573046</v>
      </c>
      <c r="M3020" s="135">
        <v>89.79</v>
      </c>
      <c r="N3020" s="135">
        <v>82.267601281020106</v>
      </c>
      <c r="O3020" s="19">
        <v>0.8</v>
      </c>
      <c r="P3020" s="2">
        <v>275.62725582505601</v>
      </c>
      <c r="Q3020" s="2">
        <v>157.10111923562499</v>
      </c>
      <c r="R3020" s="266">
        <f t="shared" si="144"/>
        <v>6.1534777070592002</v>
      </c>
      <c r="S3020" s="266">
        <f t="shared" si="145"/>
        <v>0.22307390702159982</v>
      </c>
      <c r="T3020" s="266">
        <f t="shared" si="146"/>
        <v>2.0337879137860249</v>
      </c>
    </row>
    <row r="3021" spans="1:20">
      <c r="A3021" s="102">
        <v>2.5725697809830299</v>
      </c>
      <c r="B3021" s="102">
        <v>1.0623597918790399</v>
      </c>
      <c r="C3021" s="2">
        <v>984.74127719885803</v>
      </c>
      <c r="D3021" s="19">
        <v>3.6924773033332099</v>
      </c>
      <c r="E3021" s="135">
        <v>6.3033583727772596E-2</v>
      </c>
      <c r="F3021" s="135">
        <v>89</v>
      </c>
      <c r="G3021" s="135">
        <v>40.960972648459702</v>
      </c>
      <c r="H3021" s="2">
        <v>0.25819373930162598</v>
      </c>
      <c r="I3021" s="2">
        <v>153.55899231587301</v>
      </c>
      <c r="J3021" s="2">
        <v>-123.018494177151</v>
      </c>
      <c r="K3021" s="19">
        <v>4.4634761954582602</v>
      </c>
      <c r="L3021" s="135">
        <v>4.2662979001875302E-2</v>
      </c>
      <c r="M3021" s="135">
        <v>89.79</v>
      </c>
      <c r="N3021" s="135">
        <v>81.986791411269294</v>
      </c>
      <c r="O3021" s="19">
        <v>0.8</v>
      </c>
      <c r="P3021" s="2">
        <v>172.12678463168601</v>
      </c>
      <c r="Q3021" s="2">
        <v>279.99415953910199</v>
      </c>
      <c r="R3021" s="266">
        <f t="shared" si="144"/>
        <v>8.1559534987914706</v>
      </c>
      <c r="S3021" s="266">
        <f t="shared" si="145"/>
        <v>0.82726492572995725</v>
      </c>
      <c r="T3021" s="266">
        <f t="shared" si="146"/>
        <v>2.0015831194953893</v>
      </c>
    </row>
    <row r="3022" spans="1:20">
      <c r="A3022" s="102">
        <v>2.74456241400912</v>
      </c>
      <c r="B3022" s="102">
        <v>1.0653786727446399</v>
      </c>
      <c r="C3022" s="2">
        <v>912.80043903479896</v>
      </c>
      <c r="D3022" s="19">
        <v>0.85921256163914705</v>
      </c>
      <c r="E3022" s="135">
        <v>0.10801482784210201</v>
      </c>
      <c r="F3022" s="135">
        <v>89</v>
      </c>
      <c r="G3022" s="135">
        <v>41.8114329663155</v>
      </c>
      <c r="H3022" s="2">
        <v>0.48931863318638802</v>
      </c>
      <c r="I3022" s="2">
        <v>216.11428623019501</v>
      </c>
      <c r="J3022" s="2">
        <v>93.707552298233693</v>
      </c>
      <c r="K3022" s="19">
        <v>4.0747118455206301</v>
      </c>
      <c r="L3022" s="135">
        <v>0.105205753604226</v>
      </c>
      <c r="M3022" s="135">
        <v>89.79</v>
      </c>
      <c r="N3022" s="135">
        <v>81.961261564517102</v>
      </c>
      <c r="O3022" s="19">
        <v>0.8</v>
      </c>
      <c r="P3022" s="2">
        <v>278.75034076626002</v>
      </c>
      <c r="Q3022" s="2">
        <v>153.697463491706</v>
      </c>
      <c r="R3022" s="266">
        <f t="shared" si="144"/>
        <v>4.9339244071597772</v>
      </c>
      <c r="S3022" s="266">
        <f t="shared" si="145"/>
        <v>0.21086461919600222</v>
      </c>
      <c r="T3022" s="266">
        <f t="shared" si="146"/>
        <v>1.9602595689687905</v>
      </c>
    </row>
    <row r="3023" spans="1:20">
      <c r="A3023" s="102">
        <v>2.7457540030591101</v>
      </c>
      <c r="B3023" s="102">
        <v>1.0687335769317099</v>
      </c>
      <c r="C3023" s="2">
        <v>930.57571567129105</v>
      </c>
      <c r="D3023" s="19">
        <v>2.7728920349080699</v>
      </c>
      <c r="E3023" s="135">
        <v>0.29999998743599199</v>
      </c>
      <c r="F3023" s="135">
        <v>89</v>
      </c>
      <c r="G3023" s="135">
        <v>41.528854601101798</v>
      </c>
      <c r="H3023" s="2">
        <v>3.6772332012046198</v>
      </c>
      <c r="I3023" s="2">
        <v>196.78090364236999</v>
      </c>
      <c r="J3023" s="2">
        <v>-167.19834587928301</v>
      </c>
      <c r="K3023" s="19">
        <v>1.0000004396465201</v>
      </c>
      <c r="L3023" s="135">
        <v>0.131622323118924</v>
      </c>
      <c r="M3023" s="135">
        <v>89.79</v>
      </c>
      <c r="N3023" s="135">
        <v>84.036386348144504</v>
      </c>
      <c r="O3023" s="19">
        <v>0.8</v>
      </c>
      <c r="P3023" s="2">
        <v>80.944046409627603</v>
      </c>
      <c r="Q3023" s="2">
        <v>359.28509929085499</v>
      </c>
      <c r="R3023" s="266">
        <f t="shared" si="144"/>
        <v>3.77289247455459</v>
      </c>
      <c r="S3023" s="266">
        <f t="shared" si="145"/>
        <v>2.7728908158162722</v>
      </c>
      <c r="T3023" s="266">
        <f t="shared" si="146"/>
        <v>2.0235661964516338</v>
      </c>
    </row>
    <row r="3024" spans="1:20">
      <c r="A3024" s="102">
        <v>2.8409977066330598</v>
      </c>
      <c r="B3024" s="102">
        <v>1.0705535280079901</v>
      </c>
      <c r="C3024" s="2">
        <v>883.48170115610299</v>
      </c>
      <c r="D3024" s="19">
        <v>3.8332519533075602</v>
      </c>
      <c r="E3024" s="135">
        <v>8.0532813294517197E-2</v>
      </c>
      <c r="F3024" s="135">
        <v>89</v>
      </c>
      <c r="G3024" s="135">
        <v>41.055283006174797</v>
      </c>
      <c r="H3024" s="2">
        <v>-7.6870704237004706E-2</v>
      </c>
      <c r="I3024" s="2">
        <v>157.035766907978</v>
      </c>
      <c r="J3024" s="2">
        <v>-94.631463362390505</v>
      </c>
      <c r="K3024" s="19">
        <v>3.4692468217561099</v>
      </c>
      <c r="L3024" s="135">
        <v>3.2218835625910297E-2</v>
      </c>
      <c r="M3024" s="135">
        <v>89.79</v>
      </c>
      <c r="N3024" s="135">
        <v>83.138130168870006</v>
      </c>
      <c r="O3024" s="19">
        <v>0.8</v>
      </c>
      <c r="P3024" s="2">
        <v>90.306797912701299</v>
      </c>
      <c r="Q3024" s="2">
        <v>344.06143643595902</v>
      </c>
      <c r="R3024" s="266">
        <f t="shared" si="144"/>
        <v>7.3024987750636701</v>
      </c>
      <c r="S3024" s="266">
        <f t="shared" si="145"/>
        <v>1.1049233883472129</v>
      </c>
      <c r="T3024" s="266">
        <f t="shared" si="146"/>
        <v>2.0250287924300965</v>
      </c>
    </row>
    <row r="3025" spans="1:20">
      <c r="A3025" s="102">
        <v>2.40702666668221</v>
      </c>
      <c r="B3025" s="102">
        <v>1.07430487328811</v>
      </c>
      <c r="C3025" s="2">
        <v>883.03402014278299</v>
      </c>
      <c r="D3025" s="19">
        <v>1.9182587962831501</v>
      </c>
      <c r="E3025" s="135">
        <v>1.33866712021545E-3</v>
      </c>
      <c r="F3025" s="135">
        <v>89</v>
      </c>
      <c r="G3025" s="135">
        <v>41.0900286198872</v>
      </c>
      <c r="H3025" s="2">
        <v>0.40038851544193699</v>
      </c>
      <c r="I3025" s="2">
        <v>164.53801986137699</v>
      </c>
      <c r="J3025" s="2">
        <v>94.566867770258298</v>
      </c>
      <c r="K3025" s="19">
        <v>3.1853214386203401</v>
      </c>
      <c r="L3025" s="135">
        <v>0.21978015014900601</v>
      </c>
      <c r="M3025" s="135">
        <v>89.79</v>
      </c>
      <c r="N3025" s="135">
        <v>81.471292686267105</v>
      </c>
      <c r="O3025" s="19">
        <v>0.8</v>
      </c>
      <c r="P3025" s="2">
        <v>231.688240235628</v>
      </c>
      <c r="Q3025" s="2">
        <v>220.51937057946</v>
      </c>
      <c r="R3025" s="266">
        <f t="shared" si="144"/>
        <v>5.1035802349034904</v>
      </c>
      <c r="S3025" s="266">
        <f t="shared" si="145"/>
        <v>0.60221827945690987</v>
      </c>
      <c r="T3025" s="266">
        <f t="shared" si="146"/>
        <v>1.982750935511292</v>
      </c>
    </row>
    <row r="3026" spans="1:20">
      <c r="A3026" s="102">
        <v>2.86672102939337</v>
      </c>
      <c r="B3026" s="102">
        <v>1.0810792193035801</v>
      </c>
      <c r="C3026" s="2">
        <v>881.68228910349205</v>
      </c>
      <c r="D3026" s="19">
        <v>0.83090882705324198</v>
      </c>
      <c r="E3026" s="135">
        <v>0.275839967463401</v>
      </c>
      <c r="F3026" s="135">
        <v>89</v>
      </c>
      <c r="G3026" s="135">
        <v>42.700964285552203</v>
      </c>
      <c r="H3026" s="2">
        <v>0.659323374506947</v>
      </c>
      <c r="I3026" s="2">
        <v>359.98995019454998</v>
      </c>
      <c r="J3026" s="2">
        <v>76.9038672183773</v>
      </c>
      <c r="K3026" s="19">
        <v>3.2012613034989101</v>
      </c>
      <c r="L3026" s="135">
        <v>0.11357349344538301</v>
      </c>
      <c r="M3026" s="135">
        <v>89.79</v>
      </c>
      <c r="N3026" s="135">
        <v>82.104277214986993</v>
      </c>
      <c r="O3026" s="19">
        <v>0.8</v>
      </c>
      <c r="P3026" s="2">
        <v>0.52841405836454503</v>
      </c>
      <c r="Q3026" s="2">
        <v>68.186769492661497</v>
      </c>
      <c r="R3026" s="266">
        <f t="shared" si="144"/>
        <v>4.032170130552152</v>
      </c>
      <c r="S3026" s="266">
        <f t="shared" si="145"/>
        <v>0.2595567022739057</v>
      </c>
      <c r="T3026" s="266">
        <f t="shared" si="146"/>
        <v>1.922773374997689</v>
      </c>
    </row>
    <row r="3027" spans="1:20">
      <c r="A3027" s="102">
        <v>2.6271275146864301</v>
      </c>
      <c r="B3027" s="102">
        <v>1.0859913784627</v>
      </c>
      <c r="C3027" s="2">
        <v>925.45491109785405</v>
      </c>
      <c r="D3027" s="19">
        <v>3.0422831615791499</v>
      </c>
      <c r="E3027" s="135">
        <v>0.17203430241798001</v>
      </c>
      <c r="F3027" s="135">
        <v>89</v>
      </c>
      <c r="G3027" s="135">
        <v>41.481488177335301</v>
      </c>
      <c r="H3027" s="2">
        <v>0.25764126237460999</v>
      </c>
      <c r="I3027" s="2">
        <v>114.813420888542</v>
      </c>
      <c r="J3027" s="2">
        <v>-41.371472694368201</v>
      </c>
      <c r="K3027" s="19">
        <v>4.82508720147095</v>
      </c>
      <c r="L3027" s="135">
        <v>1.7462374815498699E-2</v>
      </c>
      <c r="M3027" s="135">
        <v>89.79</v>
      </c>
      <c r="N3027" s="135">
        <v>84.108323481929006</v>
      </c>
      <c r="O3027" s="19">
        <v>0.8</v>
      </c>
      <c r="P3027" s="2">
        <v>299.53519390041498</v>
      </c>
      <c r="Q3027" s="2">
        <v>133.080218956171</v>
      </c>
      <c r="R3027" s="266">
        <f t="shared" si="144"/>
        <v>7.8673703630500995</v>
      </c>
      <c r="S3027" s="266">
        <f t="shared" si="145"/>
        <v>0.6305136124071905</v>
      </c>
      <c r="T3027" s="266">
        <f t="shared" si="146"/>
        <v>2.0276110423609199</v>
      </c>
    </row>
    <row r="3028" spans="1:20">
      <c r="A3028" s="102">
        <v>2.8398936083540298</v>
      </c>
      <c r="B3028" s="102">
        <v>1.0982690902207699</v>
      </c>
      <c r="C3028" s="2">
        <v>885.76253519180898</v>
      </c>
      <c r="D3028" s="19">
        <v>0.61207978092619797</v>
      </c>
      <c r="E3028" s="135">
        <v>7.3412558308910694E-5</v>
      </c>
      <c r="F3028" s="135">
        <v>89</v>
      </c>
      <c r="G3028" s="135">
        <v>42.315382109427702</v>
      </c>
      <c r="H3028" s="2">
        <v>5.1692342197877501E-2</v>
      </c>
      <c r="I3028" s="2">
        <v>56.813257183669002</v>
      </c>
      <c r="J3028" s="2">
        <v>-126.345254073668</v>
      </c>
      <c r="K3028" s="19">
        <v>1.4831940290365699</v>
      </c>
      <c r="L3028" s="135">
        <v>0.138109262099639</v>
      </c>
      <c r="M3028" s="135">
        <v>89.79</v>
      </c>
      <c r="N3028" s="135">
        <v>81.478849362895602</v>
      </c>
      <c r="O3028" s="19">
        <v>0.8</v>
      </c>
      <c r="P3028" s="2">
        <v>336.75010019170901</v>
      </c>
      <c r="Q3028" s="2">
        <v>98.130212585655798</v>
      </c>
      <c r="R3028" s="266">
        <f t="shared" si="144"/>
        <v>2.0952738099627677</v>
      </c>
      <c r="S3028" s="266">
        <f t="shared" si="145"/>
        <v>0.4126768102780074</v>
      </c>
      <c r="T3028" s="266">
        <f t="shared" si="146"/>
        <v>1.9255137328593905</v>
      </c>
    </row>
    <row r="3029" spans="1:20">
      <c r="A3029" s="102">
        <v>2.4830873715691202</v>
      </c>
      <c r="B3029" s="102">
        <v>1.1045206876690701</v>
      </c>
      <c r="C3029" s="2">
        <v>954.09568372651097</v>
      </c>
      <c r="D3029" s="19">
        <v>0.62092073332077502</v>
      </c>
      <c r="E3029" s="135">
        <v>0.29999886583951302</v>
      </c>
      <c r="F3029" s="135">
        <v>89</v>
      </c>
      <c r="G3029" s="135">
        <v>41.472564594454703</v>
      </c>
      <c r="H3029" s="2">
        <v>1.08900351015528</v>
      </c>
      <c r="I3029" s="2">
        <v>219.28564616167799</v>
      </c>
      <c r="J3029" s="2">
        <v>-176.755876478912</v>
      </c>
      <c r="K3029" s="19">
        <v>3.5999794505904701</v>
      </c>
      <c r="L3029" s="135">
        <v>0.29999998964643299</v>
      </c>
      <c r="M3029" s="135">
        <v>89.79</v>
      </c>
      <c r="N3029" s="135">
        <v>83.384693602983305</v>
      </c>
      <c r="O3029" s="19">
        <v>0.8</v>
      </c>
      <c r="P3029" s="2">
        <v>117.41978712366399</v>
      </c>
      <c r="Q3029" s="2">
        <v>332.66839320121801</v>
      </c>
      <c r="R3029" s="266">
        <f t="shared" si="144"/>
        <v>4.2209001839112448</v>
      </c>
      <c r="S3029" s="266">
        <f t="shared" si="145"/>
        <v>0.17247896601713417</v>
      </c>
      <c r="T3029" s="266">
        <f t="shared" si="146"/>
        <v>2.0105989204760362</v>
      </c>
    </row>
    <row r="3030" spans="1:20">
      <c r="A3030" s="102">
        <v>2.71167262922972</v>
      </c>
      <c r="B3030" s="102">
        <v>1.11455482458147</v>
      </c>
      <c r="C3030" s="2">
        <v>882.59890941258004</v>
      </c>
      <c r="D3030" s="19">
        <v>1.1517469881598199</v>
      </c>
      <c r="E3030" s="135">
        <v>0.243397613066102</v>
      </c>
      <c r="F3030" s="135">
        <v>89</v>
      </c>
      <c r="G3030" s="135">
        <v>42.550305721182902</v>
      </c>
      <c r="H3030" s="2">
        <v>2.47041136543583</v>
      </c>
      <c r="I3030" s="2">
        <v>274.14041271956398</v>
      </c>
      <c r="J3030" s="2">
        <v>107.57832554293999</v>
      </c>
      <c r="K3030" s="19">
        <v>4.4481353312329697</v>
      </c>
      <c r="L3030" s="135">
        <v>6.11905932700346E-2</v>
      </c>
      <c r="M3030" s="135">
        <v>89.79</v>
      </c>
      <c r="N3030" s="135">
        <v>82.736919763022897</v>
      </c>
      <c r="O3030" s="19">
        <v>0.8</v>
      </c>
      <c r="P3030" s="2">
        <v>306.096441206919</v>
      </c>
      <c r="Q3030" s="2">
        <v>123.875290541471</v>
      </c>
      <c r="R3030" s="266">
        <f t="shared" si="144"/>
        <v>5.5998823193927896</v>
      </c>
      <c r="S3030" s="266">
        <f t="shared" si="145"/>
        <v>0.25892804566280347</v>
      </c>
      <c r="T3030" s="266">
        <f t="shared" si="146"/>
        <v>1.9444494783461406</v>
      </c>
    </row>
    <row r="3031" spans="1:20">
      <c r="A3031" s="102">
        <v>2.4580813460052</v>
      </c>
      <c r="B3031" s="102">
        <v>1.1149600145735701</v>
      </c>
      <c r="C3031" s="2">
        <v>879.98486264806195</v>
      </c>
      <c r="D3031" s="19">
        <v>0.70404761388177906</v>
      </c>
      <c r="E3031" s="135">
        <v>0.27701757294857399</v>
      </c>
      <c r="F3031" s="135">
        <v>89</v>
      </c>
      <c r="G3031" s="135">
        <v>41.293456246871401</v>
      </c>
      <c r="H3031" s="2">
        <v>1.2861011678899299</v>
      </c>
      <c r="I3031" s="2">
        <v>36.491378019937301</v>
      </c>
      <c r="J3031" s="2">
        <v>-148.32639701827</v>
      </c>
      <c r="K3031" s="19">
        <v>4.23027708767225</v>
      </c>
      <c r="L3031" s="135">
        <v>4.2614912286598102E-4</v>
      </c>
      <c r="M3031" s="135">
        <v>89.79</v>
      </c>
      <c r="N3031" s="135">
        <v>82.631443403968206</v>
      </c>
      <c r="O3031" s="19">
        <v>0.8</v>
      </c>
      <c r="P3031" s="2">
        <v>259.854893503825</v>
      </c>
      <c r="Q3031" s="2">
        <v>173.279067231673</v>
      </c>
      <c r="R3031" s="266">
        <f t="shared" si="144"/>
        <v>4.9343247015540292</v>
      </c>
      <c r="S3031" s="266">
        <f t="shared" si="145"/>
        <v>0.16643061418683283</v>
      </c>
      <c r="T3031" s="266">
        <f t="shared" si="146"/>
        <v>2.0010784011384075</v>
      </c>
    </row>
    <row r="3032" spans="1:20">
      <c r="A3032" s="102">
        <v>2.7990321097895499</v>
      </c>
      <c r="B3032" s="102">
        <v>1.1197114667088199</v>
      </c>
      <c r="C3032" s="2">
        <v>959.67023710098294</v>
      </c>
      <c r="D3032" s="19">
        <v>0.94091126854826801</v>
      </c>
      <c r="E3032" s="135">
        <v>8.1683179915640596E-3</v>
      </c>
      <c r="F3032" s="135">
        <v>89</v>
      </c>
      <c r="G3032" s="135">
        <v>41.856893338713498</v>
      </c>
      <c r="H3032" s="2">
        <v>2.1718095445355301E-2</v>
      </c>
      <c r="I3032" s="2">
        <v>355.44466335028397</v>
      </c>
      <c r="J3032" s="2">
        <v>-34.062715201013397</v>
      </c>
      <c r="K3032" s="19">
        <v>3.7919803204548801</v>
      </c>
      <c r="L3032" s="135">
        <v>9.0204737868612994E-2</v>
      </c>
      <c r="M3032" s="135">
        <v>89.79</v>
      </c>
      <c r="N3032" s="135">
        <v>81.842540410057595</v>
      </c>
      <c r="O3032" s="19">
        <v>0.8</v>
      </c>
      <c r="P3032" s="2">
        <v>288.33540417806802</v>
      </c>
      <c r="Q3032" s="2">
        <v>158.18809880578101</v>
      </c>
      <c r="R3032" s="266">
        <f t="shared" si="144"/>
        <v>4.732891589003148</v>
      </c>
      <c r="S3032" s="266">
        <f t="shared" si="145"/>
        <v>0.24813189653774304</v>
      </c>
      <c r="T3032" s="266">
        <f t="shared" si="146"/>
        <v>1.9552941912762867</v>
      </c>
    </row>
    <row r="3033" spans="1:20">
      <c r="A3033" s="102">
        <v>2.8968230793252499</v>
      </c>
      <c r="B3033" s="102">
        <v>1.1244818961576499</v>
      </c>
      <c r="C3033" s="2">
        <v>880.393896762959</v>
      </c>
      <c r="D3033" s="19">
        <v>0.76692447625510796</v>
      </c>
      <c r="E3033" s="135">
        <v>5.0802735968081799E-4</v>
      </c>
      <c r="F3033" s="135">
        <v>89</v>
      </c>
      <c r="G3033" s="135">
        <v>39.000000982011301</v>
      </c>
      <c r="H3033" s="2">
        <v>3.9983379499631799</v>
      </c>
      <c r="I3033" s="2">
        <v>214.78170179358</v>
      </c>
      <c r="J3033" s="2">
        <v>-172.55700722140199</v>
      </c>
      <c r="K3033" s="19">
        <v>3.5064699523903098</v>
      </c>
      <c r="L3033" s="135">
        <v>0.20252905317738301</v>
      </c>
      <c r="M3033" s="135">
        <v>89.79</v>
      </c>
      <c r="N3033" s="135">
        <v>83.812948545081596</v>
      </c>
      <c r="O3033" s="19">
        <v>0.8</v>
      </c>
      <c r="P3033" s="2">
        <v>4.5080214685332001</v>
      </c>
      <c r="Q3033" s="2">
        <v>51.921523560312998</v>
      </c>
      <c r="R3033" s="266">
        <f t="shared" si="144"/>
        <v>4.2733944286454175</v>
      </c>
      <c r="S3033" s="266">
        <f t="shared" si="145"/>
        <v>0.21871696796725912</v>
      </c>
      <c r="T3033" s="266">
        <f t="shared" si="146"/>
        <v>2.1490499085818024</v>
      </c>
    </row>
    <row r="3034" spans="1:20">
      <c r="A3034" s="102">
        <v>2.0644772248342602</v>
      </c>
      <c r="B3034" s="102">
        <v>1.12789566499893</v>
      </c>
      <c r="C3034" s="2">
        <v>880.77676071100302</v>
      </c>
      <c r="D3034" s="19">
        <v>0.95906608440790997</v>
      </c>
      <c r="E3034" s="135">
        <v>6.9961867275724302E-2</v>
      </c>
      <c r="F3034" s="135">
        <v>89</v>
      </c>
      <c r="G3034" s="135">
        <v>41.439179773725797</v>
      </c>
      <c r="H3034" s="2">
        <v>5.68070718664754</v>
      </c>
      <c r="I3034" s="2">
        <v>70.098608197300393</v>
      </c>
      <c r="J3034" s="2">
        <v>-123.81479141100201</v>
      </c>
      <c r="K3034" s="19">
        <v>3.4962559972219198</v>
      </c>
      <c r="L3034" s="135">
        <v>0.20199735141285599</v>
      </c>
      <c r="M3034" s="135">
        <v>89.79</v>
      </c>
      <c r="N3034" s="135">
        <v>81.987714148802198</v>
      </c>
      <c r="O3034" s="19">
        <v>0.8</v>
      </c>
      <c r="P3034" s="2">
        <v>157.29567600326999</v>
      </c>
      <c r="Q3034" s="2">
        <v>313.20446967087298</v>
      </c>
      <c r="R3034" s="266">
        <f t="shared" si="144"/>
        <v>4.4553220816298298</v>
      </c>
      <c r="S3034" s="266">
        <f t="shared" si="145"/>
        <v>0.27431231728167832</v>
      </c>
      <c r="T3034" s="266">
        <f t="shared" si="146"/>
        <v>1.9785071663215181</v>
      </c>
    </row>
    <row r="3035" spans="1:20">
      <c r="A3035" s="102">
        <v>2.94637882243841</v>
      </c>
      <c r="B3035" s="102">
        <v>1.1352991147843301</v>
      </c>
      <c r="C3035" s="2">
        <v>902.99554185804902</v>
      </c>
      <c r="D3035" s="19">
        <v>0.92602953827977497</v>
      </c>
      <c r="E3035" s="135">
        <v>2.08172881990497E-2</v>
      </c>
      <c r="F3035" s="135">
        <v>89</v>
      </c>
      <c r="G3035" s="135">
        <v>40.649049824859198</v>
      </c>
      <c r="H3035" s="2">
        <v>2.5389013824248798</v>
      </c>
      <c r="I3035" s="2">
        <v>323.56429833741697</v>
      </c>
      <c r="J3035" s="2">
        <v>123.183273956957</v>
      </c>
      <c r="K3035" s="19">
        <v>3.44437316743138</v>
      </c>
      <c r="L3035" s="135">
        <v>0.246327416298806</v>
      </c>
      <c r="M3035" s="135">
        <v>89.79</v>
      </c>
      <c r="N3035" s="135">
        <v>83.817390061063094</v>
      </c>
      <c r="O3035" s="19">
        <v>0.8</v>
      </c>
      <c r="P3035" s="2">
        <v>228.847367721723</v>
      </c>
      <c r="Q3035" s="2">
        <v>232.05806554108699</v>
      </c>
      <c r="R3035" s="266">
        <f t="shared" si="144"/>
        <v>4.3704027057111547</v>
      </c>
      <c r="S3035" s="266">
        <f t="shared" si="145"/>
        <v>0.26885284876677745</v>
      </c>
      <c r="T3035" s="266">
        <f t="shared" si="146"/>
        <v>2.061976612545664</v>
      </c>
    </row>
    <row r="3036" spans="1:20">
      <c r="A3036" s="102">
        <v>2.6917924350127498</v>
      </c>
      <c r="B3036" s="102">
        <v>1.1458745415815501</v>
      </c>
      <c r="C3036" s="2">
        <v>879.98243145976198</v>
      </c>
      <c r="D3036" s="19">
        <v>0.500000046040595</v>
      </c>
      <c r="E3036" s="135">
        <v>0.29998312144272599</v>
      </c>
      <c r="F3036" s="135">
        <v>89</v>
      </c>
      <c r="G3036" s="135">
        <v>41.945705668390801</v>
      </c>
      <c r="H3036" s="2">
        <v>-1.13255105469794</v>
      </c>
      <c r="I3036" s="2">
        <v>252.684851148782</v>
      </c>
      <c r="J3036" s="2">
        <v>125.614303879998</v>
      </c>
      <c r="K3036" s="19">
        <v>3.0863566705954599</v>
      </c>
      <c r="L3036" s="135">
        <v>0.28565467316149701</v>
      </c>
      <c r="M3036" s="135">
        <v>89.79</v>
      </c>
      <c r="N3036" s="135">
        <v>82.965515980238195</v>
      </c>
      <c r="O3036" s="19">
        <v>0.8</v>
      </c>
      <c r="P3036" s="2">
        <v>138.954298408498</v>
      </c>
      <c r="Q3036" s="2">
        <v>318.15468089160697</v>
      </c>
      <c r="R3036" s="266">
        <f t="shared" si="144"/>
        <v>3.5863567166360548</v>
      </c>
      <c r="S3036" s="266">
        <f t="shared" si="145"/>
        <v>0.16200332605891868</v>
      </c>
      <c r="T3036" s="266">
        <f t="shared" si="146"/>
        <v>1.9779263373499247</v>
      </c>
    </row>
    <row r="3037" spans="1:20">
      <c r="A3037" s="102">
        <v>2.6616640216670899</v>
      </c>
      <c r="B3037" s="102">
        <v>1.14880986350095</v>
      </c>
      <c r="C3037" s="2">
        <v>907.05782958806401</v>
      </c>
      <c r="D3037" s="19">
        <v>1.37755139857709</v>
      </c>
      <c r="E3037" s="135">
        <v>0.23884857319213701</v>
      </c>
      <c r="F3037" s="135">
        <v>89</v>
      </c>
      <c r="G3037" s="135">
        <v>41.3606599742442</v>
      </c>
      <c r="H3037" s="2">
        <v>2.2240317831780301</v>
      </c>
      <c r="I3037" s="2">
        <v>226.30229692969399</v>
      </c>
      <c r="J3037" s="2">
        <v>160.78440650040201</v>
      </c>
      <c r="K3037" s="19">
        <v>1.0972890633075201</v>
      </c>
      <c r="L3037" s="135">
        <v>0.26976742603484599</v>
      </c>
      <c r="M3037" s="135">
        <v>89.79</v>
      </c>
      <c r="N3037" s="135">
        <v>83.962999435283706</v>
      </c>
      <c r="O3037" s="19">
        <v>0.8</v>
      </c>
      <c r="P3037" s="2">
        <v>271.67080541429999</v>
      </c>
      <c r="Q3037" s="2">
        <v>168.52726454237401</v>
      </c>
      <c r="R3037" s="266">
        <f t="shared" si="144"/>
        <v>2.47484046188461</v>
      </c>
      <c r="S3037" s="266">
        <f t="shared" si="145"/>
        <v>1.2554134043993703</v>
      </c>
      <c r="T3037" s="266">
        <f t="shared" si="146"/>
        <v>2.0300207851511196</v>
      </c>
    </row>
    <row r="3038" spans="1:20">
      <c r="A3038" s="102">
        <v>2.73572276206687</v>
      </c>
      <c r="B3038" s="102">
        <v>1.1500402972485599</v>
      </c>
      <c r="C3038" s="2">
        <v>879.99435256628396</v>
      </c>
      <c r="D3038" s="19">
        <v>1.3692239167997999</v>
      </c>
      <c r="E3038" s="135">
        <v>0.27276916905864002</v>
      </c>
      <c r="F3038" s="135">
        <v>89</v>
      </c>
      <c r="G3038" s="135">
        <v>41.745128498819398</v>
      </c>
      <c r="H3038" s="2">
        <v>1.1908522021847701</v>
      </c>
      <c r="I3038" s="2">
        <v>164.97376942077901</v>
      </c>
      <c r="J3038" s="2">
        <v>-112.16337923576501</v>
      </c>
      <c r="K3038" s="19">
        <v>2.1972673530767302</v>
      </c>
      <c r="L3038" s="135">
        <v>0.241958827524588</v>
      </c>
      <c r="M3038" s="135">
        <v>89.79</v>
      </c>
      <c r="N3038" s="135">
        <v>83.477897343341894</v>
      </c>
      <c r="O3038" s="19">
        <v>0.8</v>
      </c>
      <c r="P3038" s="2">
        <v>6.8429822412127397</v>
      </c>
      <c r="Q3038" s="2">
        <v>46.360503821277703</v>
      </c>
      <c r="R3038" s="266">
        <f t="shared" si="144"/>
        <v>3.5664912698765301</v>
      </c>
      <c r="S3038" s="266">
        <f t="shared" si="145"/>
        <v>0.62314852804896048</v>
      </c>
      <c r="T3038" s="266">
        <f t="shared" si="146"/>
        <v>1.9997039258293994</v>
      </c>
    </row>
    <row r="3039" spans="1:20">
      <c r="A3039" s="102">
        <v>2.3043004316277802</v>
      </c>
      <c r="B3039" s="102">
        <v>1.1514815420514899</v>
      </c>
      <c r="C3039" s="2">
        <v>881.414280336974</v>
      </c>
      <c r="D3039" s="19">
        <v>0.50062019300744798</v>
      </c>
      <c r="E3039" s="135">
        <v>0.25483533953901299</v>
      </c>
      <c r="F3039" s="135">
        <v>89</v>
      </c>
      <c r="G3039" s="135">
        <v>41.030728846840297</v>
      </c>
      <c r="H3039" s="2">
        <v>0.32925520528202701</v>
      </c>
      <c r="I3039" s="2">
        <v>131.169204145799</v>
      </c>
      <c r="J3039" s="2">
        <v>4.8932262311141201</v>
      </c>
      <c r="K3039" s="19">
        <v>5.3428299348594104</v>
      </c>
      <c r="L3039" s="135">
        <v>0.18196656851551599</v>
      </c>
      <c r="M3039" s="135">
        <v>89.79</v>
      </c>
      <c r="N3039" s="135">
        <v>83.023438437879093</v>
      </c>
      <c r="O3039" s="19">
        <v>0.8</v>
      </c>
      <c r="P3039" s="2">
        <v>146.23396358502299</v>
      </c>
      <c r="Q3039" s="2">
        <v>307.617262795925</v>
      </c>
      <c r="R3039" s="266">
        <f t="shared" si="144"/>
        <v>5.8434501278668582</v>
      </c>
      <c r="S3039" s="266">
        <f t="shared" si="145"/>
        <v>9.3699443761281004E-2</v>
      </c>
      <c r="T3039" s="266">
        <f t="shared" si="146"/>
        <v>2.0234453730468545</v>
      </c>
    </row>
    <row r="3040" spans="1:20">
      <c r="A3040" s="102">
        <v>2.53512493753805</v>
      </c>
      <c r="B3040" s="102">
        <v>1.1531615636914001</v>
      </c>
      <c r="C3040" s="2">
        <v>879.98172501552006</v>
      </c>
      <c r="D3040" s="19">
        <v>1.3401577057453899</v>
      </c>
      <c r="E3040" s="135">
        <v>6.0539637594204901E-2</v>
      </c>
      <c r="F3040" s="135">
        <v>89</v>
      </c>
      <c r="G3040" s="135">
        <v>42.4885722875418</v>
      </c>
      <c r="H3040" s="2">
        <v>4.3684328514159603</v>
      </c>
      <c r="I3040" s="2">
        <v>7.4006710870678702</v>
      </c>
      <c r="J3040" s="2">
        <v>72.536745804068403</v>
      </c>
      <c r="K3040" s="19">
        <v>4.9022019214412502</v>
      </c>
      <c r="L3040" s="135">
        <v>2.5581321683401301E-2</v>
      </c>
      <c r="M3040" s="135">
        <v>89.79</v>
      </c>
      <c r="N3040" s="135">
        <v>82.273725275078405</v>
      </c>
      <c r="O3040" s="19">
        <v>0.8</v>
      </c>
      <c r="P3040" s="2">
        <v>10.6017897960218</v>
      </c>
      <c r="Q3040" s="2">
        <v>66.625933851477697</v>
      </c>
      <c r="R3040" s="266">
        <f t="shared" si="144"/>
        <v>6.2423596271866399</v>
      </c>
      <c r="S3040" s="266">
        <f t="shared" si="145"/>
        <v>0.27337872393297558</v>
      </c>
      <c r="T3040" s="266">
        <f t="shared" si="146"/>
        <v>1.9363730256288731</v>
      </c>
    </row>
    <row r="3041" spans="1:20">
      <c r="A3041" s="102">
        <v>2.44730377243831</v>
      </c>
      <c r="B3041" s="102">
        <v>1.16660419273573</v>
      </c>
      <c r="C3041" s="2">
        <v>979.64458238209204</v>
      </c>
      <c r="D3041" s="19">
        <v>1.2308269065766599</v>
      </c>
      <c r="E3041" s="135">
        <v>0.29999999136815603</v>
      </c>
      <c r="F3041" s="135">
        <v>89</v>
      </c>
      <c r="G3041" s="135">
        <v>41.188786957698198</v>
      </c>
      <c r="H3041" s="2">
        <v>-1.50947981442046</v>
      </c>
      <c r="I3041" s="2">
        <v>189.81196456753801</v>
      </c>
      <c r="J3041" s="2">
        <v>-174.52904963437101</v>
      </c>
      <c r="K3041" s="19">
        <v>1.5919305126399701</v>
      </c>
      <c r="L3041" s="135">
        <v>0.29930613638810999</v>
      </c>
      <c r="M3041" s="135">
        <v>89.79</v>
      </c>
      <c r="N3041" s="135">
        <v>84.175034037172793</v>
      </c>
      <c r="O3041" s="19">
        <v>0.8</v>
      </c>
      <c r="P3041" s="2">
        <v>37.067999736667602</v>
      </c>
      <c r="Q3041" s="2">
        <v>20.089912996709199</v>
      </c>
      <c r="R3041" s="266">
        <f t="shared" si="144"/>
        <v>2.82275741921663</v>
      </c>
      <c r="S3041" s="266">
        <f t="shared" si="145"/>
        <v>0.77316622604056018</v>
      </c>
      <c r="T3041" s="266">
        <f t="shared" si="146"/>
        <v>2.0436395498518185</v>
      </c>
    </row>
    <row r="3042" spans="1:20">
      <c r="A3042" s="102">
        <v>2.8691280512139201</v>
      </c>
      <c r="B3042" s="102">
        <v>1.1671309934874201</v>
      </c>
      <c r="C3042" s="2">
        <v>909.60805788635503</v>
      </c>
      <c r="D3042" s="19">
        <v>0.508999405195804</v>
      </c>
      <c r="E3042" s="135">
        <v>0.29999448762498498</v>
      </c>
      <c r="F3042" s="135">
        <v>89</v>
      </c>
      <c r="G3042" s="135">
        <v>41.004804910809298</v>
      </c>
      <c r="H3042" s="2">
        <v>5.0792732812033599</v>
      </c>
      <c r="I3042" s="2">
        <v>189.55898330322901</v>
      </c>
      <c r="J3042" s="2">
        <v>-167.97390936376399</v>
      </c>
      <c r="K3042" s="19">
        <v>3.52124596488341</v>
      </c>
      <c r="L3042" s="135">
        <v>0.29962793560843898</v>
      </c>
      <c r="M3042" s="135">
        <v>89.79</v>
      </c>
      <c r="N3042" s="135">
        <v>83.332243642850898</v>
      </c>
      <c r="O3042" s="19">
        <v>0.8</v>
      </c>
      <c r="P3042" s="2">
        <v>64.545064019663997</v>
      </c>
      <c r="Q3042" s="2">
        <v>359.97399843145303</v>
      </c>
      <c r="R3042" s="266">
        <f t="shared" si="144"/>
        <v>4.0302453700792142</v>
      </c>
      <c r="S3042" s="266">
        <f t="shared" si="145"/>
        <v>0.14455093744428535</v>
      </c>
      <c r="T3042" s="266">
        <f t="shared" si="146"/>
        <v>2.0322555813668473</v>
      </c>
    </row>
    <row r="3043" spans="1:20">
      <c r="A3043" s="102">
        <v>2.1425725547596799</v>
      </c>
      <c r="B3043" s="102">
        <v>1.1696449273320599</v>
      </c>
      <c r="C3043" s="2">
        <v>950.04281996729901</v>
      </c>
      <c r="D3043" s="19">
        <v>1.54653687511603</v>
      </c>
      <c r="E3043" s="135">
        <v>3.7356121481146802E-7</v>
      </c>
      <c r="F3043" s="135">
        <v>89</v>
      </c>
      <c r="G3043" s="135">
        <v>40.7139095987094</v>
      </c>
      <c r="H3043" s="2">
        <v>5.0445956299052703</v>
      </c>
      <c r="I3043" s="2">
        <v>282.68914021879601</v>
      </c>
      <c r="J3043" s="2">
        <v>60.814144461637397</v>
      </c>
      <c r="K3043" s="19">
        <v>4.5461143729546096</v>
      </c>
      <c r="L3043" s="135">
        <v>6.0289957812290601E-2</v>
      </c>
      <c r="M3043" s="135">
        <v>89.79</v>
      </c>
      <c r="N3043" s="135">
        <v>82.280670995943197</v>
      </c>
      <c r="O3043" s="19">
        <v>0.8</v>
      </c>
      <c r="P3043" s="2">
        <v>0.86332009383216202</v>
      </c>
      <c r="Q3043" s="2">
        <v>69.293029931715097</v>
      </c>
      <c r="R3043" s="266">
        <f t="shared" si="144"/>
        <v>6.0926512480706396</v>
      </c>
      <c r="S3043" s="266">
        <f t="shared" si="145"/>
        <v>0.34018873003208344</v>
      </c>
      <c r="T3043" s="266">
        <f t="shared" si="146"/>
        <v>2.020947430667563</v>
      </c>
    </row>
    <row r="3044" spans="1:20">
      <c r="A3044" s="102">
        <v>2.84282618947327</v>
      </c>
      <c r="B3044" s="102">
        <v>1.1738740368746201</v>
      </c>
      <c r="C3044" s="2">
        <v>982.79109099325296</v>
      </c>
      <c r="D3044" s="19">
        <v>1.0946414056198801</v>
      </c>
      <c r="E3044" s="135">
        <v>8.6441571700526104E-3</v>
      </c>
      <c r="F3044" s="135">
        <v>89</v>
      </c>
      <c r="G3044" s="135">
        <v>39.9610916753212</v>
      </c>
      <c r="H3044" s="2">
        <v>5.2403837611871502</v>
      </c>
      <c r="I3044" s="2">
        <v>269.952732728581</v>
      </c>
      <c r="J3044" s="2">
        <v>-118.19238833001801</v>
      </c>
      <c r="K3044" s="19">
        <v>3.99133600263744</v>
      </c>
      <c r="L3044" s="135">
        <v>0.13716386053336699</v>
      </c>
      <c r="M3044" s="135">
        <v>89.79</v>
      </c>
      <c r="N3044" s="135">
        <v>82.919624977895396</v>
      </c>
      <c r="O3044" s="19">
        <v>0.8</v>
      </c>
      <c r="P3044" s="2">
        <v>214.144630936006</v>
      </c>
      <c r="Q3044" s="2">
        <v>239.80368758846399</v>
      </c>
      <c r="R3044" s="266">
        <f t="shared" si="144"/>
        <v>5.0859774082573201</v>
      </c>
      <c r="S3044" s="266">
        <f t="shared" si="145"/>
        <v>0.27425438622470033</v>
      </c>
      <c r="T3044" s="266">
        <f t="shared" si="146"/>
        <v>2.0750090025469481</v>
      </c>
    </row>
    <row r="3045" spans="1:20">
      <c r="A3045" s="102">
        <v>2.8216417538933398</v>
      </c>
      <c r="B3045" s="102">
        <v>1.1777742211706901</v>
      </c>
      <c r="C3045" s="2">
        <v>926.74833712204395</v>
      </c>
      <c r="D3045" s="19">
        <v>0.51879611198885101</v>
      </c>
      <c r="E3045" s="135">
        <v>1.6978575165804601E-7</v>
      </c>
      <c r="F3045" s="135">
        <v>89</v>
      </c>
      <c r="G3045" s="135">
        <v>42.1161681072142</v>
      </c>
      <c r="H3045" s="2">
        <v>2.3995084910180799</v>
      </c>
      <c r="I3045" s="2">
        <v>0.190842197131841</v>
      </c>
      <c r="J3045" s="2">
        <v>17.140203000979302</v>
      </c>
      <c r="K3045" s="19">
        <v>1.0000000246005201</v>
      </c>
      <c r="L3045" s="135">
        <v>0.299999790610529</v>
      </c>
      <c r="M3045" s="135">
        <v>89.79</v>
      </c>
      <c r="N3045" s="135">
        <v>82.184883273933707</v>
      </c>
      <c r="O3045" s="19">
        <v>0.8</v>
      </c>
      <c r="P3045" s="2">
        <v>86.954940792867902</v>
      </c>
      <c r="Q3045" s="2">
        <v>1.5629543513136199</v>
      </c>
      <c r="R3045" s="266">
        <f t="shared" si="144"/>
        <v>1.518796136589371</v>
      </c>
      <c r="S3045" s="266">
        <f t="shared" si="145"/>
        <v>0.51879609922619718</v>
      </c>
      <c r="T3045" s="266">
        <f t="shared" si="146"/>
        <v>1.951385583434786</v>
      </c>
    </row>
    <row r="3046" spans="1:20">
      <c r="A3046" s="102">
        <v>2.6654479419812498</v>
      </c>
      <c r="B3046" s="102">
        <v>1.17966669173363</v>
      </c>
      <c r="C3046" s="2">
        <v>977.16567734409796</v>
      </c>
      <c r="D3046" s="19">
        <v>0.60590488600125403</v>
      </c>
      <c r="E3046" s="135">
        <v>0.29964914364940798</v>
      </c>
      <c r="F3046" s="135">
        <v>89</v>
      </c>
      <c r="G3046" s="135">
        <v>40.976108151142597</v>
      </c>
      <c r="H3046" s="2">
        <v>1.60136627937118</v>
      </c>
      <c r="I3046" s="2">
        <v>200.28660833439</v>
      </c>
      <c r="J3046" s="2">
        <v>-174.101616910172</v>
      </c>
      <c r="K3046" s="19">
        <v>3.9139025725535501</v>
      </c>
      <c r="L3046" s="135">
        <v>0.29642600997917601</v>
      </c>
      <c r="M3046" s="135">
        <v>89.79</v>
      </c>
      <c r="N3046" s="135">
        <v>83.4308242708059</v>
      </c>
      <c r="O3046" s="19">
        <v>0.8</v>
      </c>
      <c r="P3046" s="2">
        <v>83.697118837045494</v>
      </c>
      <c r="Q3046" s="2">
        <v>350.14932007542001</v>
      </c>
      <c r="R3046" s="266">
        <f t="shared" si="144"/>
        <v>4.519807458554804</v>
      </c>
      <c r="S3046" s="266">
        <f t="shared" si="145"/>
        <v>0.15480837214758339</v>
      </c>
      <c r="T3046" s="266">
        <f t="shared" si="146"/>
        <v>2.036084636517133</v>
      </c>
    </row>
    <row r="3047" spans="1:20">
      <c r="A3047" s="102">
        <v>2.9327673921361499</v>
      </c>
      <c r="B3047" s="102">
        <v>1.18043882358709</v>
      </c>
      <c r="C3047" s="2">
        <v>884.98816270629595</v>
      </c>
      <c r="D3047" s="19">
        <v>2.24110923032308</v>
      </c>
      <c r="E3047" s="135">
        <v>0.29301064540977201</v>
      </c>
      <c r="F3047" s="135">
        <v>89</v>
      </c>
      <c r="G3047" s="135">
        <v>41.561880867848302</v>
      </c>
      <c r="H3047" s="2">
        <v>3.1950281750384901</v>
      </c>
      <c r="I3047" s="2">
        <v>182.44731620645101</v>
      </c>
      <c r="J3047" s="2">
        <v>-149.775936180125</v>
      </c>
      <c r="K3047" s="19">
        <v>2.4597104398123202</v>
      </c>
      <c r="L3047" s="135">
        <v>0.18957623000211801</v>
      </c>
      <c r="M3047" s="135">
        <v>89.79</v>
      </c>
      <c r="N3047" s="135">
        <v>84.157375162540305</v>
      </c>
      <c r="O3047" s="19">
        <v>0.8</v>
      </c>
      <c r="P3047" s="2">
        <v>23.898138561718401</v>
      </c>
      <c r="Q3047" s="2">
        <v>29.843559445377402</v>
      </c>
      <c r="R3047" s="266">
        <f t="shared" si="144"/>
        <v>4.7008196701354006</v>
      </c>
      <c r="S3047" s="266">
        <f t="shared" si="145"/>
        <v>0.91112725874110623</v>
      </c>
      <c r="T3047" s="266">
        <f t="shared" si="146"/>
        <v>2.0248692649432836</v>
      </c>
    </row>
    <row r="3048" spans="1:20">
      <c r="A3048" s="102">
        <v>2.5828042393550201</v>
      </c>
      <c r="B3048" s="102">
        <v>1.1967839204760999</v>
      </c>
      <c r="C3048" s="2">
        <v>979.18608988830204</v>
      </c>
      <c r="D3048" s="19">
        <v>1.02554959601369</v>
      </c>
      <c r="E3048" s="135">
        <v>0.213388493540834</v>
      </c>
      <c r="F3048" s="135">
        <v>89</v>
      </c>
      <c r="G3048" s="135">
        <v>42.070876453757897</v>
      </c>
      <c r="H3048" s="2">
        <v>2.2623076090880998</v>
      </c>
      <c r="I3048" s="2">
        <v>161.25871140202</v>
      </c>
      <c r="J3048" s="2">
        <v>-179.98319639955099</v>
      </c>
      <c r="K3048" s="19">
        <v>4.17860090046333</v>
      </c>
      <c r="L3048" s="135">
        <v>0.25274300133942101</v>
      </c>
      <c r="M3048" s="135">
        <v>89.79</v>
      </c>
      <c r="N3048" s="135">
        <v>82.342926338722506</v>
      </c>
      <c r="O3048" s="19">
        <v>0.8</v>
      </c>
      <c r="P3048" s="2">
        <v>277.898700573707</v>
      </c>
      <c r="Q3048" s="2">
        <v>150.47554151467099</v>
      </c>
      <c r="R3048" s="266">
        <f t="shared" si="144"/>
        <v>5.2041504964770198</v>
      </c>
      <c r="S3048" s="266">
        <f t="shared" si="145"/>
        <v>0.24542894151484421</v>
      </c>
      <c r="T3048" s="266">
        <f t="shared" si="146"/>
        <v>1.9572429499829778</v>
      </c>
    </row>
    <row r="3049" spans="1:20">
      <c r="A3049" s="102">
        <v>2.8576037273742201</v>
      </c>
      <c r="B3049" s="102">
        <v>1.19852932778132</v>
      </c>
      <c r="C3049" s="2">
        <v>984.22989367577202</v>
      </c>
      <c r="D3049" s="19">
        <v>0.70953775095036498</v>
      </c>
      <c r="E3049" s="135">
        <v>0.299999969178873</v>
      </c>
      <c r="F3049" s="135">
        <v>89</v>
      </c>
      <c r="G3049" s="135">
        <v>41.342563242667701</v>
      </c>
      <c r="H3049" s="2">
        <v>-1.73582966283645</v>
      </c>
      <c r="I3049" s="2">
        <v>201.55092741778699</v>
      </c>
      <c r="J3049" s="2">
        <v>-175.591559885659</v>
      </c>
      <c r="K3049" s="19">
        <v>2.1236732630344801</v>
      </c>
      <c r="L3049" s="135">
        <v>0.22628387731216101</v>
      </c>
      <c r="M3049" s="135">
        <v>89.79</v>
      </c>
      <c r="N3049" s="135">
        <v>83.379180565687903</v>
      </c>
      <c r="O3049" s="19">
        <v>0.8</v>
      </c>
      <c r="P3049" s="2">
        <v>65.244357425160203</v>
      </c>
      <c r="Q3049" s="2">
        <v>0.44982834581870501</v>
      </c>
      <c r="R3049" s="266">
        <f t="shared" si="144"/>
        <v>2.8332110139848452</v>
      </c>
      <c r="S3049" s="266">
        <f t="shared" si="145"/>
        <v>0.33410871780554358</v>
      </c>
      <c r="T3049" s="266">
        <f t="shared" si="146"/>
        <v>2.0167878821706973</v>
      </c>
    </row>
    <row r="3050" spans="1:20">
      <c r="A3050" s="102">
        <v>2.3607560554519198</v>
      </c>
      <c r="B3050" s="102">
        <v>1.2015702169224101</v>
      </c>
      <c r="C3050" s="2">
        <v>981.67260813345501</v>
      </c>
      <c r="D3050" s="19">
        <v>0.50000018562672</v>
      </c>
      <c r="E3050" s="135">
        <v>7.0668315740976706E-2</v>
      </c>
      <c r="F3050" s="135">
        <v>89</v>
      </c>
      <c r="G3050" s="135">
        <v>42.459972403156797</v>
      </c>
      <c r="H3050" s="2">
        <v>0.89858998341994101</v>
      </c>
      <c r="I3050" s="2">
        <v>124.406365564447</v>
      </c>
      <c r="J3050" s="2">
        <v>-58.190556124744603</v>
      </c>
      <c r="K3050" s="19">
        <v>4.3835839394512597</v>
      </c>
      <c r="L3050" s="135">
        <v>0.25448500632990501</v>
      </c>
      <c r="M3050" s="135">
        <v>89.79</v>
      </c>
      <c r="N3050" s="135">
        <v>82.774774060503205</v>
      </c>
      <c r="O3050" s="19">
        <v>0.8</v>
      </c>
      <c r="P3050" s="2">
        <v>0.28820538967949699</v>
      </c>
      <c r="Q3050" s="2">
        <v>46.687390360352197</v>
      </c>
      <c r="R3050" s="266">
        <f t="shared" si="144"/>
        <v>4.8835841250779799</v>
      </c>
      <c r="S3050" s="266">
        <f t="shared" si="145"/>
        <v>0.1140619622055898</v>
      </c>
      <c r="T3050" s="266">
        <f t="shared" si="146"/>
        <v>1.9494778111148536</v>
      </c>
    </row>
    <row r="3051" spans="1:20">
      <c r="A3051" s="102">
        <v>2.7630707598291302</v>
      </c>
      <c r="B3051" s="102">
        <v>1.2065542752799701</v>
      </c>
      <c r="C3051" s="2">
        <v>984.741070123741</v>
      </c>
      <c r="D3051" s="19">
        <v>0.523881287144769</v>
      </c>
      <c r="E3051" s="135">
        <v>3.1715675095727397E-2</v>
      </c>
      <c r="F3051" s="135">
        <v>89</v>
      </c>
      <c r="G3051" s="135">
        <v>39.525475910397397</v>
      </c>
      <c r="H3051" s="2">
        <v>-0.15826593117170701</v>
      </c>
      <c r="I3051" s="2">
        <v>356.28256219387998</v>
      </c>
      <c r="J3051" s="2">
        <v>52.3336386813167</v>
      </c>
      <c r="K3051" s="19">
        <v>4.3612689628762302</v>
      </c>
      <c r="L3051" s="135">
        <v>0.178253284627542</v>
      </c>
      <c r="M3051" s="135">
        <v>89.79</v>
      </c>
      <c r="N3051" s="135">
        <v>83.260895899560097</v>
      </c>
      <c r="O3051" s="19">
        <v>0.8</v>
      </c>
      <c r="P3051" s="2">
        <v>29.8398775648228</v>
      </c>
      <c r="Q3051" s="2">
        <v>36.427492729489799</v>
      </c>
      <c r="R3051" s="266">
        <f t="shared" si="144"/>
        <v>4.8851502500209989</v>
      </c>
      <c r="S3051" s="266">
        <f t="shared" si="145"/>
        <v>0.12012129763243781</v>
      </c>
      <c r="T3051" s="266">
        <f t="shared" si="146"/>
        <v>2.1065121666924154</v>
      </c>
    </row>
    <row r="3052" spans="1:20">
      <c r="A3052" s="102">
        <v>2.4385332404635802</v>
      </c>
      <c r="B3052" s="102">
        <v>1.20968352995045</v>
      </c>
      <c r="C3052" s="2">
        <v>884.33694636838004</v>
      </c>
      <c r="D3052" s="19">
        <v>0.87326809038620001</v>
      </c>
      <c r="E3052" s="135">
        <v>0.23165930258221501</v>
      </c>
      <c r="F3052" s="135">
        <v>89</v>
      </c>
      <c r="G3052" s="135">
        <v>42.300982128515997</v>
      </c>
      <c r="H3052" s="2">
        <v>-1.4515642606620001</v>
      </c>
      <c r="I3052" s="2">
        <v>286.91152213905099</v>
      </c>
      <c r="J3052" s="2">
        <v>88.074632428423698</v>
      </c>
      <c r="K3052" s="19">
        <v>4.40196890121699</v>
      </c>
      <c r="L3052" s="135">
        <v>0.299999995947905</v>
      </c>
      <c r="M3052" s="135">
        <v>89.79</v>
      </c>
      <c r="N3052" s="135">
        <v>82.966542692817299</v>
      </c>
      <c r="O3052" s="19">
        <v>0.8</v>
      </c>
      <c r="P3052" s="2">
        <v>134.05632630097901</v>
      </c>
      <c r="Q3052" s="2">
        <v>329.23928717392801</v>
      </c>
      <c r="R3052" s="266">
        <f t="shared" si="144"/>
        <v>5.2752369916031903</v>
      </c>
      <c r="S3052" s="266">
        <f t="shared" si="145"/>
        <v>0.19838124938701227</v>
      </c>
      <c r="T3052" s="266">
        <f t="shared" si="146"/>
        <v>1.9613384493237989</v>
      </c>
    </row>
    <row r="3053" spans="1:20">
      <c r="A3053" s="102">
        <v>2.7185711334459399</v>
      </c>
      <c r="B3053" s="102">
        <v>1.22235314145355</v>
      </c>
      <c r="C3053" s="2">
        <v>913.26844564938403</v>
      </c>
      <c r="D3053" s="19">
        <v>0.50000019820137698</v>
      </c>
      <c r="E3053" s="135">
        <v>0.29999999563193802</v>
      </c>
      <c r="F3053" s="135">
        <v>89</v>
      </c>
      <c r="G3053" s="135">
        <v>42.178083902897299</v>
      </c>
      <c r="H3053" s="2">
        <v>-2.99906432410575</v>
      </c>
      <c r="I3053" s="2">
        <v>168.92727694020999</v>
      </c>
      <c r="J3053" s="2">
        <v>-179.20099538278399</v>
      </c>
      <c r="K3053" s="19">
        <v>1.8137384505048399</v>
      </c>
      <c r="L3053" s="135">
        <v>3.9147468256137498E-2</v>
      </c>
      <c r="M3053" s="135">
        <v>89.79</v>
      </c>
      <c r="N3053" s="135">
        <v>82.183766953403904</v>
      </c>
      <c r="O3053" s="19">
        <v>0.8</v>
      </c>
      <c r="P3053" s="2">
        <v>15.7143230740409</v>
      </c>
      <c r="Q3053" s="2">
        <v>53.866017896057897</v>
      </c>
      <c r="R3053" s="266">
        <f t="shared" si="144"/>
        <v>2.313738648706217</v>
      </c>
      <c r="S3053" s="266">
        <f t="shared" si="145"/>
        <v>0.27567381507637212</v>
      </c>
      <c r="T3053" s="266">
        <f t="shared" si="146"/>
        <v>1.94849455804128</v>
      </c>
    </row>
    <row r="3054" spans="1:20">
      <c r="A3054" s="102">
        <v>2.6961489305831399</v>
      </c>
      <c r="B3054" s="102">
        <v>1.22960247576017</v>
      </c>
      <c r="C3054" s="2">
        <v>879.98200496153595</v>
      </c>
      <c r="D3054" s="19">
        <v>1.5806302926381</v>
      </c>
      <c r="E3054" s="135">
        <v>1.7471572522076401E-10</v>
      </c>
      <c r="F3054" s="135">
        <v>89</v>
      </c>
      <c r="G3054" s="135">
        <v>41.128044452061197</v>
      </c>
      <c r="H3054" s="2">
        <v>0.112230655522085</v>
      </c>
      <c r="I3054" s="2">
        <v>54.113949787137997</v>
      </c>
      <c r="J3054" s="2">
        <v>-135.15016867646901</v>
      </c>
      <c r="K3054" s="19">
        <v>3.0687194430247602</v>
      </c>
      <c r="L3054" s="135">
        <v>0.15937606678320801</v>
      </c>
      <c r="M3054" s="135">
        <v>89.79</v>
      </c>
      <c r="N3054" s="135">
        <v>81.688874544628902</v>
      </c>
      <c r="O3054" s="19">
        <v>0.8</v>
      </c>
      <c r="P3054" s="2">
        <v>198.069042233613</v>
      </c>
      <c r="Q3054" s="2">
        <v>265.32922719112298</v>
      </c>
      <c r="R3054" s="266">
        <f t="shared" si="144"/>
        <v>4.6493497356628604</v>
      </c>
      <c r="S3054" s="266">
        <f t="shared" si="145"/>
        <v>0.51507813665758639</v>
      </c>
      <c r="T3054" s="266">
        <f t="shared" si="146"/>
        <v>1.9862085745371474</v>
      </c>
    </row>
    <row r="3055" spans="1:20">
      <c r="A3055" s="102">
        <v>2.7777790445834398</v>
      </c>
      <c r="B3055" s="102">
        <v>1.2357238066547001</v>
      </c>
      <c r="C3055" s="2">
        <v>880.01703259203202</v>
      </c>
      <c r="D3055" s="19">
        <v>3.33266411294239</v>
      </c>
      <c r="E3055" s="135">
        <v>1.1674747059134401E-3</v>
      </c>
      <c r="F3055" s="135">
        <v>89</v>
      </c>
      <c r="G3055" s="135">
        <v>40.310055798460901</v>
      </c>
      <c r="H3055" s="2">
        <v>1.1321754678167499</v>
      </c>
      <c r="I3055" s="2">
        <v>357.20592977561603</v>
      </c>
      <c r="J3055" s="2">
        <v>-62.5278018378486</v>
      </c>
      <c r="K3055" s="19">
        <v>5.0715064997552304</v>
      </c>
      <c r="L3055" s="135">
        <v>0.26671080257254798</v>
      </c>
      <c r="M3055" s="135">
        <v>89.79</v>
      </c>
      <c r="N3055" s="135">
        <v>83.073495327692498</v>
      </c>
      <c r="O3055" s="19">
        <v>0.8</v>
      </c>
      <c r="P3055" s="2">
        <v>218.073077790377</v>
      </c>
      <c r="Q3055" s="2">
        <v>251.81532676568801</v>
      </c>
      <c r="R3055" s="266">
        <f t="shared" si="144"/>
        <v>8.4041706126976194</v>
      </c>
      <c r="S3055" s="266">
        <f t="shared" si="145"/>
        <v>0.65713493872150941</v>
      </c>
      <c r="T3055" s="266">
        <f t="shared" si="146"/>
        <v>2.0608628215013378</v>
      </c>
    </row>
    <row r="3056" spans="1:20">
      <c r="A3056" s="102">
        <v>2.1784230861812799</v>
      </c>
      <c r="B3056" s="102">
        <v>1.2434528365676401</v>
      </c>
      <c r="C3056" s="2">
        <v>956.45494228559505</v>
      </c>
      <c r="D3056" s="19">
        <v>1.30453806344953</v>
      </c>
      <c r="E3056" s="135">
        <v>6.0103994822859801E-4</v>
      </c>
      <c r="F3056" s="135">
        <v>89</v>
      </c>
      <c r="G3056" s="135">
        <v>41.002578227923301</v>
      </c>
      <c r="H3056" s="2">
        <v>-0.924785481217821</v>
      </c>
      <c r="I3056" s="2">
        <v>225.03613267287699</v>
      </c>
      <c r="J3056" s="2">
        <v>125.742318677285</v>
      </c>
      <c r="K3056" s="19">
        <v>1.52622403252621</v>
      </c>
      <c r="L3056" s="135">
        <v>0.10905566842890201</v>
      </c>
      <c r="M3056" s="135">
        <v>89.79</v>
      </c>
      <c r="N3056" s="135">
        <v>82.383510969068098</v>
      </c>
      <c r="O3056" s="19">
        <v>0.8</v>
      </c>
      <c r="P3056" s="2">
        <v>359.98148763750697</v>
      </c>
      <c r="Q3056" s="2">
        <v>62.698659252199597</v>
      </c>
      <c r="R3056" s="266">
        <f t="shared" si="144"/>
        <v>2.8307620959757402</v>
      </c>
      <c r="S3056" s="266">
        <f t="shared" si="145"/>
        <v>0.85474873652084704</v>
      </c>
      <c r="T3056" s="266">
        <f t="shared" si="146"/>
        <v>2.0092275785956266</v>
      </c>
    </row>
    <row r="3057" spans="1:20">
      <c r="A3057" s="102">
        <v>2.7627705289050901</v>
      </c>
      <c r="B3057" s="102">
        <v>1.24390261203927</v>
      </c>
      <c r="C3057" s="2">
        <v>889.00797590519005</v>
      </c>
      <c r="D3057" s="19">
        <v>0.63959453619545303</v>
      </c>
      <c r="E3057" s="135">
        <v>2.10749073729781E-2</v>
      </c>
      <c r="F3057" s="135">
        <v>89</v>
      </c>
      <c r="G3057" s="135">
        <v>39.0379341472551</v>
      </c>
      <c r="H3057" s="2">
        <v>2.54514575363021</v>
      </c>
      <c r="I3057" s="2">
        <v>76.499308640421702</v>
      </c>
      <c r="J3057" s="2">
        <v>32.844474567891702</v>
      </c>
      <c r="K3057" s="19">
        <v>4.9610906326583404</v>
      </c>
      <c r="L3057" s="135">
        <v>0.201263196853295</v>
      </c>
      <c r="M3057" s="135">
        <v>89.79</v>
      </c>
      <c r="N3057" s="135">
        <v>83.159148057191203</v>
      </c>
      <c r="O3057" s="19">
        <v>0.8</v>
      </c>
      <c r="P3057" s="2">
        <v>319.21848280589199</v>
      </c>
      <c r="Q3057" s="2">
        <v>100.223479233059</v>
      </c>
      <c r="R3057" s="266">
        <f t="shared" si="144"/>
        <v>5.6006851688537935</v>
      </c>
      <c r="S3057" s="266">
        <f t="shared" si="145"/>
        <v>0.12892216320037961</v>
      </c>
      <c r="T3057" s="266">
        <f t="shared" si="146"/>
        <v>2.1302138515707911</v>
      </c>
    </row>
    <row r="3058" spans="1:20">
      <c r="A3058" s="102">
        <v>2.9801733288913899</v>
      </c>
      <c r="B3058" s="102">
        <v>1.24585312659687</v>
      </c>
      <c r="C3058" s="2">
        <v>972.73628037763797</v>
      </c>
      <c r="D3058" s="19">
        <v>0.96836110618651405</v>
      </c>
      <c r="E3058" s="135">
        <v>2.3544562631414901E-2</v>
      </c>
      <c r="F3058" s="135">
        <v>89</v>
      </c>
      <c r="G3058" s="135">
        <v>40.594568995751303</v>
      </c>
      <c r="H3058" s="2">
        <v>-0.88867576128946202</v>
      </c>
      <c r="I3058" s="2">
        <v>308.96636940606498</v>
      </c>
      <c r="J3058" s="2">
        <v>105.89770124777</v>
      </c>
      <c r="K3058" s="19">
        <v>5.1172456157711403</v>
      </c>
      <c r="L3058" s="135">
        <v>0.16110531446704601</v>
      </c>
      <c r="M3058" s="135">
        <v>89.79</v>
      </c>
      <c r="N3058" s="135">
        <v>83.7878846571369</v>
      </c>
      <c r="O3058" s="19">
        <v>0.8</v>
      </c>
      <c r="P3058" s="2">
        <v>35.5077867965813</v>
      </c>
      <c r="Q3058" s="2">
        <v>34.001420763713703</v>
      </c>
      <c r="R3058" s="266">
        <f t="shared" si="144"/>
        <v>6.0856067219576548</v>
      </c>
      <c r="S3058" s="266">
        <f t="shared" si="145"/>
        <v>0.18923483039431702</v>
      </c>
      <c r="T3058" s="266">
        <f t="shared" si="146"/>
        <v>2.0640171020391</v>
      </c>
    </row>
    <row r="3059" spans="1:20">
      <c r="A3059" s="102">
        <v>2.7337364442646499</v>
      </c>
      <c r="B3059" s="102">
        <v>1.2502022645545701</v>
      </c>
      <c r="C3059" s="2">
        <v>982.68935861723298</v>
      </c>
      <c r="D3059" s="19">
        <v>0.67074116246984805</v>
      </c>
      <c r="E3059" s="135">
        <v>2.74598665074994E-2</v>
      </c>
      <c r="F3059" s="135">
        <v>89</v>
      </c>
      <c r="G3059" s="135">
        <v>40.121562029664801</v>
      </c>
      <c r="H3059" s="2">
        <v>5.99733493279291</v>
      </c>
      <c r="I3059" s="2">
        <v>240.564887400598</v>
      </c>
      <c r="J3059" s="2">
        <v>48.113548984870299</v>
      </c>
      <c r="K3059" s="19">
        <v>1.3932773684803601</v>
      </c>
      <c r="L3059" s="135">
        <v>0.13302113449348199</v>
      </c>
      <c r="M3059" s="135">
        <v>89.79</v>
      </c>
      <c r="N3059" s="135">
        <v>82.4132735404459</v>
      </c>
      <c r="O3059" s="19">
        <v>0.8</v>
      </c>
      <c r="P3059" s="2">
        <v>222.80385652205601</v>
      </c>
      <c r="Q3059" s="2">
        <v>226.05501010665901</v>
      </c>
      <c r="R3059" s="266">
        <f t="shared" si="144"/>
        <v>2.0640185309502082</v>
      </c>
      <c r="S3059" s="266">
        <f t="shared" si="145"/>
        <v>0.48141251529939205</v>
      </c>
      <c r="T3059" s="266">
        <f t="shared" si="146"/>
        <v>2.0540893567282286</v>
      </c>
    </row>
    <row r="3060" spans="1:20">
      <c r="A3060" s="102">
        <v>2.8894789656624198</v>
      </c>
      <c r="B3060" s="102">
        <v>1.2570350699619699</v>
      </c>
      <c r="C3060" s="2">
        <v>984.73822660276096</v>
      </c>
      <c r="D3060" s="19">
        <v>1.2866907160857299</v>
      </c>
      <c r="E3060" s="135">
        <v>0.183071612872519</v>
      </c>
      <c r="F3060" s="135">
        <v>89</v>
      </c>
      <c r="G3060" s="135">
        <v>39.9813324664917</v>
      </c>
      <c r="H3060" s="2">
        <v>1.04308844615817</v>
      </c>
      <c r="I3060" s="2">
        <v>285.91217925692001</v>
      </c>
      <c r="J3060" s="2">
        <v>21.2268201744536</v>
      </c>
      <c r="K3060" s="19">
        <v>2.6939444769454899</v>
      </c>
      <c r="L3060" s="135">
        <v>0.257697395563945</v>
      </c>
      <c r="M3060" s="135">
        <v>89.79</v>
      </c>
      <c r="N3060" s="135">
        <v>85.023799662406503</v>
      </c>
      <c r="O3060" s="19">
        <v>0.8</v>
      </c>
      <c r="P3060" s="2">
        <v>104.962368521676</v>
      </c>
      <c r="Q3060" s="2">
        <v>322.37068024360099</v>
      </c>
      <c r="R3060" s="266">
        <f t="shared" si="144"/>
        <v>3.9806351930312198</v>
      </c>
      <c r="S3060" s="266">
        <f t="shared" si="145"/>
        <v>0.47762332412456965</v>
      </c>
      <c r="T3060" s="266">
        <f t="shared" si="146"/>
        <v>2.1265874451199154</v>
      </c>
    </row>
    <row r="3061" spans="1:20">
      <c r="A3061" s="102">
        <v>2.8791447831317698</v>
      </c>
      <c r="B3061" s="102">
        <v>1.25850264495238</v>
      </c>
      <c r="C3061" s="2">
        <v>976.36207321191603</v>
      </c>
      <c r="D3061" s="19">
        <v>0.84275780513661502</v>
      </c>
      <c r="E3061" s="135">
        <v>3.24469649481962E-9</v>
      </c>
      <c r="F3061" s="135">
        <v>89</v>
      </c>
      <c r="G3061" s="135">
        <v>39.656592341706499</v>
      </c>
      <c r="H3061" s="2">
        <v>-5.6970255540569302E-3</v>
      </c>
      <c r="I3061" s="2">
        <v>61.769566432348199</v>
      </c>
      <c r="J3061" s="2">
        <v>-7.4989574181808401</v>
      </c>
      <c r="K3061" s="19">
        <v>3.98410397745439</v>
      </c>
      <c r="L3061" s="135">
        <v>0.13079286094397199</v>
      </c>
      <c r="M3061" s="135">
        <v>89.79</v>
      </c>
      <c r="N3061" s="135">
        <v>83.411944500094194</v>
      </c>
      <c r="O3061" s="19">
        <v>0.8</v>
      </c>
      <c r="P3061" s="2">
        <v>15.3876915739464</v>
      </c>
      <c r="Q3061" s="2">
        <v>52.457249543060499</v>
      </c>
      <c r="R3061" s="266">
        <f t="shared" si="144"/>
        <v>4.8268617825910054</v>
      </c>
      <c r="S3061" s="266">
        <f t="shared" si="145"/>
        <v>0.21153007298647061</v>
      </c>
      <c r="T3061" s="266">
        <f t="shared" si="146"/>
        <v>2.1033563292923323</v>
      </c>
    </row>
    <row r="3062" spans="1:20">
      <c r="A3062" s="102">
        <v>2.93151698540896</v>
      </c>
      <c r="B3062" s="102">
        <v>1.2796649577041299</v>
      </c>
      <c r="C3062" s="2">
        <v>962.72169047408795</v>
      </c>
      <c r="D3062" s="19">
        <v>1.2650095711091001</v>
      </c>
      <c r="E3062" s="135">
        <v>0.22859669404765501</v>
      </c>
      <c r="F3062" s="135">
        <v>89</v>
      </c>
      <c r="G3062" s="135">
        <v>42.998420928878801</v>
      </c>
      <c r="H3062" s="2">
        <v>5.4945628996917897</v>
      </c>
      <c r="I3062" s="2">
        <v>192.41478272458599</v>
      </c>
      <c r="J3062" s="2">
        <v>162.83079813984</v>
      </c>
      <c r="K3062" s="19">
        <v>3.3822132782690901</v>
      </c>
      <c r="L3062" s="135">
        <v>7.6168376220069098E-2</v>
      </c>
      <c r="M3062" s="135">
        <v>89.79</v>
      </c>
      <c r="N3062" s="135">
        <v>81.225872883641202</v>
      </c>
      <c r="O3062" s="19">
        <v>0.8</v>
      </c>
      <c r="P3062" s="2">
        <v>84.993758919830995</v>
      </c>
      <c r="Q3062" s="2">
        <v>4.2833051418928001</v>
      </c>
      <c r="R3062" s="266">
        <f t="shared" si="144"/>
        <v>4.6472228493781902</v>
      </c>
      <c r="S3062" s="266">
        <f t="shared" si="145"/>
        <v>0.3740182735479331</v>
      </c>
      <c r="T3062" s="266">
        <f t="shared" si="146"/>
        <v>1.8890431585381291</v>
      </c>
    </row>
    <row r="3063" spans="1:20">
      <c r="A3063" s="102">
        <v>2.6378281554207201</v>
      </c>
      <c r="B3063" s="102">
        <v>1.28066595501321</v>
      </c>
      <c r="C3063" s="2">
        <v>959.25017133346603</v>
      </c>
      <c r="D3063" s="19">
        <v>1.1772418118789501</v>
      </c>
      <c r="E3063" s="135">
        <v>0.29024613207331801</v>
      </c>
      <c r="F3063" s="135">
        <v>89</v>
      </c>
      <c r="G3063" s="135">
        <v>41.399785285250303</v>
      </c>
      <c r="H3063" s="2">
        <v>-0.54985166228829596</v>
      </c>
      <c r="I3063" s="2">
        <v>359.949434699687</v>
      </c>
      <c r="J3063" s="2">
        <v>-150.46452155090299</v>
      </c>
      <c r="K3063" s="19">
        <v>2.5587058047762801</v>
      </c>
      <c r="L3063" s="135">
        <v>0.28848634597178802</v>
      </c>
      <c r="M3063" s="135">
        <v>89.79</v>
      </c>
      <c r="N3063" s="135">
        <v>82.832984796129494</v>
      </c>
      <c r="O3063" s="19">
        <v>0.8</v>
      </c>
      <c r="P3063" s="2">
        <v>165.61508888653901</v>
      </c>
      <c r="Q3063" s="2">
        <v>314.288161745293</v>
      </c>
      <c r="R3063" s="266">
        <f t="shared" si="144"/>
        <v>3.7359476166552303</v>
      </c>
      <c r="S3063" s="266">
        <f t="shared" si="145"/>
        <v>0.46009268032355205</v>
      </c>
      <c r="T3063" s="266">
        <f t="shared" si="146"/>
        <v>2.0008071110852064</v>
      </c>
    </row>
    <row r="3064" spans="1:20">
      <c r="A3064" s="102">
        <v>2.44130722759291</v>
      </c>
      <c r="B3064" s="102">
        <v>1.2863752821679499</v>
      </c>
      <c r="C3064" s="2">
        <v>938.89627986226606</v>
      </c>
      <c r="D3064" s="19">
        <v>0.50002091273252802</v>
      </c>
      <c r="E3064" s="135">
        <v>0.28434599919550402</v>
      </c>
      <c r="F3064" s="135">
        <v>89</v>
      </c>
      <c r="G3064" s="135">
        <v>42.502804524113401</v>
      </c>
      <c r="H3064" s="2">
        <v>5.0286780019294497</v>
      </c>
      <c r="I3064" s="2">
        <v>148.33458910395501</v>
      </c>
      <c r="J3064" s="2">
        <v>-13.4955538886071</v>
      </c>
      <c r="K3064" s="19">
        <v>3.3197642753363898</v>
      </c>
      <c r="L3064" s="135">
        <v>6.7700565850566203E-3</v>
      </c>
      <c r="M3064" s="135">
        <v>89.79</v>
      </c>
      <c r="N3064" s="135">
        <v>82.640285797153993</v>
      </c>
      <c r="O3064" s="19">
        <v>0.8</v>
      </c>
      <c r="P3064" s="2">
        <v>46.291644397916201</v>
      </c>
      <c r="Q3064" s="2">
        <v>28.488444370818701</v>
      </c>
      <c r="R3064" s="266">
        <f t="shared" si="144"/>
        <v>3.8197851880689178</v>
      </c>
      <c r="S3064" s="266">
        <f t="shared" si="145"/>
        <v>0.15061940284355316</v>
      </c>
      <c r="T3064" s="266">
        <f t="shared" si="146"/>
        <v>1.9443490076112302</v>
      </c>
    </row>
    <row r="3065" spans="1:20">
      <c r="A3065" s="102">
        <v>2.5632130121812202</v>
      </c>
      <c r="B3065" s="102">
        <v>1.3139554562101901</v>
      </c>
      <c r="C3065" s="2">
        <v>899.40592854772501</v>
      </c>
      <c r="D3065" s="19">
        <v>0.50000159233313501</v>
      </c>
      <c r="E3065" s="135">
        <v>5.6067816139870799E-8</v>
      </c>
      <c r="F3065" s="135">
        <v>89</v>
      </c>
      <c r="G3065" s="135">
        <v>41.976214524812498</v>
      </c>
      <c r="H3065" s="2">
        <v>-0.30432337737962101</v>
      </c>
      <c r="I3065" s="2">
        <v>9.96114308081813E-2</v>
      </c>
      <c r="J3065" s="2">
        <v>-166.962678473827</v>
      </c>
      <c r="K3065" s="19">
        <v>1.8829088039192301</v>
      </c>
      <c r="L3065" s="135">
        <v>6.1312462353451096E-3</v>
      </c>
      <c r="M3065" s="135">
        <v>89.79</v>
      </c>
      <c r="N3065" s="135">
        <v>82.011561540421098</v>
      </c>
      <c r="O3065" s="19">
        <v>0.8</v>
      </c>
      <c r="P3065" s="2">
        <v>125.74161856734899</v>
      </c>
      <c r="Q3065" s="2">
        <v>308.87680575107902</v>
      </c>
      <c r="R3065" s="266">
        <f t="shared" ref="R3065:R3076" si="147">D3065+K3065</f>
        <v>2.382910396252365</v>
      </c>
      <c r="S3065" s="266">
        <f t="shared" ref="S3065:S3076" si="148">D3065/K3065</f>
        <v>0.26554742921823593</v>
      </c>
      <c r="T3065" s="266">
        <f t="shared" ref="T3065:T3076" si="149">N3065/G3065</f>
        <v>1.9537626836727586</v>
      </c>
    </row>
    <row r="3066" spans="1:20">
      <c r="A3066" s="102">
        <v>2.4601321979425799</v>
      </c>
      <c r="B3066" s="102">
        <v>1.33789349415832</v>
      </c>
      <c r="C3066" s="2">
        <v>984.74090263686605</v>
      </c>
      <c r="D3066" s="19">
        <v>0.92150665694979705</v>
      </c>
      <c r="E3066" s="135">
        <v>1.90108759401397E-7</v>
      </c>
      <c r="F3066" s="135">
        <v>89</v>
      </c>
      <c r="G3066" s="135">
        <v>41.0137967264127</v>
      </c>
      <c r="H3066" s="2">
        <v>5.3771063570892697</v>
      </c>
      <c r="I3066" s="2">
        <v>355.65556031131399</v>
      </c>
      <c r="J3066" s="2">
        <v>-90.758474719233604</v>
      </c>
      <c r="K3066" s="19">
        <v>1.7392760803745</v>
      </c>
      <c r="L3066" s="135">
        <v>2.6063089835649502E-4</v>
      </c>
      <c r="M3066" s="135">
        <v>89.79</v>
      </c>
      <c r="N3066" s="135">
        <v>81.866072381819095</v>
      </c>
      <c r="O3066" s="19">
        <v>0.8</v>
      </c>
      <c r="P3066" s="2">
        <v>8.0476820262361297</v>
      </c>
      <c r="Q3066" s="2">
        <v>67.767092850380294</v>
      </c>
      <c r="R3066" s="266">
        <f t="shared" si="147"/>
        <v>2.6607827373242969</v>
      </c>
      <c r="S3066" s="266">
        <f t="shared" si="148"/>
        <v>0.5298219571624182</v>
      </c>
      <c r="T3066" s="266">
        <f t="shared" si="149"/>
        <v>1.9960617869132247</v>
      </c>
    </row>
    <row r="3067" spans="1:20">
      <c r="A3067" s="102">
        <v>2.69469700241461</v>
      </c>
      <c r="B3067" s="102">
        <v>1.35389753611867</v>
      </c>
      <c r="C3067" s="2">
        <v>917.56061875642104</v>
      </c>
      <c r="D3067" s="19">
        <v>1.50137198745171</v>
      </c>
      <c r="E3067" s="135">
        <v>1.3271721326924E-7</v>
      </c>
      <c r="F3067" s="135">
        <v>89</v>
      </c>
      <c r="G3067" s="135">
        <v>39.651103788125901</v>
      </c>
      <c r="H3067" s="2">
        <v>3.67263588232399</v>
      </c>
      <c r="I3067" s="2">
        <v>103.190045785538</v>
      </c>
      <c r="J3067" s="2">
        <v>61.946976144416297</v>
      </c>
      <c r="K3067" s="19">
        <v>3.1780440859387999</v>
      </c>
      <c r="L3067" s="135">
        <v>0.170873943242042</v>
      </c>
      <c r="M3067" s="135">
        <v>89.79</v>
      </c>
      <c r="N3067" s="135">
        <v>83.312504313820895</v>
      </c>
      <c r="O3067" s="19">
        <v>0.8</v>
      </c>
      <c r="P3067" s="2">
        <v>177.08287330397599</v>
      </c>
      <c r="Q3067" s="2">
        <v>282.02838543246003</v>
      </c>
      <c r="R3067" s="266">
        <f t="shared" si="147"/>
        <v>4.6794160733905095</v>
      </c>
      <c r="S3067" s="266">
        <f t="shared" si="148"/>
        <v>0.4724201259807892</v>
      </c>
      <c r="T3067" s="266">
        <f t="shared" si="149"/>
        <v>2.1011395990133832</v>
      </c>
    </row>
    <row r="3068" spans="1:20">
      <c r="A3068" s="102">
        <v>2.9017110443674001</v>
      </c>
      <c r="B3068" s="102">
        <v>1.3632903306142301</v>
      </c>
      <c r="C3068" s="2">
        <v>902.51605390251996</v>
      </c>
      <c r="D3068" s="19">
        <v>1.0249145628505101</v>
      </c>
      <c r="E3068" s="135">
        <v>0.25715872182638499</v>
      </c>
      <c r="F3068" s="135">
        <v>89</v>
      </c>
      <c r="G3068" s="135">
        <v>41.980348270003901</v>
      </c>
      <c r="H3068" s="2">
        <v>-0.248576822557243</v>
      </c>
      <c r="I3068" s="2">
        <v>297.52134518205702</v>
      </c>
      <c r="J3068" s="2">
        <v>124.70295386257899</v>
      </c>
      <c r="K3068" s="19">
        <v>5.4188020527919498</v>
      </c>
      <c r="L3068" s="135">
        <v>4.2257072936871101E-2</v>
      </c>
      <c r="M3068" s="135">
        <v>89.79</v>
      </c>
      <c r="N3068" s="135">
        <v>83.301508561152502</v>
      </c>
      <c r="O3068" s="19">
        <v>0.8</v>
      </c>
      <c r="P3068" s="2">
        <v>14.971734480225701</v>
      </c>
      <c r="Q3068" s="2">
        <v>51.288058541191397</v>
      </c>
      <c r="R3068" s="266">
        <f t="shared" si="147"/>
        <v>6.4437166156424599</v>
      </c>
      <c r="S3068" s="266">
        <f t="shared" si="148"/>
        <v>0.1891404323068859</v>
      </c>
      <c r="T3068" s="266">
        <f t="shared" si="149"/>
        <v>1.9842977010429828</v>
      </c>
    </row>
    <row r="3069" spans="1:20">
      <c r="A3069" s="102">
        <v>2.6308752112090499</v>
      </c>
      <c r="B3069" s="102">
        <v>1.3643536128596701</v>
      </c>
      <c r="C3069" s="2">
        <v>968.379890009316</v>
      </c>
      <c r="D3069" s="19">
        <v>0.56789752158329598</v>
      </c>
      <c r="E3069" s="135">
        <v>0.26064757999755001</v>
      </c>
      <c r="F3069" s="135">
        <v>89</v>
      </c>
      <c r="G3069" s="135">
        <v>41.250315486490102</v>
      </c>
      <c r="H3069" s="2">
        <v>4.4778380063282697</v>
      </c>
      <c r="I3069" s="2">
        <v>283.94531727668101</v>
      </c>
      <c r="J3069" s="2">
        <v>-111.59837229379799</v>
      </c>
      <c r="K3069" s="19">
        <v>1.4060567990072901</v>
      </c>
      <c r="L3069" s="135">
        <v>0.26440213034172899</v>
      </c>
      <c r="M3069" s="135">
        <v>89.79</v>
      </c>
      <c r="N3069" s="135">
        <v>82.620066099108598</v>
      </c>
      <c r="O3069" s="19">
        <v>0.8</v>
      </c>
      <c r="P3069" s="2">
        <v>138.73888946300301</v>
      </c>
      <c r="Q3069" s="2">
        <v>305.61899116454703</v>
      </c>
      <c r="R3069" s="266">
        <f t="shared" si="147"/>
        <v>1.9739543205905861</v>
      </c>
      <c r="S3069" s="266">
        <f t="shared" si="148"/>
        <v>0.40389372746836777</v>
      </c>
      <c r="T3069" s="266">
        <f t="shared" si="149"/>
        <v>2.0028953748527694</v>
      </c>
    </row>
    <row r="3070" spans="1:20">
      <c r="A3070" s="102">
        <v>2.9885617536492601</v>
      </c>
      <c r="B3070" s="102">
        <v>1.3644596985815201</v>
      </c>
      <c r="C3070" s="2">
        <v>984.73840488179906</v>
      </c>
      <c r="D3070" s="19">
        <v>0.50538942909414197</v>
      </c>
      <c r="E3070" s="135">
        <v>3.25947436844077E-2</v>
      </c>
      <c r="F3070" s="135">
        <v>89</v>
      </c>
      <c r="G3070" s="135">
        <v>39.478098237890897</v>
      </c>
      <c r="H3070" s="2">
        <v>4.94557056007379</v>
      </c>
      <c r="I3070" s="2">
        <v>258.596966488117</v>
      </c>
      <c r="J3070" s="2">
        <v>112.069102081184</v>
      </c>
      <c r="K3070" s="19">
        <v>2.2690789433215399</v>
      </c>
      <c r="L3070" s="135">
        <v>0.18653729450609299</v>
      </c>
      <c r="M3070" s="135">
        <v>89.79</v>
      </c>
      <c r="N3070" s="135">
        <v>82.9302959739409</v>
      </c>
      <c r="O3070" s="19">
        <v>0.8</v>
      </c>
      <c r="P3070" s="2">
        <v>160.91796174095299</v>
      </c>
      <c r="Q3070" s="2">
        <v>294.05110847102299</v>
      </c>
      <c r="R3070" s="266">
        <f t="shared" si="147"/>
        <v>2.774468372415682</v>
      </c>
      <c r="S3070" s="266">
        <f t="shared" si="148"/>
        <v>0.22272888767560423</v>
      </c>
      <c r="T3070" s="266">
        <f t="shared" si="149"/>
        <v>2.1006659306183293</v>
      </c>
    </row>
    <row r="3071" spans="1:20">
      <c r="A3071" s="102">
        <v>2.8645598092116402</v>
      </c>
      <c r="B3071" s="102">
        <v>1.37464610492701</v>
      </c>
      <c r="C3071" s="2">
        <v>880.29710828246095</v>
      </c>
      <c r="D3071" s="19">
        <v>1.66535631134865</v>
      </c>
      <c r="E3071" s="135">
        <v>8.6641802785511604E-2</v>
      </c>
      <c r="F3071" s="135">
        <v>89</v>
      </c>
      <c r="G3071" s="135">
        <v>41.139433964690099</v>
      </c>
      <c r="H3071" s="2">
        <v>0.65353624756151196</v>
      </c>
      <c r="I3071" s="2">
        <v>84.4001868961589</v>
      </c>
      <c r="J3071" s="2">
        <v>55.1463191676363</v>
      </c>
      <c r="K3071" s="19">
        <v>5.4999999649561904</v>
      </c>
      <c r="L3071" s="135">
        <v>0.29583027752023899</v>
      </c>
      <c r="M3071" s="135">
        <v>89.79</v>
      </c>
      <c r="N3071" s="135">
        <v>83.793593243782894</v>
      </c>
      <c r="O3071" s="19">
        <v>0.8</v>
      </c>
      <c r="P3071" s="2">
        <v>178.11012563447301</v>
      </c>
      <c r="Q3071" s="2">
        <v>297.16509320774901</v>
      </c>
      <c r="R3071" s="266">
        <f t="shared" si="147"/>
        <v>7.1653562763048404</v>
      </c>
      <c r="S3071" s="266">
        <f t="shared" si="148"/>
        <v>0.30279205853811586</v>
      </c>
      <c r="T3071" s="266">
        <f t="shared" si="149"/>
        <v>2.0368193037294287</v>
      </c>
    </row>
    <row r="3072" spans="1:20">
      <c r="A3072" s="102">
        <v>2.9262373712845098</v>
      </c>
      <c r="B3072" s="102">
        <v>1.3915895513149299</v>
      </c>
      <c r="C3072" s="2">
        <v>983.52600172385905</v>
      </c>
      <c r="D3072" s="19">
        <v>0.50000133354200804</v>
      </c>
      <c r="E3072" s="135">
        <v>0.157603148270961</v>
      </c>
      <c r="F3072" s="135">
        <v>89</v>
      </c>
      <c r="G3072" s="135">
        <v>39.837964911031101</v>
      </c>
      <c r="H3072" s="2">
        <v>0.76073748419746601</v>
      </c>
      <c r="I3072" s="2">
        <v>350.85136564854002</v>
      </c>
      <c r="J3072" s="2">
        <v>-17.7173847738473</v>
      </c>
      <c r="K3072" s="19">
        <v>1.82292191884156</v>
      </c>
      <c r="L3072" s="135">
        <v>3.3194843657512303E-2</v>
      </c>
      <c r="M3072" s="135">
        <v>89.79</v>
      </c>
      <c r="N3072" s="135">
        <v>82.405660585250303</v>
      </c>
      <c r="O3072" s="19">
        <v>0.8</v>
      </c>
      <c r="P3072" s="2">
        <v>130.728630696576</v>
      </c>
      <c r="Q3072" s="2">
        <v>307.723906693272</v>
      </c>
      <c r="R3072" s="266">
        <f t="shared" si="147"/>
        <v>2.3229232523835681</v>
      </c>
      <c r="S3072" s="266">
        <f t="shared" si="148"/>
        <v>0.27428565555882478</v>
      </c>
      <c r="T3072" s="266">
        <f t="shared" si="149"/>
        <v>2.0685208385841074</v>
      </c>
    </row>
    <row r="3073" spans="1:20">
      <c r="A3073" s="102">
        <v>2.8311430718749699</v>
      </c>
      <c r="B3073" s="102">
        <v>1.3987456842544701</v>
      </c>
      <c r="C3073" s="2">
        <v>954.67700771205898</v>
      </c>
      <c r="D3073" s="19">
        <v>1.17805676638381</v>
      </c>
      <c r="E3073" s="135">
        <v>0.168572810812052</v>
      </c>
      <c r="F3073" s="135">
        <v>89</v>
      </c>
      <c r="G3073" s="135">
        <v>39.362108124254199</v>
      </c>
      <c r="H3073" s="2">
        <v>3.71670458966828</v>
      </c>
      <c r="I3073" s="2">
        <v>227.08458572590399</v>
      </c>
      <c r="J3073" s="2">
        <v>-174.282001296359</v>
      </c>
      <c r="K3073" s="19">
        <v>4.5213208662614699</v>
      </c>
      <c r="L3073" s="135">
        <v>6.6251447803484201E-2</v>
      </c>
      <c r="M3073" s="135">
        <v>89.79</v>
      </c>
      <c r="N3073" s="135">
        <v>83.142226087129202</v>
      </c>
      <c r="O3073" s="19">
        <v>0.8</v>
      </c>
      <c r="P3073" s="2">
        <v>195.72796137935799</v>
      </c>
      <c r="Q3073" s="2">
        <v>247.46191932545301</v>
      </c>
      <c r="R3073" s="266">
        <f t="shared" si="147"/>
        <v>5.6993776326452803</v>
      </c>
      <c r="S3073" s="266">
        <f t="shared" si="148"/>
        <v>0.26055588648321393</v>
      </c>
      <c r="T3073" s="266">
        <f t="shared" si="149"/>
        <v>2.1122401733330567</v>
      </c>
    </row>
    <row r="3074" spans="1:20">
      <c r="A3074" s="102">
        <v>2.6797598609700799</v>
      </c>
      <c r="B3074" s="102">
        <v>1.4291224450639901</v>
      </c>
      <c r="C3074" s="2">
        <v>929.43525324560198</v>
      </c>
      <c r="D3074" s="19">
        <v>1.69411362425573</v>
      </c>
      <c r="E3074" s="135">
        <v>0.29999910557728898</v>
      </c>
      <c r="F3074" s="135">
        <v>89</v>
      </c>
      <c r="G3074" s="135">
        <v>41.679532716917102</v>
      </c>
      <c r="H3074" s="2">
        <v>-0.86463412128861505</v>
      </c>
      <c r="I3074" s="2">
        <v>134.190653755071</v>
      </c>
      <c r="J3074" s="2">
        <v>-84.757194052789004</v>
      </c>
      <c r="K3074" s="19">
        <v>2.41383341341347</v>
      </c>
      <c r="L3074" s="135">
        <v>0.29999987437625097</v>
      </c>
      <c r="M3074" s="135">
        <v>89.79</v>
      </c>
      <c r="N3074" s="135">
        <v>83.907879528255407</v>
      </c>
      <c r="O3074" s="19">
        <v>0.8</v>
      </c>
      <c r="P3074" s="2">
        <v>33.639410057638401</v>
      </c>
      <c r="Q3074" s="2">
        <v>15.8704156715414</v>
      </c>
      <c r="R3074" s="266">
        <f t="shared" si="147"/>
        <v>4.1079470376692004</v>
      </c>
      <c r="S3074" s="266">
        <f t="shared" si="148"/>
        <v>0.70183535236594308</v>
      </c>
      <c r="T3074" s="266">
        <f t="shared" si="149"/>
        <v>2.0131674723454482</v>
      </c>
    </row>
    <row r="3075" spans="1:20">
      <c r="A3075" s="102">
        <v>2.4281273703090802</v>
      </c>
      <c r="B3075" s="102">
        <v>1.4563015069922101</v>
      </c>
      <c r="C3075" s="2">
        <v>984.74135540139798</v>
      </c>
      <c r="D3075" s="19">
        <v>0.72662084774380398</v>
      </c>
      <c r="E3075" s="135">
        <v>0.22614069304589601</v>
      </c>
      <c r="F3075" s="135">
        <v>89</v>
      </c>
      <c r="G3075" s="135">
        <v>40.411459932631097</v>
      </c>
      <c r="H3075" s="2">
        <v>3.23626115106428</v>
      </c>
      <c r="I3075" s="2">
        <v>322.09617191982898</v>
      </c>
      <c r="J3075" s="2">
        <v>80.916740596672099</v>
      </c>
      <c r="K3075" s="19">
        <v>2.1919796653768402</v>
      </c>
      <c r="L3075" s="135">
        <v>5.0363238202503102E-2</v>
      </c>
      <c r="M3075" s="135">
        <v>89.79</v>
      </c>
      <c r="N3075" s="135">
        <v>82.427230645598499</v>
      </c>
      <c r="O3075" s="19">
        <v>0.8</v>
      </c>
      <c r="P3075" s="2">
        <v>330.391158537965</v>
      </c>
      <c r="Q3075" s="2">
        <v>111.60278488369001</v>
      </c>
      <c r="R3075" s="266">
        <f t="shared" si="147"/>
        <v>2.9186005131206443</v>
      </c>
      <c r="S3075" s="266">
        <f t="shared" si="148"/>
        <v>0.33149068817610811</v>
      </c>
      <c r="T3075" s="266">
        <f t="shared" si="149"/>
        <v>2.0396994016798899</v>
      </c>
    </row>
    <row r="3076" spans="1:20">
      <c r="A3076" s="102">
        <v>2.8862089333124401</v>
      </c>
      <c r="B3076" s="102">
        <v>1.4759497475152901</v>
      </c>
      <c r="C3076" s="2">
        <v>982.67669263047696</v>
      </c>
      <c r="D3076" s="19">
        <v>1.7103217384698699</v>
      </c>
      <c r="E3076" s="135">
        <v>0.29990453802082001</v>
      </c>
      <c r="F3076" s="135">
        <v>89</v>
      </c>
      <c r="G3076" s="135">
        <v>42.8862829908078</v>
      </c>
      <c r="H3076" s="2">
        <v>5.7723966333836598</v>
      </c>
      <c r="I3076" s="2">
        <v>341.81206645419502</v>
      </c>
      <c r="J3076" s="2">
        <v>163.596873801063</v>
      </c>
      <c r="K3076" s="19">
        <v>5.3560054803122501</v>
      </c>
      <c r="L3076" s="135">
        <v>5.9168320722674E-2</v>
      </c>
      <c r="M3076" s="135">
        <v>89.79</v>
      </c>
      <c r="N3076" s="135">
        <v>81.682825551134897</v>
      </c>
      <c r="O3076" s="19">
        <v>0.8</v>
      </c>
      <c r="P3076" s="2">
        <v>116.007962148771</v>
      </c>
      <c r="Q3076" s="2">
        <v>336.84662844724801</v>
      </c>
      <c r="R3076" s="266">
        <f t="shared" si="147"/>
        <v>7.0663272187821198</v>
      </c>
      <c r="S3076" s="266">
        <f t="shared" si="148"/>
        <v>0.31932785445360667</v>
      </c>
      <c r="T3076" s="266">
        <f t="shared" si="149"/>
        <v>1.9046375636854027</v>
      </c>
    </row>
  </sheetData>
  <autoFilter ref="A1:T1462" xr:uid="{EA741112-B6EC-46E2-8040-E46A83ABE3CB}"/>
  <conditionalFormatting sqref="A2:A307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307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307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307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307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307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307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30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30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30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30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30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30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30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30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30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30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0962-D56A-4DAF-B6BE-6FEE69EE370D}">
  <dimension ref="A1"/>
  <sheetViews>
    <sheetView topLeftCell="C1" workbookViewId="0">
      <selection activeCell="U32" sqref="U32"/>
    </sheetView>
  </sheetViews>
  <sheetFormatPr baseColWidth="10" defaultRowHeight="1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ECC4E-20DC-4F3C-A38B-0F3B2E1E3D83}">
  <dimension ref="A1:U108"/>
  <sheetViews>
    <sheetView zoomScaleNormal="100" workbookViewId="0">
      <pane ySplit="1" topLeftCell="A2" activePane="bottomLeft" state="frozen"/>
      <selection pane="bottomLeft" activeCell="A5" sqref="A5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" bestFit="1" customWidth="1"/>
    <col min="4" max="4" width="13.140625" customWidth="1"/>
    <col min="5" max="5" width="12.42578125" bestFit="1" customWidth="1"/>
    <col min="6" max="6" width="11" bestFit="1" customWidth="1"/>
    <col min="7" max="7" width="12.5703125" bestFit="1" customWidth="1"/>
    <col min="8" max="8" width="12.85546875" bestFit="1" customWidth="1"/>
    <col min="9" max="9" width="12.5703125" bestFit="1" customWidth="1"/>
    <col min="10" max="10" width="14.28515625" bestFit="1" customWidth="1"/>
    <col min="11" max="11" width="16.28515625" bestFit="1" customWidth="1"/>
    <col min="12" max="12" width="12.28515625" bestFit="1" customWidth="1"/>
    <col min="13" max="13" width="10.85546875" bestFit="1" customWidth="1"/>
    <col min="14" max="14" width="12.42578125" bestFit="1" customWidth="1"/>
    <col min="15" max="15" width="12.7109375" bestFit="1" customWidth="1"/>
    <col min="16" max="16" width="12.42578125" bestFit="1" customWidth="1"/>
    <col min="17" max="17" width="14.140625" bestFit="1" customWidth="1"/>
    <col min="18" max="18" width="9.42578125" bestFit="1" customWidth="1"/>
    <col min="19" max="19" width="9.140625" bestFit="1" customWidth="1"/>
    <col min="20" max="20" width="5.42578125" bestFit="1" customWidth="1"/>
    <col min="21" max="21" width="10.28515625" customWidth="1"/>
  </cols>
  <sheetData>
    <row r="1" spans="1:21" s="267" customFormat="1" ht="30.75" customHeight="1">
      <c r="A1" s="267" t="s">
        <v>340</v>
      </c>
      <c r="B1" s="267" t="s">
        <v>341</v>
      </c>
      <c r="C1" s="268" t="s">
        <v>365</v>
      </c>
      <c r="D1" s="269" t="s">
        <v>366</v>
      </c>
      <c r="E1" s="269" t="s">
        <v>349</v>
      </c>
      <c r="F1" s="269" t="s">
        <v>339</v>
      </c>
      <c r="G1" s="269" t="s">
        <v>343</v>
      </c>
      <c r="H1" s="269" t="s">
        <v>351</v>
      </c>
      <c r="I1" s="269" t="s">
        <v>352</v>
      </c>
      <c r="J1" s="269" t="s">
        <v>353</v>
      </c>
      <c r="K1" s="270" t="s">
        <v>345</v>
      </c>
      <c r="L1" s="270" t="s">
        <v>350</v>
      </c>
      <c r="M1" s="270" t="s">
        <v>338</v>
      </c>
      <c r="N1" s="270" t="s">
        <v>342</v>
      </c>
      <c r="O1" s="270" t="s">
        <v>354</v>
      </c>
      <c r="P1" s="270" t="s">
        <v>355</v>
      </c>
      <c r="Q1" s="270" t="s">
        <v>356</v>
      </c>
      <c r="R1" s="267" t="s">
        <v>346</v>
      </c>
      <c r="S1" s="267" t="s">
        <v>347</v>
      </c>
      <c r="T1" s="267" t="s">
        <v>348</v>
      </c>
      <c r="U1" s="271" t="s">
        <v>235</v>
      </c>
    </row>
    <row r="2" spans="1:21">
      <c r="A2" s="102">
        <v>4.21015955507755E-2</v>
      </c>
      <c r="B2" s="102">
        <v>1.37736328384455E-2</v>
      </c>
      <c r="C2" s="2">
        <v>968.92658962330495</v>
      </c>
      <c r="D2" s="19">
        <v>2.7520460570632301</v>
      </c>
      <c r="E2" s="135">
        <v>0.211385793477643</v>
      </c>
      <c r="F2" s="2">
        <v>89</v>
      </c>
      <c r="G2" s="135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35">
        <v>1.7977655029101099E-2</v>
      </c>
      <c r="M2" s="2">
        <v>89.79</v>
      </c>
      <c r="N2" s="135">
        <v>81.616185802625495</v>
      </c>
      <c r="O2" s="2">
        <v>0.8</v>
      </c>
      <c r="P2" s="2">
        <v>15.0323467333716</v>
      </c>
      <c r="Q2" s="2">
        <v>66.769837982242606</v>
      </c>
      <c r="R2" s="203">
        <f t="shared" ref="R2:R3" si="0">D2+K2</f>
        <v>5.6261747752210001</v>
      </c>
      <c r="S2" s="203">
        <f t="shared" ref="S2:S3" si="1">D2/K2</f>
        <v>0.95752359303768719</v>
      </c>
      <c r="T2" s="203">
        <f t="shared" ref="T2:T3" si="2">N2/G2</f>
        <v>1.9651052457033715</v>
      </c>
      <c r="U2" t="s">
        <v>367</v>
      </c>
    </row>
    <row r="3" spans="1:21">
      <c r="A3" s="102">
        <v>4.2093424126505803E-2</v>
      </c>
      <c r="B3" s="102">
        <v>1.9127635148298999E-2</v>
      </c>
      <c r="C3" s="2">
        <v>868.17842300257496</v>
      </c>
      <c r="D3" s="19">
        <v>1.3493780783226801</v>
      </c>
      <c r="E3" s="135">
        <v>0.26565849369811501</v>
      </c>
      <c r="F3" s="2">
        <v>89</v>
      </c>
      <c r="G3" s="135">
        <v>41.869025436866202</v>
      </c>
      <c r="H3" s="2">
        <v>1.3211764238572099</v>
      </c>
      <c r="I3" s="2">
        <v>234.700673502086</v>
      </c>
      <c r="J3" s="2">
        <v>61.133786842647098</v>
      </c>
      <c r="K3" s="19">
        <v>2.0233805456138199</v>
      </c>
      <c r="L3" s="135">
        <v>9.1671804736473003E-2</v>
      </c>
      <c r="M3" s="2">
        <v>89.79</v>
      </c>
      <c r="N3" s="135">
        <v>81.454188710605706</v>
      </c>
      <c r="O3" s="2">
        <v>0.8</v>
      </c>
      <c r="P3" s="2">
        <v>275.41194375729799</v>
      </c>
      <c r="Q3" s="2">
        <v>167.228459962008</v>
      </c>
      <c r="R3" s="203">
        <f t="shared" si="0"/>
        <v>3.3727586239364999</v>
      </c>
      <c r="S3" s="203">
        <f t="shared" si="1"/>
        <v>0.66689287946738063</v>
      </c>
      <c r="T3" s="203">
        <f t="shared" si="2"/>
        <v>1.9454522253791049</v>
      </c>
      <c r="U3" t="s">
        <v>368</v>
      </c>
    </row>
    <row r="4" spans="1:21">
      <c r="A4" s="102">
        <v>1.28842685371637E-2</v>
      </c>
      <c r="B4" s="102">
        <v>4.9100000000000003E-3</v>
      </c>
      <c r="C4" s="2">
        <v>971.05631967004103</v>
      </c>
      <c r="D4" s="19">
        <v>1.87939595952667</v>
      </c>
      <c r="E4" s="135">
        <v>0.31040244992822702</v>
      </c>
      <c r="F4" s="2">
        <v>89</v>
      </c>
      <c r="G4" s="135">
        <v>41.846432501082397</v>
      </c>
      <c r="H4" s="2">
        <v>3.7406027801767601</v>
      </c>
      <c r="I4" s="2">
        <v>241.87919578423899</v>
      </c>
      <c r="J4" s="2">
        <v>51.462137361082704</v>
      </c>
      <c r="K4" s="19">
        <v>2.6076216910299199</v>
      </c>
      <c r="L4" s="135">
        <v>5.8896273718770403E-2</v>
      </c>
      <c r="M4" s="2">
        <v>89.79</v>
      </c>
      <c r="N4" s="135">
        <v>81.304359237328896</v>
      </c>
      <c r="O4" s="2">
        <v>0.8</v>
      </c>
      <c r="P4" s="2">
        <v>272.99146559942898</v>
      </c>
      <c r="Q4" s="2">
        <v>170.43908031685501</v>
      </c>
      <c r="R4" s="203">
        <f t="shared" ref="R4" si="3">D4+K4</f>
        <v>4.4870176505565897</v>
      </c>
      <c r="S4" s="203">
        <f t="shared" ref="S4" si="4">D4/K4</f>
        <v>0.72073183237878879</v>
      </c>
      <c r="T4" s="203">
        <f t="shared" ref="T4" si="5">N4/G4</f>
        <v>1.9429221173208944</v>
      </c>
      <c r="U4" t="s">
        <v>370</v>
      </c>
    </row>
    <row r="5" spans="1:21">
      <c r="A5" s="102">
        <v>2.3928801994770699E-2</v>
      </c>
      <c r="B5" s="102">
        <v>8.4389491171082999E-3</v>
      </c>
      <c r="C5" s="2">
        <v>982.89134326656199</v>
      </c>
      <c r="D5" s="19">
        <v>2.66224089765866</v>
      </c>
      <c r="E5" s="135">
        <v>0.22028397761395799</v>
      </c>
      <c r="F5" s="2">
        <v>89</v>
      </c>
      <c r="G5" s="135">
        <v>41.6057580823528</v>
      </c>
      <c r="H5" s="2">
        <v>4.9383542653177903</v>
      </c>
      <c r="I5" s="2">
        <v>307.39795072662798</v>
      </c>
      <c r="J5" s="2">
        <v>-88.646608979995904</v>
      </c>
      <c r="K5" s="19">
        <v>2.90223568249966</v>
      </c>
      <c r="L5" s="135">
        <v>2.167225937516E-2</v>
      </c>
      <c r="M5" s="2">
        <v>89.79</v>
      </c>
      <c r="N5" s="135">
        <v>81.355033689676006</v>
      </c>
      <c r="O5" s="2">
        <v>0.8</v>
      </c>
      <c r="P5" s="2">
        <v>344.913450956411</v>
      </c>
      <c r="Q5" s="2">
        <v>96.444830440094606</v>
      </c>
      <c r="R5" s="203">
        <f t="shared" ref="R5" si="6">D5+K5</f>
        <v>5.5644765801583205</v>
      </c>
      <c r="S5" s="203">
        <f t="shared" ref="S5" si="7">D5/K5</f>
        <v>0.91730692779771228</v>
      </c>
      <c r="T5" s="203">
        <f t="shared" ref="T5" si="8">N5/G5</f>
        <v>1.9553791936357716</v>
      </c>
      <c r="U5" t="s">
        <v>369</v>
      </c>
    </row>
    <row r="6" spans="1:21">
      <c r="A6" s="102"/>
      <c r="B6" s="102"/>
      <c r="C6" s="2"/>
      <c r="D6" s="19"/>
      <c r="E6" s="135"/>
      <c r="F6" s="2"/>
      <c r="G6" s="135"/>
      <c r="H6" s="2"/>
      <c r="I6" s="2"/>
      <c r="J6" s="2"/>
      <c r="K6" s="19"/>
      <c r="L6" s="135"/>
      <c r="M6" s="2"/>
      <c r="N6" s="135"/>
      <c r="O6" s="2"/>
      <c r="P6" s="2"/>
      <c r="Q6" s="2"/>
      <c r="R6" s="203"/>
      <c r="S6" s="203"/>
      <c r="T6" s="203"/>
      <c r="U6" t="s">
        <v>379</v>
      </c>
    </row>
    <row r="7" spans="1:21">
      <c r="U7" t="s">
        <v>380</v>
      </c>
    </row>
    <row r="8" spans="1:21">
      <c r="A8" s="102"/>
      <c r="B8" s="102"/>
      <c r="C8" s="2"/>
      <c r="D8" s="19"/>
      <c r="E8" s="135"/>
      <c r="F8" s="2"/>
      <c r="G8" s="135"/>
      <c r="H8" s="2"/>
      <c r="I8" s="2"/>
      <c r="J8" s="2"/>
      <c r="K8" s="19"/>
      <c r="L8" s="135"/>
      <c r="M8" s="2"/>
      <c r="N8" s="135"/>
      <c r="O8" s="2"/>
      <c r="P8" s="2"/>
      <c r="Q8" s="2"/>
      <c r="R8" s="203"/>
      <c r="S8" s="203"/>
      <c r="T8" s="203"/>
    </row>
    <row r="9" spans="1:21">
      <c r="A9" s="102"/>
      <c r="B9" s="102"/>
      <c r="C9" s="2"/>
      <c r="D9" s="19"/>
      <c r="E9" s="135"/>
      <c r="F9" s="2"/>
      <c r="G9" s="135"/>
      <c r="H9" s="2"/>
      <c r="I9" s="2"/>
      <c r="J9" s="2"/>
      <c r="K9" s="19"/>
      <c r="L9" s="135"/>
      <c r="M9" s="2"/>
      <c r="N9" s="135"/>
      <c r="O9" s="2"/>
      <c r="P9" s="2"/>
      <c r="Q9" s="2"/>
      <c r="R9" s="203"/>
      <c r="S9" s="203"/>
      <c r="T9" s="203"/>
    </row>
    <row r="10" spans="1:21">
      <c r="A10" s="102"/>
      <c r="B10" s="102"/>
      <c r="C10" s="2"/>
      <c r="D10" s="19"/>
      <c r="E10" s="135"/>
      <c r="F10" s="2"/>
      <c r="G10" s="135"/>
      <c r="H10" s="2"/>
      <c r="I10" s="2"/>
      <c r="J10" s="2"/>
      <c r="K10" s="19"/>
      <c r="L10" s="135"/>
      <c r="M10" s="2"/>
      <c r="N10" s="135"/>
      <c r="O10" s="2"/>
      <c r="P10" s="2"/>
      <c r="Q10" s="2"/>
      <c r="R10" s="203"/>
      <c r="S10" s="203"/>
      <c r="T10" s="203"/>
    </row>
    <row r="11" spans="1:21">
      <c r="A11" s="102"/>
      <c r="B11" s="102"/>
      <c r="C11" s="2"/>
      <c r="D11" s="19"/>
      <c r="E11" s="135"/>
      <c r="F11" s="2"/>
      <c r="G11" s="135"/>
      <c r="H11" s="2"/>
      <c r="I11" s="2"/>
      <c r="J11" s="2"/>
      <c r="K11" s="19"/>
      <c r="L11" s="135"/>
      <c r="M11" s="2"/>
      <c r="N11" s="135"/>
      <c r="O11" s="2"/>
      <c r="P11" s="2"/>
      <c r="Q11" s="2"/>
      <c r="R11" s="203"/>
      <c r="S11" s="203"/>
      <c r="T11" s="203"/>
    </row>
    <row r="12" spans="1:21">
      <c r="A12" s="102"/>
      <c r="B12" s="102"/>
      <c r="C12" s="2"/>
      <c r="D12" s="19"/>
      <c r="E12" s="135"/>
      <c r="F12" s="2"/>
      <c r="G12" s="135"/>
      <c r="H12" s="2"/>
      <c r="I12" s="2"/>
      <c r="J12" s="2"/>
      <c r="K12" s="19"/>
      <c r="L12" s="135"/>
      <c r="M12" s="2"/>
      <c r="N12" s="135"/>
      <c r="O12" s="2"/>
      <c r="P12" s="2"/>
      <c r="Q12" s="2"/>
      <c r="R12" s="203"/>
      <c r="S12" s="203"/>
      <c r="T12" s="203"/>
    </row>
    <row r="13" spans="1:21">
      <c r="A13" s="102"/>
      <c r="B13" s="102"/>
      <c r="C13" s="2"/>
      <c r="D13" s="19"/>
      <c r="E13" s="135"/>
      <c r="F13" s="2"/>
      <c r="G13" s="135"/>
      <c r="H13" s="2"/>
      <c r="I13" s="2"/>
      <c r="J13" s="2"/>
      <c r="K13" s="19"/>
      <c r="L13" s="135"/>
      <c r="M13" s="2"/>
      <c r="N13" s="135"/>
      <c r="O13" s="2"/>
      <c r="P13" s="2"/>
      <c r="Q13" s="2"/>
      <c r="R13" s="203"/>
      <c r="S13" s="203"/>
      <c r="T13" s="203"/>
    </row>
    <row r="14" spans="1:21">
      <c r="A14" s="102"/>
      <c r="B14" s="102"/>
      <c r="C14" s="2"/>
      <c r="D14" s="19"/>
      <c r="E14" s="135"/>
      <c r="F14" s="2"/>
      <c r="G14" s="135"/>
      <c r="H14" s="2"/>
      <c r="I14" s="2"/>
      <c r="J14" s="2"/>
      <c r="K14" s="19"/>
      <c r="L14" s="135"/>
      <c r="M14" s="2"/>
      <c r="N14" s="135"/>
      <c r="O14" s="2"/>
      <c r="P14" s="2"/>
      <c r="Q14" s="2"/>
      <c r="R14" s="203"/>
      <c r="S14" s="203"/>
      <c r="T14" s="203"/>
    </row>
    <row r="15" spans="1:21">
      <c r="A15" s="102"/>
      <c r="B15" s="102"/>
      <c r="C15" s="2"/>
      <c r="D15" s="19"/>
      <c r="E15" s="135"/>
      <c r="F15" s="2"/>
      <c r="G15" s="135"/>
      <c r="H15" s="2"/>
      <c r="I15" s="2"/>
      <c r="J15" s="2"/>
      <c r="K15" s="19"/>
      <c r="L15" s="135"/>
      <c r="M15" s="2"/>
      <c r="N15" s="135"/>
      <c r="O15" s="2"/>
      <c r="P15" s="2"/>
      <c r="Q15" s="2"/>
      <c r="R15" s="203"/>
      <c r="S15" s="203"/>
      <c r="T15" s="203"/>
    </row>
    <row r="16" spans="1:21">
      <c r="A16" s="102"/>
      <c r="B16" s="102"/>
      <c r="C16" s="2"/>
      <c r="D16" s="19"/>
      <c r="E16" s="135"/>
      <c r="F16" s="2"/>
      <c r="G16" s="135"/>
      <c r="H16" s="2"/>
      <c r="I16" s="2"/>
      <c r="J16" s="2"/>
      <c r="K16" s="19"/>
      <c r="L16" s="135"/>
      <c r="M16" s="2"/>
      <c r="N16" s="135"/>
      <c r="O16" s="2"/>
      <c r="P16" s="2"/>
      <c r="Q16" s="2"/>
      <c r="R16" s="203"/>
      <c r="S16" s="203"/>
      <c r="T16" s="203"/>
    </row>
    <row r="17" spans="1:20">
      <c r="A17" s="102"/>
      <c r="B17" s="102"/>
      <c r="C17" s="2"/>
      <c r="D17" s="19"/>
      <c r="E17" s="135"/>
      <c r="F17" s="2"/>
      <c r="G17" s="135"/>
      <c r="H17" s="2"/>
      <c r="I17" s="2"/>
      <c r="J17" s="2"/>
      <c r="K17" s="19"/>
      <c r="L17" s="135"/>
      <c r="M17" s="2"/>
      <c r="N17" s="135"/>
      <c r="O17" s="2"/>
      <c r="P17" s="2"/>
      <c r="Q17" s="2"/>
      <c r="R17" s="203"/>
      <c r="S17" s="203"/>
      <c r="T17" s="203"/>
    </row>
    <row r="18" spans="1:20">
      <c r="A18" s="102"/>
      <c r="B18" s="102"/>
      <c r="C18" s="2"/>
      <c r="D18" s="19"/>
      <c r="E18" s="135"/>
      <c r="F18" s="2"/>
      <c r="G18" s="135"/>
      <c r="H18" s="2"/>
      <c r="I18" s="2"/>
      <c r="J18" s="2"/>
      <c r="K18" s="19"/>
      <c r="L18" s="135"/>
      <c r="M18" s="2"/>
      <c r="N18" s="135"/>
      <c r="O18" s="2"/>
      <c r="P18" s="2"/>
      <c r="Q18" s="2"/>
      <c r="R18" s="203"/>
      <c r="S18" s="203"/>
      <c r="T18" s="203"/>
    </row>
    <row r="19" spans="1:20">
      <c r="A19" s="102"/>
      <c r="B19" s="102"/>
      <c r="C19" s="2"/>
      <c r="D19" s="19"/>
      <c r="E19" s="135"/>
      <c r="F19" s="2"/>
      <c r="G19" s="135"/>
      <c r="H19" s="2"/>
      <c r="I19" s="2"/>
      <c r="J19" s="2"/>
      <c r="K19" s="19"/>
      <c r="L19" s="135"/>
      <c r="M19" s="2"/>
      <c r="N19" s="135"/>
      <c r="O19" s="2"/>
      <c r="P19" s="2"/>
      <c r="Q19" s="2"/>
      <c r="R19" s="203"/>
      <c r="S19" s="203"/>
      <c r="T19" s="203"/>
    </row>
    <row r="20" spans="1:20">
      <c r="A20" s="102"/>
      <c r="B20" s="102"/>
      <c r="C20" s="2"/>
      <c r="D20" s="19"/>
      <c r="E20" s="135"/>
      <c r="F20" s="2"/>
      <c r="G20" s="135"/>
      <c r="H20" s="2"/>
      <c r="I20" s="2"/>
      <c r="J20" s="2"/>
      <c r="K20" s="19"/>
      <c r="L20" s="135"/>
      <c r="M20" s="2"/>
      <c r="N20" s="135"/>
      <c r="O20" s="2"/>
      <c r="P20" s="2"/>
      <c r="Q20" s="2"/>
      <c r="R20" s="203"/>
      <c r="S20" s="203"/>
      <c r="T20" s="203"/>
    </row>
    <row r="21" spans="1:20">
      <c r="A21" s="102"/>
      <c r="B21" s="102"/>
      <c r="C21" s="2"/>
      <c r="D21" s="19"/>
      <c r="E21" s="135"/>
      <c r="F21" s="2"/>
      <c r="G21" s="135"/>
      <c r="H21" s="2"/>
      <c r="I21" s="2"/>
      <c r="J21" s="2"/>
      <c r="K21" s="19"/>
      <c r="L21" s="135"/>
      <c r="M21" s="2"/>
      <c r="N21" s="135"/>
      <c r="O21" s="2"/>
      <c r="P21" s="2"/>
      <c r="Q21" s="2"/>
      <c r="R21" s="203"/>
      <c r="S21" s="203"/>
      <c r="T21" s="203"/>
    </row>
    <row r="22" spans="1:20">
      <c r="A22" s="102"/>
      <c r="B22" s="102"/>
      <c r="C22" s="2"/>
      <c r="D22" s="19"/>
      <c r="E22" s="135"/>
      <c r="F22" s="2"/>
      <c r="G22" s="135"/>
      <c r="H22" s="2"/>
      <c r="I22" s="2"/>
      <c r="J22" s="2"/>
      <c r="K22" s="19"/>
      <c r="L22" s="135"/>
      <c r="M22" s="2"/>
      <c r="N22" s="135"/>
      <c r="O22" s="2"/>
      <c r="P22" s="2"/>
      <c r="Q22" s="2"/>
      <c r="R22" s="203"/>
      <c r="S22" s="203"/>
      <c r="T22" s="203"/>
    </row>
    <row r="23" spans="1:20">
      <c r="A23" s="102"/>
      <c r="B23" s="102"/>
      <c r="C23" s="2"/>
      <c r="D23" s="19"/>
      <c r="E23" s="135"/>
      <c r="F23" s="2"/>
      <c r="G23" s="135"/>
      <c r="H23" s="2"/>
      <c r="I23" s="2"/>
      <c r="J23" s="2"/>
      <c r="K23" s="19"/>
      <c r="L23" s="135"/>
      <c r="M23" s="2"/>
      <c r="N23" s="135"/>
      <c r="O23" s="2"/>
      <c r="P23" s="2"/>
      <c r="Q23" s="2"/>
      <c r="R23" s="203"/>
      <c r="S23" s="203"/>
      <c r="T23" s="203"/>
    </row>
    <row r="24" spans="1:20">
      <c r="A24" s="102"/>
      <c r="B24" s="102"/>
      <c r="C24" s="2"/>
      <c r="D24" s="19"/>
      <c r="E24" s="135"/>
      <c r="F24" s="2"/>
      <c r="G24" s="135"/>
      <c r="H24" s="2"/>
      <c r="I24" s="2"/>
      <c r="J24" s="2"/>
      <c r="K24" s="19"/>
      <c r="L24" s="135"/>
      <c r="M24" s="2"/>
      <c r="N24" s="135"/>
      <c r="O24" s="2"/>
      <c r="P24" s="2"/>
      <c r="Q24" s="2"/>
      <c r="R24" s="203"/>
      <c r="S24" s="203"/>
      <c r="T24" s="203"/>
    </row>
    <row r="25" spans="1:20">
      <c r="A25" s="102"/>
      <c r="B25" s="102"/>
      <c r="C25" s="2"/>
      <c r="D25" s="19"/>
      <c r="E25" s="135"/>
      <c r="F25" s="2"/>
      <c r="G25" s="135"/>
      <c r="H25" s="2"/>
      <c r="I25" s="2"/>
      <c r="J25" s="2"/>
      <c r="K25" s="19"/>
      <c r="L25" s="135"/>
      <c r="M25" s="2"/>
      <c r="N25" s="135"/>
      <c r="O25" s="2"/>
      <c r="P25" s="2"/>
      <c r="Q25" s="2"/>
      <c r="R25" s="203"/>
      <c r="S25" s="203"/>
      <c r="T25" s="203"/>
    </row>
    <row r="26" spans="1:20">
      <c r="A26" s="102"/>
      <c r="B26" s="102"/>
      <c r="C26" s="2"/>
      <c r="D26" s="19"/>
      <c r="E26" s="135"/>
      <c r="F26" s="2"/>
      <c r="G26" s="135"/>
      <c r="H26" s="2"/>
      <c r="I26" s="2"/>
      <c r="J26" s="2"/>
      <c r="K26" s="19"/>
      <c r="L26" s="135"/>
      <c r="M26" s="2"/>
      <c r="N26" s="135"/>
      <c r="O26" s="2"/>
      <c r="P26" s="2"/>
      <c r="Q26" s="2"/>
      <c r="R26" s="203"/>
      <c r="S26" s="203"/>
      <c r="T26" s="203"/>
    </row>
    <row r="27" spans="1:20">
      <c r="A27" s="102"/>
      <c r="B27" s="102"/>
      <c r="C27" s="2"/>
      <c r="D27" s="19"/>
      <c r="E27" s="135"/>
      <c r="F27" s="2"/>
      <c r="G27" s="135"/>
      <c r="H27" s="2"/>
      <c r="I27" s="2"/>
      <c r="J27" s="2"/>
      <c r="K27" s="19"/>
      <c r="L27" s="135"/>
      <c r="M27" s="2"/>
      <c r="N27" s="135"/>
      <c r="O27" s="2"/>
      <c r="P27" s="2"/>
      <c r="Q27" s="2"/>
      <c r="R27" s="203"/>
      <c r="S27" s="203"/>
      <c r="T27" s="203"/>
    </row>
    <row r="28" spans="1:20">
      <c r="A28" s="102"/>
      <c r="B28" s="102"/>
      <c r="C28" s="2"/>
      <c r="D28" s="19"/>
      <c r="E28" s="135"/>
      <c r="F28" s="2"/>
      <c r="G28" s="135"/>
      <c r="H28" s="2"/>
      <c r="I28" s="2"/>
      <c r="J28" s="2"/>
      <c r="K28" s="19"/>
      <c r="L28" s="135"/>
      <c r="M28" s="2"/>
      <c r="N28" s="135"/>
      <c r="O28" s="2"/>
      <c r="P28" s="2"/>
      <c r="Q28" s="2"/>
      <c r="R28" s="203"/>
      <c r="S28" s="203"/>
      <c r="T28" s="203"/>
    </row>
    <row r="29" spans="1:20">
      <c r="A29" s="102"/>
      <c r="B29" s="102"/>
      <c r="C29" s="2"/>
      <c r="D29" s="19"/>
      <c r="E29" s="135"/>
      <c r="F29" s="2"/>
      <c r="G29" s="135"/>
      <c r="H29" s="2"/>
      <c r="I29" s="2"/>
      <c r="J29" s="2"/>
      <c r="K29" s="19"/>
      <c r="L29" s="135"/>
      <c r="M29" s="2"/>
      <c r="N29" s="135"/>
      <c r="O29" s="2"/>
      <c r="P29" s="2"/>
      <c r="Q29" s="2"/>
      <c r="R29" s="203"/>
      <c r="S29" s="203"/>
      <c r="T29" s="203"/>
    </row>
    <row r="30" spans="1:20">
      <c r="A30" s="102"/>
      <c r="B30" s="102"/>
      <c r="C30" s="2"/>
      <c r="D30" s="19"/>
      <c r="E30" s="135"/>
      <c r="F30" s="2"/>
      <c r="G30" s="135"/>
      <c r="H30" s="2"/>
      <c r="I30" s="2"/>
      <c r="J30" s="2"/>
      <c r="K30" s="19"/>
      <c r="L30" s="135"/>
      <c r="M30" s="2"/>
      <c r="N30" s="135"/>
      <c r="O30" s="2"/>
      <c r="P30" s="2"/>
      <c r="Q30" s="2"/>
      <c r="R30" s="203"/>
      <c r="S30" s="203"/>
      <c r="T30" s="203"/>
    </row>
    <row r="31" spans="1:20">
      <c r="A31" s="102"/>
      <c r="B31" s="102"/>
      <c r="C31" s="2"/>
      <c r="D31" s="19"/>
      <c r="E31" s="135"/>
      <c r="F31" s="2"/>
      <c r="G31" s="135"/>
      <c r="H31" s="2"/>
      <c r="I31" s="2"/>
      <c r="J31" s="2"/>
      <c r="K31" s="19"/>
      <c r="L31" s="135"/>
      <c r="M31" s="2"/>
      <c r="N31" s="135"/>
      <c r="O31" s="2"/>
      <c r="P31" s="2"/>
      <c r="Q31" s="2"/>
      <c r="R31" s="203"/>
      <c r="S31" s="203"/>
      <c r="T31" s="203"/>
    </row>
    <row r="32" spans="1:20">
      <c r="A32" s="102"/>
      <c r="B32" s="102"/>
      <c r="C32" s="2"/>
      <c r="D32" s="19"/>
      <c r="E32" s="135"/>
      <c r="F32" s="2"/>
      <c r="G32" s="135"/>
      <c r="H32" s="2"/>
      <c r="I32" s="2"/>
      <c r="J32" s="2"/>
      <c r="K32" s="19"/>
      <c r="L32" s="135"/>
      <c r="M32" s="2"/>
      <c r="N32" s="135"/>
      <c r="O32" s="2"/>
      <c r="P32" s="2"/>
      <c r="Q32" s="2"/>
      <c r="R32" s="203"/>
      <c r="S32" s="203"/>
      <c r="T32" s="203"/>
    </row>
    <row r="33" spans="1:20">
      <c r="A33" s="102"/>
      <c r="B33" s="102"/>
      <c r="C33" s="2"/>
      <c r="D33" s="19"/>
      <c r="E33" s="135"/>
      <c r="F33" s="2"/>
      <c r="G33" s="135"/>
      <c r="H33" s="2"/>
      <c r="I33" s="2"/>
      <c r="J33" s="2"/>
      <c r="K33" s="19"/>
      <c r="L33" s="135"/>
      <c r="M33" s="2"/>
      <c r="N33" s="135"/>
      <c r="O33" s="2"/>
      <c r="P33" s="2"/>
      <c r="Q33" s="2"/>
      <c r="R33" s="203"/>
      <c r="S33" s="203"/>
      <c r="T33" s="203"/>
    </row>
    <row r="34" spans="1:20">
      <c r="A34" s="102"/>
      <c r="B34" s="102"/>
      <c r="C34" s="2"/>
      <c r="D34" s="19"/>
      <c r="E34" s="135"/>
      <c r="F34" s="2"/>
      <c r="G34" s="135"/>
      <c r="H34" s="2"/>
      <c r="I34" s="2"/>
      <c r="J34" s="2"/>
      <c r="K34" s="19"/>
      <c r="L34" s="135"/>
      <c r="M34" s="2"/>
      <c r="N34" s="135"/>
      <c r="O34" s="2"/>
      <c r="P34" s="2"/>
      <c r="Q34" s="2"/>
      <c r="R34" s="203"/>
      <c r="S34" s="203"/>
      <c r="T34" s="203"/>
    </row>
    <row r="35" spans="1:20">
      <c r="A35" s="102"/>
      <c r="B35" s="102"/>
      <c r="C35" s="2"/>
      <c r="D35" s="19"/>
      <c r="E35" s="135"/>
      <c r="F35" s="2"/>
      <c r="G35" s="135"/>
      <c r="H35" s="2"/>
      <c r="I35" s="2"/>
      <c r="J35" s="2"/>
      <c r="K35" s="19"/>
      <c r="L35" s="135"/>
      <c r="M35" s="2"/>
      <c r="N35" s="135"/>
      <c r="O35" s="2"/>
      <c r="P35" s="2"/>
      <c r="Q35" s="2"/>
      <c r="R35" s="203"/>
      <c r="S35" s="203"/>
      <c r="T35" s="203"/>
    </row>
    <row r="36" spans="1:20">
      <c r="A36" s="102"/>
      <c r="B36" s="102"/>
      <c r="C36" s="2"/>
      <c r="D36" s="19"/>
      <c r="E36" s="135"/>
      <c r="F36" s="2"/>
      <c r="G36" s="135"/>
      <c r="H36" s="2"/>
      <c r="I36" s="2"/>
      <c r="J36" s="2"/>
      <c r="K36" s="19"/>
      <c r="L36" s="135"/>
      <c r="M36" s="2"/>
      <c r="N36" s="135"/>
      <c r="O36" s="2"/>
      <c r="P36" s="2"/>
      <c r="Q36" s="2"/>
      <c r="R36" s="203"/>
      <c r="S36" s="203"/>
      <c r="T36" s="203"/>
    </row>
    <row r="37" spans="1:20">
      <c r="A37" s="102"/>
      <c r="B37" s="102"/>
      <c r="C37" s="2"/>
      <c r="D37" s="19"/>
      <c r="E37" s="135"/>
      <c r="F37" s="2"/>
      <c r="G37" s="135"/>
      <c r="H37" s="2"/>
      <c r="I37" s="2"/>
      <c r="J37" s="2"/>
      <c r="K37" s="19"/>
      <c r="L37" s="135"/>
      <c r="M37" s="2"/>
      <c r="N37" s="135"/>
      <c r="O37" s="2"/>
      <c r="P37" s="2"/>
      <c r="Q37" s="2"/>
      <c r="R37" s="203"/>
      <c r="S37" s="203"/>
      <c r="T37" s="203"/>
    </row>
    <row r="38" spans="1:20">
      <c r="A38" s="102"/>
      <c r="B38" s="102"/>
      <c r="C38" s="2"/>
      <c r="D38" s="19"/>
      <c r="E38" s="135"/>
      <c r="F38" s="2"/>
      <c r="G38" s="135"/>
      <c r="H38" s="2"/>
      <c r="I38" s="2"/>
      <c r="J38" s="2"/>
      <c r="K38" s="19"/>
      <c r="L38" s="135"/>
      <c r="M38" s="2"/>
      <c r="N38" s="135"/>
      <c r="O38" s="2"/>
      <c r="P38" s="2"/>
      <c r="Q38" s="2"/>
      <c r="R38" s="203"/>
      <c r="S38" s="203"/>
      <c r="T38" s="203"/>
    </row>
    <row r="39" spans="1:20">
      <c r="A39" s="102"/>
      <c r="B39" s="102"/>
      <c r="C39" s="2"/>
      <c r="D39" s="19"/>
      <c r="E39" s="135"/>
      <c r="F39" s="2"/>
      <c r="G39" s="135"/>
      <c r="H39" s="2"/>
      <c r="I39" s="2"/>
      <c r="J39" s="2"/>
      <c r="K39" s="19"/>
      <c r="L39" s="135"/>
      <c r="M39" s="2"/>
      <c r="N39" s="135"/>
      <c r="O39" s="2"/>
      <c r="P39" s="2"/>
      <c r="Q39" s="2"/>
      <c r="R39" s="203"/>
      <c r="S39" s="203"/>
      <c r="T39" s="203"/>
    </row>
    <row r="40" spans="1:20">
      <c r="A40" s="102"/>
      <c r="B40" s="102"/>
      <c r="C40" s="2"/>
      <c r="D40" s="19"/>
      <c r="E40" s="135"/>
      <c r="F40" s="2"/>
      <c r="G40" s="135"/>
      <c r="H40" s="2"/>
      <c r="I40" s="2"/>
      <c r="J40" s="2"/>
      <c r="K40" s="19"/>
      <c r="L40" s="135"/>
      <c r="M40" s="2"/>
      <c r="N40" s="135"/>
      <c r="O40" s="2"/>
      <c r="P40" s="2"/>
      <c r="Q40" s="2"/>
      <c r="R40" s="203"/>
      <c r="S40" s="203"/>
      <c r="T40" s="203"/>
    </row>
    <row r="41" spans="1:20">
      <c r="A41" s="102"/>
      <c r="B41" s="102"/>
      <c r="C41" s="2"/>
      <c r="D41" s="19"/>
      <c r="E41" s="135"/>
      <c r="F41" s="2"/>
      <c r="G41" s="135"/>
      <c r="H41" s="2"/>
      <c r="I41" s="2"/>
      <c r="J41" s="2"/>
      <c r="K41" s="19"/>
      <c r="L41" s="135"/>
      <c r="M41" s="2"/>
      <c r="N41" s="135"/>
      <c r="O41" s="2"/>
      <c r="P41" s="2"/>
      <c r="Q41" s="2"/>
      <c r="R41" s="203"/>
      <c r="S41" s="203"/>
      <c r="T41" s="203"/>
    </row>
    <row r="42" spans="1:20">
      <c r="A42" s="102"/>
      <c r="B42" s="102"/>
      <c r="C42" s="2"/>
      <c r="D42" s="19"/>
      <c r="E42" s="135"/>
      <c r="F42" s="2"/>
      <c r="G42" s="135"/>
      <c r="H42" s="2"/>
      <c r="I42" s="2"/>
      <c r="J42" s="2"/>
      <c r="K42" s="19"/>
      <c r="L42" s="135"/>
      <c r="M42" s="2"/>
      <c r="N42" s="135"/>
      <c r="O42" s="2"/>
      <c r="P42" s="2"/>
      <c r="Q42" s="2"/>
      <c r="R42" s="203"/>
      <c r="S42" s="203"/>
      <c r="T42" s="203"/>
    </row>
    <row r="43" spans="1:20">
      <c r="A43" s="102"/>
      <c r="B43" s="102"/>
      <c r="C43" s="2"/>
      <c r="D43" s="19"/>
      <c r="E43" s="135"/>
      <c r="F43" s="2"/>
      <c r="G43" s="135"/>
      <c r="H43" s="2"/>
      <c r="I43" s="2"/>
      <c r="J43" s="2"/>
      <c r="K43" s="19"/>
      <c r="L43" s="135"/>
      <c r="M43" s="2"/>
      <c r="N43" s="135"/>
      <c r="O43" s="2"/>
      <c r="P43" s="2"/>
      <c r="Q43" s="2"/>
      <c r="R43" s="203"/>
      <c r="S43" s="203"/>
      <c r="T43" s="203"/>
    </row>
    <row r="44" spans="1:20">
      <c r="A44" s="102"/>
      <c r="B44" s="102"/>
      <c r="C44" s="2"/>
      <c r="D44" s="19"/>
      <c r="E44" s="135"/>
      <c r="F44" s="2"/>
      <c r="G44" s="135"/>
      <c r="H44" s="2"/>
      <c r="I44" s="2"/>
      <c r="J44" s="2"/>
      <c r="K44" s="19"/>
      <c r="L44" s="135"/>
      <c r="M44" s="2"/>
      <c r="N44" s="135"/>
      <c r="O44" s="2"/>
      <c r="P44" s="2"/>
      <c r="Q44" s="2"/>
      <c r="R44" s="203"/>
      <c r="S44" s="203"/>
      <c r="T44" s="203"/>
    </row>
    <row r="45" spans="1:20">
      <c r="A45" s="102"/>
      <c r="B45" s="102"/>
      <c r="C45" s="2"/>
      <c r="D45" s="19"/>
      <c r="E45" s="135"/>
      <c r="F45" s="2"/>
      <c r="G45" s="135"/>
      <c r="H45" s="2"/>
      <c r="I45" s="2"/>
      <c r="J45" s="2"/>
      <c r="K45" s="19"/>
      <c r="L45" s="135"/>
      <c r="M45" s="2"/>
      <c r="N45" s="135"/>
      <c r="O45" s="2"/>
      <c r="P45" s="2"/>
      <c r="Q45" s="2"/>
      <c r="R45" s="203"/>
      <c r="S45" s="203"/>
      <c r="T45" s="203"/>
    </row>
    <row r="46" spans="1:20">
      <c r="A46" s="102"/>
      <c r="B46" s="102"/>
      <c r="C46" s="2"/>
      <c r="D46" s="19"/>
      <c r="E46" s="135"/>
      <c r="F46" s="2"/>
      <c r="G46" s="135"/>
      <c r="H46" s="2"/>
      <c r="I46" s="2"/>
      <c r="J46" s="2"/>
      <c r="K46" s="19"/>
      <c r="L46" s="135"/>
      <c r="M46" s="2"/>
      <c r="N46" s="135"/>
      <c r="O46" s="2"/>
      <c r="P46" s="2"/>
      <c r="Q46" s="2"/>
      <c r="R46" s="203"/>
      <c r="S46" s="203"/>
      <c r="T46" s="203"/>
    </row>
    <row r="47" spans="1:20">
      <c r="A47" s="102"/>
      <c r="B47" s="102"/>
      <c r="C47" s="2"/>
      <c r="D47" s="19"/>
      <c r="E47" s="135"/>
      <c r="F47" s="2"/>
      <c r="G47" s="135"/>
      <c r="H47" s="2"/>
      <c r="I47" s="2"/>
      <c r="J47" s="2"/>
      <c r="K47" s="19"/>
      <c r="L47" s="135"/>
      <c r="M47" s="2"/>
      <c r="N47" s="135"/>
      <c r="O47" s="2"/>
      <c r="P47" s="2"/>
      <c r="Q47" s="2"/>
      <c r="R47" s="203"/>
      <c r="S47" s="203"/>
      <c r="T47" s="203"/>
    </row>
    <row r="48" spans="1:20">
      <c r="A48" s="102"/>
      <c r="B48" s="102"/>
      <c r="C48" s="2"/>
      <c r="D48" s="19"/>
      <c r="E48" s="135"/>
      <c r="F48" s="2"/>
      <c r="G48" s="135"/>
      <c r="H48" s="2"/>
      <c r="I48" s="2"/>
      <c r="J48" s="2"/>
      <c r="K48" s="19"/>
      <c r="L48" s="135"/>
      <c r="M48" s="2"/>
      <c r="N48" s="135"/>
      <c r="O48" s="2"/>
      <c r="P48" s="2"/>
      <c r="Q48" s="2"/>
      <c r="R48" s="203"/>
      <c r="S48" s="203"/>
      <c r="T48" s="203"/>
    </row>
    <row r="49" spans="1:20">
      <c r="A49" s="102"/>
      <c r="B49" s="102"/>
      <c r="C49" s="2"/>
      <c r="D49" s="19"/>
      <c r="E49" s="135"/>
      <c r="F49" s="2"/>
      <c r="G49" s="135"/>
      <c r="H49" s="2"/>
      <c r="I49" s="2"/>
      <c r="J49" s="2"/>
      <c r="K49" s="19"/>
      <c r="L49" s="135"/>
      <c r="M49" s="2"/>
      <c r="N49" s="135"/>
      <c r="O49" s="2"/>
      <c r="P49" s="2"/>
      <c r="Q49" s="2"/>
      <c r="R49" s="203"/>
      <c r="S49" s="203"/>
      <c r="T49" s="203"/>
    </row>
    <row r="50" spans="1:20">
      <c r="A50" s="102"/>
      <c r="B50" s="102"/>
      <c r="C50" s="2"/>
      <c r="D50" s="19"/>
      <c r="E50" s="135"/>
      <c r="F50" s="2"/>
      <c r="G50" s="135"/>
      <c r="H50" s="2"/>
      <c r="I50" s="2"/>
      <c r="J50" s="2"/>
      <c r="K50" s="19"/>
      <c r="L50" s="135"/>
      <c r="M50" s="2"/>
      <c r="N50" s="135"/>
      <c r="O50" s="2"/>
      <c r="P50" s="2"/>
      <c r="Q50" s="2"/>
      <c r="R50" s="203"/>
      <c r="S50" s="203"/>
      <c r="T50" s="203"/>
    </row>
    <row r="51" spans="1:20">
      <c r="A51" s="102"/>
      <c r="B51" s="102"/>
      <c r="C51" s="2"/>
      <c r="D51" s="19"/>
      <c r="E51" s="135"/>
      <c r="F51" s="2"/>
      <c r="G51" s="135"/>
      <c r="H51" s="2"/>
      <c r="I51" s="2"/>
      <c r="J51" s="2"/>
      <c r="K51" s="19"/>
      <c r="L51" s="135"/>
      <c r="M51" s="2"/>
      <c r="N51" s="135"/>
      <c r="O51" s="2"/>
      <c r="P51" s="2"/>
      <c r="Q51" s="2"/>
      <c r="R51" s="203"/>
      <c r="S51" s="203"/>
      <c r="T51" s="203"/>
    </row>
    <row r="52" spans="1:20">
      <c r="A52" s="102"/>
      <c r="B52" s="102"/>
      <c r="C52" s="2"/>
      <c r="D52" s="19"/>
      <c r="E52" s="135"/>
      <c r="F52" s="2"/>
      <c r="G52" s="135"/>
      <c r="H52" s="2"/>
      <c r="I52" s="2"/>
      <c r="J52" s="2"/>
      <c r="K52" s="19"/>
      <c r="L52" s="135"/>
      <c r="M52" s="2"/>
      <c r="N52" s="135"/>
      <c r="O52" s="2"/>
      <c r="P52" s="2"/>
      <c r="Q52" s="2"/>
      <c r="R52" s="203"/>
      <c r="S52" s="203"/>
      <c r="T52" s="203"/>
    </row>
    <row r="53" spans="1:20">
      <c r="A53" s="102"/>
      <c r="B53" s="102"/>
      <c r="C53" s="2"/>
      <c r="D53" s="19"/>
      <c r="E53" s="135"/>
      <c r="F53" s="2"/>
      <c r="G53" s="135"/>
      <c r="H53" s="2"/>
      <c r="I53" s="2"/>
      <c r="J53" s="2"/>
      <c r="K53" s="19"/>
      <c r="L53" s="135"/>
      <c r="M53" s="2"/>
      <c r="N53" s="135"/>
      <c r="O53" s="2"/>
      <c r="P53" s="2"/>
      <c r="Q53" s="2"/>
      <c r="R53" s="203"/>
      <c r="S53" s="203"/>
      <c r="T53" s="203"/>
    </row>
    <row r="54" spans="1:20">
      <c r="A54" s="102"/>
      <c r="B54" s="102"/>
      <c r="C54" s="2"/>
      <c r="D54" s="19"/>
      <c r="E54" s="135"/>
      <c r="F54" s="2"/>
      <c r="G54" s="135"/>
      <c r="H54" s="2"/>
      <c r="I54" s="2"/>
      <c r="J54" s="2"/>
      <c r="K54" s="19"/>
      <c r="L54" s="135"/>
      <c r="M54" s="2"/>
      <c r="N54" s="135"/>
      <c r="O54" s="2"/>
      <c r="P54" s="2"/>
      <c r="Q54" s="2"/>
      <c r="R54" s="203"/>
      <c r="S54" s="203"/>
      <c r="T54" s="203"/>
    </row>
    <row r="55" spans="1:20">
      <c r="A55" s="102"/>
      <c r="B55" s="102"/>
      <c r="C55" s="2"/>
      <c r="D55" s="19"/>
      <c r="E55" s="135"/>
      <c r="F55" s="2"/>
      <c r="G55" s="135"/>
      <c r="H55" s="2"/>
      <c r="I55" s="2"/>
      <c r="J55" s="2"/>
      <c r="K55" s="19"/>
      <c r="L55" s="135"/>
      <c r="M55" s="2"/>
      <c r="N55" s="135"/>
      <c r="O55" s="2"/>
      <c r="P55" s="2"/>
      <c r="Q55" s="2"/>
      <c r="R55" s="203"/>
      <c r="S55" s="203"/>
      <c r="T55" s="203"/>
    </row>
    <row r="56" spans="1:20">
      <c r="A56" s="102"/>
      <c r="B56" s="102"/>
      <c r="C56" s="2"/>
      <c r="D56" s="19"/>
      <c r="E56" s="135"/>
      <c r="F56" s="2"/>
      <c r="G56" s="135"/>
      <c r="H56" s="2"/>
      <c r="I56" s="2"/>
      <c r="J56" s="2"/>
      <c r="K56" s="19"/>
      <c r="L56" s="135"/>
      <c r="M56" s="2"/>
      <c r="N56" s="135"/>
      <c r="O56" s="2"/>
      <c r="P56" s="2"/>
      <c r="Q56" s="2"/>
      <c r="R56" s="203"/>
      <c r="S56" s="203"/>
      <c r="T56" s="203"/>
    </row>
    <row r="57" spans="1:20">
      <c r="A57" s="102"/>
      <c r="B57" s="102"/>
      <c r="C57" s="2"/>
      <c r="D57" s="19"/>
      <c r="E57" s="135"/>
      <c r="F57" s="2"/>
      <c r="G57" s="135"/>
      <c r="H57" s="2"/>
      <c r="I57" s="2"/>
      <c r="J57" s="2"/>
      <c r="K57" s="19"/>
      <c r="L57" s="135"/>
      <c r="M57" s="2"/>
      <c r="N57" s="135"/>
      <c r="O57" s="2"/>
      <c r="P57" s="2"/>
      <c r="Q57" s="2"/>
      <c r="R57" s="203"/>
      <c r="S57" s="203"/>
      <c r="T57" s="203"/>
    </row>
    <row r="58" spans="1:20">
      <c r="A58" s="102"/>
      <c r="B58" s="102"/>
      <c r="C58" s="2"/>
      <c r="D58" s="19"/>
      <c r="E58" s="135"/>
      <c r="F58" s="2"/>
      <c r="G58" s="135"/>
      <c r="H58" s="2"/>
      <c r="I58" s="2"/>
      <c r="J58" s="2"/>
      <c r="K58" s="19"/>
      <c r="L58" s="135"/>
      <c r="M58" s="2"/>
      <c r="N58" s="135"/>
      <c r="O58" s="2"/>
      <c r="P58" s="2"/>
      <c r="Q58" s="2"/>
      <c r="R58" s="203"/>
      <c r="S58" s="203"/>
      <c r="T58" s="203"/>
    </row>
    <row r="59" spans="1:20">
      <c r="A59" s="102"/>
      <c r="B59" s="102"/>
      <c r="C59" s="2"/>
      <c r="D59" s="19"/>
      <c r="E59" s="135"/>
      <c r="F59" s="2"/>
      <c r="G59" s="135"/>
      <c r="H59" s="2"/>
      <c r="I59" s="2"/>
      <c r="J59" s="2"/>
      <c r="K59" s="19"/>
      <c r="L59" s="135"/>
      <c r="M59" s="2"/>
      <c r="N59" s="135"/>
      <c r="O59" s="2"/>
      <c r="P59" s="2"/>
      <c r="Q59" s="2"/>
      <c r="R59" s="203"/>
      <c r="S59" s="203"/>
      <c r="T59" s="203"/>
    </row>
    <row r="60" spans="1:20">
      <c r="A60" s="102"/>
      <c r="B60" s="102"/>
      <c r="C60" s="2"/>
      <c r="D60" s="19"/>
      <c r="E60" s="135"/>
      <c r="F60" s="2"/>
      <c r="G60" s="135"/>
      <c r="H60" s="2"/>
      <c r="I60" s="2"/>
      <c r="J60" s="2"/>
      <c r="K60" s="19"/>
      <c r="L60" s="135"/>
      <c r="M60" s="2"/>
      <c r="N60" s="135"/>
      <c r="O60" s="2"/>
      <c r="P60" s="2"/>
      <c r="Q60" s="2"/>
      <c r="R60" s="203"/>
      <c r="S60" s="203"/>
      <c r="T60" s="203"/>
    </row>
    <row r="61" spans="1:20">
      <c r="A61" s="102"/>
      <c r="B61" s="102"/>
      <c r="C61" s="2"/>
      <c r="D61" s="19"/>
      <c r="E61" s="135"/>
      <c r="F61" s="2"/>
      <c r="G61" s="135"/>
      <c r="H61" s="2"/>
      <c r="I61" s="2"/>
      <c r="J61" s="2"/>
      <c r="K61" s="19"/>
      <c r="L61" s="135"/>
      <c r="M61" s="2"/>
      <c r="N61" s="135"/>
      <c r="O61" s="2"/>
      <c r="P61" s="2"/>
      <c r="Q61" s="2"/>
      <c r="R61" s="203"/>
      <c r="S61" s="203"/>
      <c r="T61" s="203"/>
    </row>
    <row r="62" spans="1:20">
      <c r="A62" s="102"/>
      <c r="B62" s="102"/>
      <c r="C62" s="2"/>
      <c r="D62" s="19"/>
      <c r="E62" s="135"/>
      <c r="F62" s="2"/>
      <c r="G62" s="135"/>
      <c r="H62" s="2"/>
      <c r="I62" s="2"/>
      <c r="J62" s="2"/>
      <c r="K62" s="19"/>
      <c r="L62" s="135"/>
      <c r="M62" s="2"/>
      <c r="N62" s="135"/>
      <c r="O62" s="2"/>
      <c r="P62" s="2"/>
      <c r="Q62" s="2"/>
      <c r="R62" s="203"/>
      <c r="S62" s="203"/>
      <c r="T62" s="203"/>
    </row>
    <row r="63" spans="1:20">
      <c r="A63" s="102"/>
      <c r="B63" s="102"/>
      <c r="C63" s="2"/>
      <c r="D63" s="19"/>
      <c r="E63" s="135"/>
      <c r="F63" s="2"/>
      <c r="G63" s="135"/>
      <c r="H63" s="2"/>
      <c r="I63" s="2"/>
      <c r="J63" s="2"/>
      <c r="K63" s="19"/>
      <c r="L63" s="135"/>
      <c r="M63" s="2"/>
      <c r="N63" s="135"/>
      <c r="O63" s="2"/>
      <c r="P63" s="2"/>
      <c r="Q63" s="2"/>
      <c r="R63" s="203"/>
      <c r="S63" s="203"/>
      <c r="T63" s="203"/>
    </row>
    <row r="64" spans="1:20">
      <c r="A64" s="102"/>
      <c r="B64" s="102"/>
      <c r="C64" s="2"/>
      <c r="D64" s="19"/>
      <c r="E64" s="135"/>
      <c r="F64" s="2"/>
      <c r="G64" s="135"/>
      <c r="H64" s="2"/>
      <c r="I64" s="2"/>
      <c r="J64" s="2"/>
      <c r="K64" s="19"/>
      <c r="L64" s="135"/>
      <c r="M64" s="2"/>
      <c r="N64" s="135"/>
      <c r="O64" s="2"/>
      <c r="P64" s="2"/>
      <c r="Q64" s="2"/>
      <c r="R64" s="203"/>
      <c r="S64" s="203"/>
      <c r="T64" s="203"/>
    </row>
    <row r="65" spans="1:20">
      <c r="A65" s="102"/>
      <c r="B65" s="102"/>
      <c r="C65" s="2"/>
      <c r="D65" s="19"/>
      <c r="E65" s="135"/>
      <c r="F65" s="2"/>
      <c r="G65" s="135"/>
      <c r="H65" s="2"/>
      <c r="I65" s="2"/>
      <c r="J65" s="2"/>
      <c r="K65" s="19"/>
      <c r="L65" s="135"/>
      <c r="M65" s="2"/>
      <c r="N65" s="135"/>
      <c r="O65" s="2"/>
      <c r="P65" s="2"/>
      <c r="Q65" s="2"/>
      <c r="R65" s="203"/>
      <c r="S65" s="203"/>
      <c r="T65" s="203"/>
    </row>
    <row r="66" spans="1:20">
      <c r="A66" s="102"/>
      <c r="B66" s="102"/>
      <c r="C66" s="2"/>
      <c r="D66" s="19"/>
      <c r="E66" s="135"/>
      <c r="F66" s="2"/>
      <c r="G66" s="135"/>
      <c r="H66" s="2"/>
      <c r="I66" s="2"/>
      <c r="J66" s="2"/>
      <c r="K66" s="19"/>
      <c r="L66" s="135"/>
      <c r="M66" s="2"/>
      <c r="N66" s="135"/>
      <c r="O66" s="2"/>
      <c r="P66" s="2"/>
      <c r="Q66" s="2"/>
      <c r="R66" s="203"/>
      <c r="S66" s="203"/>
      <c r="T66" s="203"/>
    </row>
    <row r="67" spans="1:20">
      <c r="A67" s="102"/>
      <c r="B67" s="102"/>
      <c r="C67" s="2"/>
      <c r="D67" s="19"/>
      <c r="E67" s="135"/>
      <c r="F67" s="2"/>
      <c r="G67" s="135"/>
      <c r="H67" s="2"/>
      <c r="I67" s="2"/>
      <c r="J67" s="2"/>
      <c r="K67" s="19"/>
      <c r="L67" s="135"/>
      <c r="M67" s="2"/>
      <c r="N67" s="135"/>
      <c r="O67" s="2"/>
      <c r="P67" s="2"/>
      <c r="Q67" s="2"/>
      <c r="R67" s="203"/>
      <c r="S67" s="203"/>
      <c r="T67" s="203"/>
    </row>
    <row r="68" spans="1:20">
      <c r="A68" s="102"/>
      <c r="B68" s="102"/>
      <c r="C68" s="2"/>
      <c r="D68" s="19"/>
      <c r="E68" s="135"/>
      <c r="F68" s="2"/>
      <c r="G68" s="135"/>
      <c r="H68" s="2"/>
      <c r="I68" s="2"/>
      <c r="J68" s="2"/>
      <c r="K68" s="19"/>
      <c r="L68" s="135"/>
      <c r="M68" s="2"/>
      <c r="N68" s="135"/>
      <c r="O68" s="2"/>
      <c r="P68" s="2"/>
      <c r="Q68" s="2"/>
      <c r="R68" s="203"/>
      <c r="S68" s="203"/>
      <c r="T68" s="203"/>
    </row>
    <row r="69" spans="1:20">
      <c r="A69" s="102"/>
      <c r="B69" s="102"/>
      <c r="C69" s="2"/>
      <c r="D69" s="19"/>
      <c r="E69" s="135"/>
      <c r="F69" s="2"/>
      <c r="G69" s="135"/>
      <c r="H69" s="2"/>
      <c r="I69" s="2"/>
      <c r="J69" s="2"/>
      <c r="K69" s="19"/>
      <c r="L69" s="135"/>
      <c r="M69" s="2"/>
      <c r="N69" s="135"/>
      <c r="O69" s="2"/>
      <c r="P69" s="2"/>
      <c r="Q69" s="2"/>
      <c r="R69" s="203"/>
      <c r="S69" s="203"/>
      <c r="T69" s="203"/>
    </row>
    <row r="70" spans="1:20">
      <c r="A70" s="102"/>
      <c r="B70" s="102"/>
      <c r="C70" s="2"/>
      <c r="D70" s="19"/>
      <c r="E70" s="135"/>
      <c r="F70" s="2"/>
      <c r="G70" s="135"/>
      <c r="H70" s="2"/>
      <c r="I70" s="2"/>
      <c r="J70" s="2"/>
      <c r="K70" s="19"/>
      <c r="L70" s="135"/>
      <c r="M70" s="2"/>
      <c r="N70" s="135"/>
      <c r="O70" s="2"/>
      <c r="P70" s="2"/>
      <c r="Q70" s="2"/>
      <c r="R70" s="203"/>
      <c r="S70" s="203"/>
      <c r="T70" s="203"/>
    </row>
    <row r="71" spans="1:20">
      <c r="A71" s="102"/>
      <c r="B71" s="102"/>
      <c r="C71" s="2"/>
      <c r="D71" s="19"/>
      <c r="E71" s="135"/>
      <c r="F71" s="2"/>
      <c r="G71" s="135"/>
      <c r="H71" s="2"/>
      <c r="I71" s="2"/>
      <c r="J71" s="2"/>
      <c r="K71" s="19"/>
      <c r="L71" s="135"/>
      <c r="M71" s="2"/>
      <c r="N71" s="135"/>
      <c r="O71" s="2"/>
      <c r="P71" s="2"/>
      <c r="Q71" s="2"/>
      <c r="R71" s="203"/>
      <c r="S71" s="203"/>
      <c r="T71" s="203"/>
    </row>
    <row r="72" spans="1:20">
      <c r="A72" s="102"/>
      <c r="B72" s="102"/>
      <c r="C72" s="2"/>
      <c r="D72" s="19"/>
      <c r="E72" s="135"/>
      <c r="F72" s="2"/>
      <c r="G72" s="135"/>
      <c r="H72" s="2"/>
      <c r="I72" s="2"/>
      <c r="J72" s="2"/>
      <c r="K72" s="19"/>
      <c r="L72" s="135"/>
      <c r="M72" s="2"/>
      <c r="N72" s="135"/>
      <c r="O72" s="2"/>
      <c r="P72" s="2"/>
      <c r="Q72" s="2"/>
      <c r="R72" s="203"/>
      <c r="S72" s="203"/>
      <c r="T72" s="203"/>
    </row>
    <row r="73" spans="1:20">
      <c r="A73" s="102"/>
      <c r="B73" s="102"/>
      <c r="C73" s="2"/>
      <c r="D73" s="19"/>
      <c r="E73" s="135"/>
      <c r="F73" s="2"/>
      <c r="G73" s="135"/>
      <c r="H73" s="2"/>
      <c r="I73" s="2"/>
      <c r="J73" s="2"/>
      <c r="K73" s="19"/>
      <c r="L73" s="135"/>
      <c r="M73" s="2"/>
      <c r="N73" s="135"/>
      <c r="O73" s="2"/>
      <c r="P73" s="2"/>
      <c r="Q73" s="2"/>
      <c r="R73" s="203"/>
      <c r="S73" s="203"/>
      <c r="T73" s="203"/>
    </row>
    <row r="74" spans="1:20">
      <c r="A74" s="102"/>
      <c r="B74" s="102"/>
      <c r="C74" s="2"/>
      <c r="D74" s="19"/>
      <c r="E74" s="135"/>
      <c r="F74" s="2"/>
      <c r="G74" s="135"/>
      <c r="H74" s="2"/>
      <c r="I74" s="2"/>
      <c r="J74" s="2"/>
      <c r="K74" s="19"/>
      <c r="L74" s="135"/>
      <c r="M74" s="2"/>
      <c r="N74" s="135"/>
      <c r="O74" s="2"/>
      <c r="P74" s="2"/>
      <c r="Q74" s="2"/>
      <c r="R74" s="203"/>
      <c r="S74" s="203"/>
      <c r="T74" s="203"/>
    </row>
    <row r="75" spans="1:20">
      <c r="A75" s="102"/>
      <c r="B75" s="102"/>
      <c r="C75" s="2"/>
      <c r="D75" s="19"/>
      <c r="E75" s="135"/>
      <c r="F75" s="2"/>
      <c r="G75" s="135"/>
      <c r="H75" s="2"/>
      <c r="I75" s="2"/>
      <c r="J75" s="2"/>
      <c r="K75" s="19"/>
      <c r="L75" s="135"/>
      <c r="M75" s="2"/>
      <c r="N75" s="135"/>
      <c r="O75" s="2"/>
      <c r="P75" s="2"/>
      <c r="Q75" s="2"/>
      <c r="R75" s="203"/>
      <c r="S75" s="203"/>
      <c r="T75" s="203"/>
    </row>
    <row r="76" spans="1:20">
      <c r="A76" s="102"/>
      <c r="B76" s="102"/>
      <c r="C76" s="2"/>
      <c r="D76" s="19"/>
      <c r="E76" s="135"/>
      <c r="F76" s="2"/>
      <c r="G76" s="135"/>
      <c r="H76" s="2"/>
      <c r="I76" s="2"/>
      <c r="J76" s="2"/>
      <c r="K76" s="19"/>
      <c r="L76" s="135"/>
      <c r="M76" s="2"/>
      <c r="N76" s="135"/>
      <c r="O76" s="2"/>
      <c r="P76" s="2"/>
      <c r="Q76" s="2"/>
      <c r="R76" s="203"/>
      <c r="S76" s="203"/>
      <c r="T76" s="203"/>
    </row>
    <row r="77" spans="1:20">
      <c r="A77" s="102"/>
      <c r="B77" s="102"/>
      <c r="C77" s="2"/>
      <c r="D77" s="19"/>
      <c r="E77" s="135"/>
      <c r="F77" s="2"/>
      <c r="G77" s="135"/>
      <c r="H77" s="2"/>
      <c r="I77" s="2"/>
      <c r="J77" s="2"/>
      <c r="K77" s="19"/>
      <c r="L77" s="135"/>
      <c r="M77" s="2"/>
      <c r="N77" s="135"/>
      <c r="O77" s="2"/>
      <c r="P77" s="2"/>
      <c r="Q77" s="2"/>
      <c r="R77" s="203"/>
      <c r="S77" s="203"/>
      <c r="T77" s="203"/>
    </row>
    <row r="78" spans="1:20">
      <c r="A78" s="102"/>
      <c r="B78" s="102"/>
      <c r="C78" s="2"/>
      <c r="D78" s="19"/>
      <c r="E78" s="135"/>
      <c r="F78" s="2"/>
      <c r="G78" s="135"/>
      <c r="H78" s="2"/>
      <c r="I78" s="2"/>
      <c r="J78" s="2"/>
      <c r="K78" s="19"/>
      <c r="L78" s="135"/>
      <c r="M78" s="2"/>
      <c r="N78" s="135"/>
      <c r="O78" s="2"/>
      <c r="P78" s="2"/>
      <c r="Q78" s="2"/>
      <c r="R78" s="203"/>
      <c r="S78" s="203"/>
      <c r="T78" s="203"/>
    </row>
    <row r="79" spans="1:20">
      <c r="A79" s="102"/>
      <c r="B79" s="102"/>
      <c r="C79" s="2"/>
      <c r="D79" s="19"/>
      <c r="E79" s="135"/>
      <c r="F79" s="2"/>
      <c r="G79" s="135"/>
      <c r="H79" s="2"/>
      <c r="I79" s="2"/>
      <c r="J79" s="2"/>
      <c r="K79" s="19"/>
      <c r="L79" s="135"/>
      <c r="M79" s="2"/>
      <c r="N79" s="135"/>
      <c r="O79" s="2"/>
      <c r="P79" s="2"/>
      <c r="Q79" s="2"/>
      <c r="R79" s="203"/>
      <c r="S79" s="203"/>
      <c r="T79" s="203"/>
    </row>
    <row r="80" spans="1:20">
      <c r="A80" s="102"/>
      <c r="B80" s="102"/>
      <c r="C80" s="2"/>
      <c r="D80" s="19"/>
      <c r="E80" s="135"/>
      <c r="F80" s="2"/>
      <c r="G80" s="135"/>
      <c r="H80" s="2"/>
      <c r="I80" s="2"/>
      <c r="J80" s="2"/>
      <c r="K80" s="19"/>
      <c r="L80" s="135"/>
      <c r="M80" s="2"/>
      <c r="N80" s="135"/>
      <c r="O80" s="2"/>
      <c r="P80" s="2"/>
      <c r="Q80" s="2"/>
      <c r="R80" s="203"/>
      <c r="S80" s="203"/>
      <c r="T80" s="203"/>
    </row>
    <row r="81" spans="1:20">
      <c r="A81" s="102"/>
      <c r="B81" s="102"/>
      <c r="C81" s="2"/>
      <c r="D81" s="19"/>
      <c r="E81" s="135"/>
      <c r="F81" s="2"/>
      <c r="G81" s="135"/>
      <c r="H81" s="2"/>
      <c r="I81" s="2"/>
      <c r="J81" s="2"/>
      <c r="K81" s="19"/>
      <c r="L81" s="135"/>
      <c r="M81" s="2"/>
      <c r="N81" s="135"/>
      <c r="O81" s="2"/>
      <c r="P81" s="2"/>
      <c r="Q81" s="2"/>
      <c r="R81" s="203"/>
      <c r="S81" s="203"/>
      <c r="T81" s="203"/>
    </row>
    <row r="82" spans="1:20">
      <c r="A82" s="102"/>
      <c r="B82" s="102"/>
      <c r="C82" s="2"/>
      <c r="D82" s="19"/>
      <c r="E82" s="135"/>
      <c r="F82" s="2"/>
      <c r="G82" s="135"/>
      <c r="H82" s="2"/>
      <c r="I82" s="2"/>
      <c r="J82" s="2"/>
      <c r="K82" s="19"/>
      <c r="L82" s="135"/>
      <c r="M82" s="2"/>
      <c r="N82" s="135"/>
      <c r="O82" s="2"/>
      <c r="P82" s="2"/>
      <c r="Q82" s="2"/>
      <c r="R82" s="203"/>
      <c r="S82" s="203"/>
      <c r="T82" s="203"/>
    </row>
    <row r="83" spans="1:20">
      <c r="A83" s="102"/>
      <c r="B83" s="102"/>
      <c r="C83" s="2"/>
      <c r="D83" s="19"/>
      <c r="E83" s="135"/>
      <c r="F83" s="2"/>
      <c r="G83" s="135"/>
      <c r="H83" s="2"/>
      <c r="I83" s="2"/>
      <c r="J83" s="2"/>
      <c r="K83" s="19"/>
      <c r="L83" s="135"/>
      <c r="M83" s="2"/>
      <c r="N83" s="135"/>
      <c r="O83" s="2"/>
      <c r="P83" s="2"/>
      <c r="Q83" s="2"/>
      <c r="R83" s="203"/>
      <c r="S83" s="203"/>
      <c r="T83" s="203"/>
    </row>
    <row r="84" spans="1:20">
      <c r="A84" s="102"/>
      <c r="B84" s="102"/>
      <c r="C84" s="2"/>
      <c r="D84" s="19"/>
      <c r="E84" s="135"/>
      <c r="F84" s="2"/>
      <c r="G84" s="135"/>
      <c r="H84" s="2"/>
      <c r="I84" s="2"/>
      <c r="J84" s="2"/>
      <c r="K84" s="19"/>
      <c r="L84" s="135"/>
      <c r="M84" s="2"/>
      <c r="N84" s="135"/>
      <c r="O84" s="2"/>
      <c r="P84" s="2"/>
      <c r="Q84" s="2"/>
      <c r="R84" s="203"/>
      <c r="S84" s="203"/>
      <c r="T84" s="203"/>
    </row>
    <row r="85" spans="1:20">
      <c r="A85" s="102"/>
      <c r="B85" s="102"/>
      <c r="C85" s="2"/>
      <c r="D85" s="19"/>
      <c r="E85" s="135"/>
      <c r="F85" s="2"/>
      <c r="G85" s="135"/>
      <c r="H85" s="2"/>
      <c r="I85" s="2"/>
      <c r="J85" s="2"/>
      <c r="K85" s="19"/>
      <c r="L85" s="135"/>
      <c r="M85" s="2"/>
      <c r="N85" s="135"/>
      <c r="O85" s="2"/>
      <c r="P85" s="2"/>
      <c r="Q85" s="2"/>
      <c r="R85" s="203"/>
      <c r="S85" s="203"/>
      <c r="T85" s="203"/>
    </row>
    <row r="86" spans="1:20">
      <c r="A86" s="102"/>
      <c r="B86" s="102"/>
      <c r="C86" s="2"/>
      <c r="D86" s="19"/>
      <c r="E86" s="135"/>
      <c r="F86" s="2"/>
      <c r="G86" s="135"/>
      <c r="H86" s="2"/>
      <c r="I86" s="2"/>
      <c r="J86" s="2"/>
      <c r="K86" s="19"/>
      <c r="L86" s="135"/>
      <c r="M86" s="2"/>
      <c r="N86" s="135"/>
      <c r="O86" s="2"/>
      <c r="P86" s="2"/>
      <c r="Q86" s="2"/>
      <c r="R86" s="203"/>
      <c r="S86" s="203"/>
      <c r="T86" s="203"/>
    </row>
    <row r="87" spans="1:20">
      <c r="A87" s="102"/>
      <c r="B87" s="102"/>
      <c r="C87" s="2"/>
      <c r="D87" s="19"/>
      <c r="E87" s="135"/>
      <c r="F87" s="2"/>
      <c r="G87" s="135"/>
      <c r="H87" s="2"/>
      <c r="I87" s="2"/>
      <c r="J87" s="2"/>
      <c r="K87" s="19"/>
      <c r="L87" s="135"/>
      <c r="M87" s="2"/>
      <c r="N87" s="135"/>
      <c r="O87" s="2"/>
      <c r="P87" s="2"/>
      <c r="Q87" s="2"/>
      <c r="R87" s="203"/>
      <c r="S87" s="203"/>
      <c r="T87" s="203"/>
    </row>
    <row r="88" spans="1:20">
      <c r="A88" s="102"/>
      <c r="B88" s="102"/>
      <c r="C88" s="2"/>
      <c r="D88" s="19"/>
      <c r="E88" s="135"/>
      <c r="F88" s="2"/>
      <c r="G88" s="135"/>
      <c r="H88" s="2"/>
      <c r="I88" s="2"/>
      <c r="J88" s="2"/>
      <c r="K88" s="19"/>
      <c r="L88" s="135"/>
      <c r="M88" s="2"/>
      <c r="N88" s="135"/>
      <c r="O88" s="2"/>
      <c r="P88" s="2"/>
      <c r="Q88" s="2"/>
      <c r="R88" s="203"/>
      <c r="S88" s="203"/>
      <c r="T88" s="203"/>
    </row>
    <row r="89" spans="1:20">
      <c r="A89" s="102"/>
      <c r="B89" s="102"/>
      <c r="C89" s="2"/>
      <c r="D89" s="19"/>
      <c r="E89" s="135"/>
      <c r="F89" s="2"/>
      <c r="G89" s="135"/>
      <c r="H89" s="2"/>
      <c r="I89" s="2"/>
      <c r="J89" s="2"/>
      <c r="K89" s="19"/>
      <c r="L89" s="135"/>
      <c r="M89" s="2"/>
      <c r="N89" s="135"/>
      <c r="O89" s="2"/>
      <c r="P89" s="2"/>
      <c r="Q89" s="2"/>
      <c r="R89" s="203"/>
      <c r="S89" s="203"/>
      <c r="T89" s="203"/>
    </row>
    <row r="90" spans="1:20">
      <c r="A90" s="102"/>
      <c r="B90" s="102"/>
      <c r="C90" s="2"/>
      <c r="D90" s="19"/>
      <c r="E90" s="135"/>
      <c r="F90" s="2"/>
      <c r="G90" s="135"/>
      <c r="H90" s="2"/>
      <c r="I90" s="2"/>
      <c r="J90" s="2"/>
      <c r="K90" s="19"/>
      <c r="L90" s="135"/>
      <c r="M90" s="2"/>
      <c r="N90" s="135"/>
      <c r="O90" s="2"/>
      <c r="P90" s="2"/>
      <c r="Q90" s="2"/>
      <c r="R90" s="203"/>
      <c r="S90" s="203"/>
      <c r="T90" s="203"/>
    </row>
    <row r="91" spans="1:20">
      <c r="A91" s="102"/>
      <c r="B91" s="102"/>
      <c r="C91" s="2"/>
      <c r="D91" s="19"/>
      <c r="E91" s="135"/>
      <c r="F91" s="2"/>
      <c r="G91" s="135"/>
      <c r="H91" s="2"/>
      <c r="I91" s="2"/>
      <c r="J91" s="2"/>
      <c r="K91" s="19"/>
      <c r="L91" s="135"/>
      <c r="M91" s="2"/>
      <c r="N91" s="135"/>
      <c r="O91" s="2"/>
      <c r="P91" s="2"/>
      <c r="Q91" s="2"/>
      <c r="R91" s="203"/>
      <c r="S91" s="203"/>
      <c r="T91" s="203"/>
    </row>
    <row r="92" spans="1:20">
      <c r="A92" s="102"/>
      <c r="B92" s="102"/>
      <c r="C92" s="2"/>
      <c r="D92" s="19"/>
      <c r="E92" s="135"/>
      <c r="F92" s="2"/>
      <c r="G92" s="135"/>
      <c r="H92" s="2"/>
      <c r="I92" s="2"/>
      <c r="J92" s="2"/>
      <c r="K92" s="19"/>
      <c r="L92" s="135"/>
      <c r="M92" s="2"/>
      <c r="N92" s="135"/>
      <c r="O92" s="2"/>
      <c r="P92" s="2"/>
      <c r="Q92" s="2"/>
      <c r="R92" s="203"/>
      <c r="S92" s="203"/>
      <c r="T92" s="203"/>
    </row>
    <row r="93" spans="1:20">
      <c r="A93" s="102"/>
      <c r="B93" s="102"/>
      <c r="C93" s="2"/>
      <c r="D93" s="19"/>
      <c r="E93" s="135"/>
      <c r="F93" s="2"/>
      <c r="G93" s="135"/>
      <c r="H93" s="2"/>
      <c r="I93" s="2"/>
      <c r="J93" s="2"/>
      <c r="K93" s="19"/>
      <c r="L93" s="135"/>
      <c r="M93" s="2"/>
      <c r="N93" s="135"/>
      <c r="O93" s="2"/>
      <c r="P93" s="2"/>
      <c r="Q93" s="2"/>
      <c r="R93" s="203"/>
      <c r="S93" s="203"/>
      <c r="T93" s="203"/>
    </row>
    <row r="94" spans="1:20">
      <c r="A94" s="102"/>
      <c r="B94" s="102"/>
      <c r="C94" s="2"/>
      <c r="D94" s="19"/>
      <c r="E94" s="135"/>
      <c r="F94" s="2"/>
      <c r="G94" s="135"/>
      <c r="H94" s="2"/>
      <c r="I94" s="2"/>
      <c r="J94" s="2"/>
      <c r="K94" s="19"/>
      <c r="L94" s="135"/>
      <c r="M94" s="2"/>
      <c r="N94" s="135"/>
      <c r="O94" s="2"/>
      <c r="P94" s="2"/>
      <c r="Q94" s="2"/>
      <c r="R94" s="203"/>
      <c r="S94" s="203"/>
      <c r="T94" s="203"/>
    </row>
    <row r="95" spans="1:20">
      <c r="A95" s="102"/>
      <c r="B95" s="102"/>
      <c r="C95" s="2"/>
      <c r="D95" s="19"/>
      <c r="E95" s="135"/>
      <c r="F95" s="2"/>
      <c r="G95" s="135"/>
      <c r="H95" s="2"/>
      <c r="I95" s="2"/>
      <c r="J95" s="2"/>
      <c r="K95" s="19"/>
      <c r="L95" s="135"/>
      <c r="M95" s="2"/>
      <c r="N95" s="135"/>
      <c r="O95" s="2"/>
      <c r="P95" s="2"/>
      <c r="Q95" s="2"/>
      <c r="R95" s="203"/>
      <c r="S95" s="203"/>
      <c r="T95" s="203"/>
    </row>
    <row r="96" spans="1:20">
      <c r="A96" s="102"/>
      <c r="B96" s="102"/>
      <c r="C96" s="2"/>
      <c r="D96" s="19"/>
      <c r="E96" s="135"/>
      <c r="F96" s="2"/>
      <c r="G96" s="135"/>
      <c r="H96" s="2"/>
      <c r="I96" s="2"/>
      <c r="J96" s="2"/>
      <c r="K96" s="19"/>
      <c r="L96" s="135"/>
      <c r="M96" s="2"/>
      <c r="N96" s="135"/>
      <c r="O96" s="2"/>
      <c r="P96" s="2"/>
      <c r="Q96" s="2"/>
      <c r="R96" s="203"/>
      <c r="S96" s="203"/>
      <c r="T96" s="203"/>
    </row>
    <row r="97" spans="1:20">
      <c r="A97" s="102"/>
      <c r="B97" s="102"/>
      <c r="C97" s="2"/>
      <c r="D97" s="19"/>
      <c r="E97" s="135"/>
      <c r="F97" s="2"/>
      <c r="G97" s="135"/>
      <c r="H97" s="2"/>
      <c r="I97" s="2"/>
      <c r="J97" s="2"/>
      <c r="K97" s="19"/>
      <c r="L97" s="135"/>
      <c r="M97" s="2"/>
      <c r="N97" s="135"/>
      <c r="O97" s="2"/>
      <c r="P97" s="2"/>
      <c r="Q97" s="2"/>
      <c r="R97" s="203"/>
      <c r="S97" s="203"/>
      <c r="T97" s="203"/>
    </row>
    <row r="98" spans="1:20">
      <c r="A98" s="102"/>
      <c r="B98" s="102"/>
      <c r="C98" s="2"/>
      <c r="D98" s="19"/>
      <c r="E98" s="135"/>
      <c r="F98" s="2"/>
      <c r="G98" s="135"/>
      <c r="H98" s="2"/>
      <c r="I98" s="2"/>
      <c r="J98" s="2"/>
      <c r="K98" s="19"/>
      <c r="L98" s="135"/>
      <c r="M98" s="2"/>
      <c r="N98" s="135"/>
      <c r="O98" s="2"/>
      <c r="P98" s="2"/>
      <c r="Q98" s="2"/>
      <c r="R98" s="203"/>
      <c r="S98" s="203"/>
      <c r="T98" s="203"/>
    </row>
    <row r="99" spans="1:20">
      <c r="A99" s="102"/>
      <c r="B99" s="102"/>
      <c r="C99" s="2"/>
      <c r="D99" s="19"/>
      <c r="E99" s="135"/>
      <c r="F99" s="2"/>
      <c r="G99" s="135"/>
      <c r="H99" s="2"/>
      <c r="I99" s="2"/>
      <c r="J99" s="2"/>
      <c r="K99" s="19"/>
      <c r="L99" s="135"/>
      <c r="M99" s="2"/>
      <c r="N99" s="135"/>
      <c r="O99" s="2"/>
      <c r="P99" s="2"/>
      <c r="Q99" s="2"/>
      <c r="R99" s="203"/>
      <c r="S99" s="203"/>
      <c r="T99" s="203"/>
    </row>
    <row r="100" spans="1:20">
      <c r="A100" s="102"/>
      <c r="B100" s="102"/>
      <c r="C100" s="2"/>
      <c r="D100" s="19"/>
      <c r="E100" s="135"/>
      <c r="F100" s="2"/>
      <c r="G100" s="135"/>
      <c r="H100" s="2"/>
      <c r="I100" s="2"/>
      <c r="J100" s="2"/>
      <c r="K100" s="19"/>
      <c r="L100" s="135"/>
      <c r="M100" s="2"/>
      <c r="N100" s="135"/>
      <c r="O100" s="2"/>
      <c r="P100" s="2"/>
      <c r="Q100" s="2"/>
      <c r="R100" s="203"/>
      <c r="S100" s="203"/>
      <c r="T100" s="203"/>
    </row>
    <row r="101" spans="1:20">
      <c r="A101" s="102"/>
      <c r="B101" s="102"/>
      <c r="C101" s="2"/>
      <c r="D101" s="19"/>
      <c r="E101" s="135"/>
      <c r="F101" s="2"/>
      <c r="G101" s="135"/>
      <c r="H101" s="2"/>
      <c r="I101" s="2"/>
      <c r="J101" s="2"/>
      <c r="K101" s="19"/>
      <c r="L101" s="135"/>
      <c r="M101" s="2"/>
      <c r="N101" s="135"/>
      <c r="O101" s="2"/>
      <c r="P101" s="2"/>
      <c r="Q101" s="2"/>
      <c r="R101" s="203"/>
      <c r="S101" s="203"/>
      <c r="T101" s="203"/>
    </row>
    <row r="102" spans="1:20">
      <c r="A102" s="102"/>
      <c r="B102" s="102"/>
      <c r="C102" s="2"/>
      <c r="D102" s="19"/>
      <c r="E102" s="135"/>
      <c r="F102" s="2"/>
      <c r="G102" s="135"/>
      <c r="H102" s="2"/>
      <c r="I102" s="2"/>
      <c r="J102" s="2"/>
      <c r="K102" s="19"/>
      <c r="L102" s="135"/>
      <c r="M102" s="2"/>
      <c r="N102" s="135"/>
      <c r="O102" s="2"/>
      <c r="P102" s="2"/>
      <c r="Q102" s="2"/>
      <c r="R102" s="203"/>
      <c r="S102" s="203"/>
      <c r="T102" s="203"/>
    </row>
    <row r="103" spans="1:20">
      <c r="A103" s="102"/>
      <c r="B103" s="102"/>
      <c r="C103" s="2"/>
      <c r="D103" s="19"/>
      <c r="E103" s="135"/>
      <c r="F103" s="2"/>
      <c r="G103" s="135"/>
      <c r="H103" s="2"/>
      <c r="I103" s="2"/>
      <c r="J103" s="2"/>
      <c r="K103" s="19"/>
      <c r="L103" s="135"/>
      <c r="M103" s="2"/>
      <c r="N103" s="135"/>
      <c r="O103" s="2"/>
      <c r="P103" s="2"/>
      <c r="Q103" s="2"/>
      <c r="R103" s="203"/>
      <c r="S103" s="203"/>
      <c r="T103" s="203"/>
    </row>
    <row r="104" spans="1:20">
      <c r="A104" s="102"/>
      <c r="B104" s="102"/>
      <c r="C104" s="2"/>
      <c r="D104" s="19"/>
      <c r="E104" s="135"/>
      <c r="F104" s="2"/>
      <c r="G104" s="135"/>
      <c r="H104" s="2"/>
      <c r="I104" s="2"/>
      <c r="J104" s="2"/>
      <c r="K104" s="19"/>
      <c r="L104" s="135"/>
      <c r="M104" s="2"/>
      <c r="N104" s="135"/>
      <c r="O104" s="2"/>
      <c r="P104" s="2"/>
      <c r="Q104" s="2"/>
      <c r="R104" s="203"/>
      <c r="S104" s="203"/>
      <c r="T104" s="203"/>
    </row>
    <row r="105" spans="1:20">
      <c r="A105" s="102"/>
      <c r="B105" s="102"/>
      <c r="C105" s="2"/>
      <c r="D105" s="19"/>
      <c r="E105" s="135"/>
      <c r="F105" s="2"/>
      <c r="G105" s="135"/>
      <c r="H105" s="2"/>
      <c r="I105" s="2"/>
      <c r="J105" s="2"/>
      <c r="K105" s="19"/>
      <c r="L105" s="135"/>
      <c r="M105" s="2"/>
      <c r="N105" s="135"/>
      <c r="O105" s="2"/>
      <c r="P105" s="2"/>
      <c r="Q105" s="2"/>
      <c r="R105" s="203"/>
      <c r="S105" s="203"/>
      <c r="T105" s="203"/>
    </row>
    <row r="106" spans="1:20">
      <c r="A106" s="102"/>
      <c r="B106" s="102"/>
      <c r="C106" s="2"/>
      <c r="D106" s="19"/>
      <c r="E106" s="135"/>
      <c r="F106" s="2"/>
      <c r="G106" s="135"/>
      <c r="H106" s="2"/>
      <c r="I106" s="2"/>
      <c r="J106" s="2"/>
      <c r="K106" s="19"/>
      <c r="L106" s="135"/>
      <c r="M106" s="2"/>
      <c r="N106" s="135"/>
      <c r="O106" s="2"/>
      <c r="P106" s="2"/>
      <c r="Q106" s="2"/>
      <c r="R106" s="203"/>
      <c r="S106" s="203"/>
      <c r="T106" s="203"/>
    </row>
    <row r="107" spans="1:20">
      <c r="A107" s="102"/>
      <c r="B107" s="102"/>
      <c r="C107" s="2"/>
      <c r="D107" s="19"/>
      <c r="E107" s="135"/>
      <c r="F107" s="2"/>
      <c r="G107" s="135"/>
      <c r="H107" s="2"/>
      <c r="I107" s="2"/>
      <c r="J107" s="2"/>
      <c r="K107" s="19"/>
      <c r="L107" s="135"/>
      <c r="M107" s="2"/>
      <c r="N107" s="135"/>
      <c r="O107" s="2"/>
      <c r="P107" s="2"/>
      <c r="Q107" s="2"/>
      <c r="R107" s="203"/>
      <c r="S107" s="203"/>
      <c r="T107" s="203"/>
    </row>
    <row r="108" spans="1:20">
      <c r="A108" s="102"/>
      <c r="B108" s="102"/>
      <c r="C108" s="2"/>
      <c r="D108" s="19"/>
      <c r="E108" s="135"/>
      <c r="F108" s="2"/>
      <c r="G108" s="135"/>
      <c r="H108" s="2"/>
      <c r="I108" s="2"/>
      <c r="J108" s="2"/>
      <c r="K108" s="19"/>
      <c r="L108" s="135"/>
      <c r="M108" s="2"/>
      <c r="N108" s="135"/>
      <c r="O108" s="2"/>
      <c r="P108" s="2"/>
      <c r="Q108" s="2"/>
      <c r="R108" s="203"/>
      <c r="S108" s="203"/>
      <c r="T108" s="203"/>
    </row>
  </sheetData>
  <autoFilter ref="A1:U23" xr:uid="{084ECC4E-20DC-4F3C-A38B-0F3B2E1E3D83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U17" sqref="U17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03" customWidth="1"/>
    <col min="25" max="25" width="17" customWidth="1"/>
    <col min="26" max="31" width="6.42578125" customWidth="1"/>
    <col min="32" max="32" width="6.42578125" style="103" customWidth="1"/>
    <col min="33" max="38" width="6.42578125" customWidth="1"/>
    <col min="39" max="39" width="6.42578125" style="103" customWidth="1"/>
    <col min="40" max="46" width="6.42578125" customWidth="1"/>
  </cols>
  <sheetData>
    <row r="1" spans="1:46" s="229" customFormat="1" ht="30.75" customHeight="1">
      <c r="A1" s="230" t="s">
        <v>235</v>
      </c>
      <c r="B1" s="230" t="s">
        <v>296</v>
      </c>
      <c r="C1" s="230" t="s">
        <v>226</v>
      </c>
      <c r="D1" s="230" t="s">
        <v>213</v>
      </c>
      <c r="E1" s="263" t="s">
        <v>319</v>
      </c>
      <c r="F1" s="263"/>
      <c r="G1" s="248" t="s">
        <v>193</v>
      </c>
      <c r="H1" s="248"/>
      <c r="I1" s="247" t="s">
        <v>19</v>
      </c>
      <c r="J1" s="247"/>
      <c r="K1" s="246" t="s">
        <v>20</v>
      </c>
      <c r="L1" s="246"/>
      <c r="M1" s="245" t="s">
        <v>124</v>
      </c>
      <c r="N1" s="245"/>
      <c r="O1" s="230" t="s">
        <v>24</v>
      </c>
      <c r="P1" s="230" t="s">
        <v>71</v>
      </c>
      <c r="Q1" s="230" t="s">
        <v>315</v>
      </c>
      <c r="R1" s="230" t="s">
        <v>256</v>
      </c>
      <c r="S1" s="230" t="s">
        <v>246</v>
      </c>
      <c r="T1" s="230" t="s">
        <v>314</v>
      </c>
      <c r="U1" s="230" t="s">
        <v>316</v>
      </c>
      <c r="V1" s="230" t="s">
        <v>245</v>
      </c>
      <c r="W1" s="230" t="s">
        <v>303</v>
      </c>
      <c r="X1" s="233" t="s">
        <v>267</v>
      </c>
      <c r="Y1" s="230"/>
      <c r="Z1" s="239" t="s">
        <v>269</v>
      </c>
      <c r="AA1" s="240" t="s">
        <v>270</v>
      </c>
      <c r="AB1" s="240" t="s">
        <v>271</v>
      </c>
      <c r="AC1" s="240" t="s">
        <v>272</v>
      </c>
      <c r="AD1" s="240" t="s">
        <v>273</v>
      </c>
      <c r="AE1" s="240" t="s">
        <v>274</v>
      </c>
      <c r="AF1" s="241" t="s">
        <v>275</v>
      </c>
      <c r="AG1" s="242" t="s">
        <v>276</v>
      </c>
      <c r="AH1" s="242" t="s">
        <v>277</v>
      </c>
      <c r="AI1" s="242" t="s">
        <v>278</v>
      </c>
      <c r="AJ1" s="242" t="s">
        <v>279</v>
      </c>
      <c r="AK1" s="242" t="s">
        <v>280</v>
      </c>
      <c r="AL1" s="242" t="s">
        <v>281</v>
      </c>
      <c r="AM1" s="243" t="s">
        <v>282</v>
      </c>
      <c r="AN1" s="244" t="s">
        <v>285</v>
      </c>
      <c r="AO1" s="244" t="s">
        <v>286</v>
      </c>
      <c r="AP1" s="244" t="s">
        <v>287</v>
      </c>
      <c r="AQ1" s="244" t="s">
        <v>288</v>
      </c>
      <c r="AR1" s="244" t="s">
        <v>289</v>
      </c>
      <c r="AS1" s="244" t="s">
        <v>290</v>
      </c>
      <c r="AT1" s="244" t="s">
        <v>291</v>
      </c>
    </row>
    <row r="2" spans="1:46">
      <c r="A2" s="1" t="s">
        <v>252</v>
      </c>
      <c r="B2" s="1" t="s">
        <v>295</v>
      </c>
      <c r="C2" s="1" t="s">
        <v>249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258</v>
      </c>
      <c r="K2" s="1">
        <v>7</v>
      </c>
      <c r="L2" s="1" t="s">
        <v>257</v>
      </c>
      <c r="M2" s="1">
        <v>0</v>
      </c>
      <c r="N2" s="1"/>
      <c r="O2" s="1" t="s">
        <v>0</v>
      </c>
      <c r="P2" s="1">
        <v>15</v>
      </c>
      <c r="Q2" s="259">
        <v>256</v>
      </c>
      <c r="R2" s="259">
        <v>10</v>
      </c>
      <c r="S2" s="259">
        <v>1500</v>
      </c>
      <c r="T2" s="259">
        <f t="shared" ref="T2:T19" si="1">Q2*S2</f>
        <v>384000</v>
      </c>
      <c r="U2" s="259">
        <v>14</v>
      </c>
      <c r="V2" s="259">
        <v>12</v>
      </c>
      <c r="W2" s="227"/>
      <c r="Z2" s="146"/>
      <c r="AA2" s="146"/>
      <c r="AB2" s="146"/>
      <c r="AC2" s="146"/>
      <c r="AD2" s="146"/>
      <c r="AE2" s="146"/>
      <c r="AF2" s="235"/>
      <c r="AG2" s="146"/>
      <c r="AH2" s="146"/>
      <c r="AI2" s="146"/>
      <c r="AJ2" s="146"/>
      <c r="AK2" s="146"/>
      <c r="AL2" s="146"/>
      <c r="AM2" s="235"/>
      <c r="AN2" s="146"/>
      <c r="AO2" s="146"/>
      <c r="AP2" s="146"/>
      <c r="AQ2" s="146"/>
      <c r="AR2" s="146"/>
      <c r="AS2" s="146"/>
      <c r="AT2" s="146"/>
    </row>
    <row r="3" spans="1:46">
      <c r="A3" s="1" t="s">
        <v>210</v>
      </c>
      <c r="B3" s="1" t="s">
        <v>295</v>
      </c>
      <c r="C3" s="1" t="s">
        <v>249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260</v>
      </c>
      <c r="K3" s="1">
        <v>6</v>
      </c>
      <c r="L3" s="1" t="s">
        <v>259</v>
      </c>
      <c r="M3" s="1">
        <v>0</v>
      </c>
      <c r="N3" s="1"/>
      <c r="O3" s="1" t="s">
        <v>0</v>
      </c>
      <c r="P3" s="1">
        <v>15</v>
      </c>
      <c r="Q3" s="259">
        <v>256</v>
      </c>
      <c r="R3" s="259">
        <v>30</v>
      </c>
      <c r="S3" s="259">
        <v>3000</v>
      </c>
      <c r="T3" s="259">
        <f t="shared" si="1"/>
        <v>768000</v>
      </c>
      <c r="U3" s="259">
        <v>12</v>
      </c>
      <c r="V3" s="259">
        <v>10</v>
      </c>
      <c r="W3" s="227"/>
      <c r="Z3" s="146"/>
      <c r="AA3" s="146"/>
      <c r="AB3" s="146"/>
      <c r="AC3" s="146"/>
      <c r="AD3" s="146"/>
      <c r="AE3" s="146"/>
      <c r="AF3" s="235"/>
      <c r="AG3" s="146"/>
      <c r="AH3" s="146"/>
      <c r="AI3" s="146"/>
      <c r="AJ3" s="146"/>
      <c r="AK3" s="146"/>
      <c r="AL3" s="146"/>
      <c r="AM3" s="235"/>
      <c r="AN3" s="146"/>
      <c r="AO3" s="146"/>
      <c r="AP3" s="146"/>
      <c r="AQ3" s="146"/>
      <c r="AR3" s="146"/>
      <c r="AS3" s="146"/>
      <c r="AT3" s="146"/>
    </row>
    <row r="4" spans="1:46" s="228" customFormat="1">
      <c r="A4" s="249" t="s">
        <v>251</v>
      </c>
      <c r="B4" s="249" t="s">
        <v>217</v>
      </c>
      <c r="C4" s="249" t="s">
        <v>249</v>
      </c>
      <c r="D4" s="249">
        <f t="shared" si="2"/>
        <v>11</v>
      </c>
      <c r="E4" s="249"/>
      <c r="F4" s="249"/>
      <c r="G4" s="249">
        <v>0</v>
      </c>
      <c r="H4" s="249"/>
      <c r="I4" s="249">
        <v>5</v>
      </c>
      <c r="J4" s="249" t="s">
        <v>260</v>
      </c>
      <c r="K4" s="249">
        <v>6</v>
      </c>
      <c r="L4" s="249" t="s">
        <v>259</v>
      </c>
      <c r="M4" s="249">
        <v>0</v>
      </c>
      <c r="N4" s="249"/>
      <c r="O4" s="249" t="s">
        <v>0</v>
      </c>
      <c r="P4" s="249" t="s">
        <v>254</v>
      </c>
      <c r="Q4" s="260">
        <v>256</v>
      </c>
      <c r="R4" s="260">
        <v>1</v>
      </c>
      <c r="S4" s="260">
        <v>1400</v>
      </c>
      <c r="T4" s="260">
        <f t="shared" si="1"/>
        <v>358400</v>
      </c>
      <c r="U4" s="260">
        <v>1.4</v>
      </c>
      <c r="V4" s="260">
        <v>11</v>
      </c>
      <c r="W4" s="250"/>
      <c r="X4" s="251" t="s">
        <v>255</v>
      </c>
      <c r="Y4" s="253"/>
      <c r="Z4" s="231"/>
      <c r="AA4" s="231"/>
      <c r="AB4" s="231"/>
      <c r="AC4" s="231"/>
      <c r="AD4" s="231"/>
      <c r="AE4" s="231"/>
      <c r="AF4" s="236"/>
      <c r="AG4" s="231"/>
      <c r="AH4" s="231"/>
      <c r="AI4" s="231"/>
      <c r="AJ4" s="231"/>
      <c r="AK4" s="231"/>
      <c r="AL4" s="231"/>
      <c r="AM4" s="236"/>
      <c r="AN4" s="231"/>
      <c r="AO4" s="231"/>
      <c r="AP4" s="231"/>
      <c r="AQ4" s="231"/>
      <c r="AR4" s="231"/>
      <c r="AS4" s="231"/>
      <c r="AT4" s="231"/>
    </row>
    <row r="5" spans="1:46">
      <c r="A5" s="1" t="s">
        <v>241</v>
      </c>
      <c r="B5" s="1" t="s">
        <v>295</v>
      </c>
      <c r="C5" s="1" t="s">
        <v>249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260</v>
      </c>
      <c r="K5" s="1">
        <v>6</v>
      </c>
      <c r="L5" s="1" t="s">
        <v>259</v>
      </c>
      <c r="M5" s="1">
        <v>0</v>
      </c>
      <c r="N5" s="1"/>
      <c r="O5" s="1" t="s">
        <v>0</v>
      </c>
      <c r="P5" s="1">
        <v>17</v>
      </c>
      <c r="Q5" s="259">
        <v>256</v>
      </c>
      <c r="R5" s="259">
        <v>1</v>
      </c>
      <c r="S5" s="259">
        <v>2500</v>
      </c>
      <c r="T5" s="259">
        <f t="shared" si="1"/>
        <v>640000</v>
      </c>
      <c r="U5" s="259">
        <v>40</v>
      </c>
      <c r="V5" s="259">
        <v>10</v>
      </c>
      <c r="W5" s="227"/>
      <c r="X5" s="103" t="s">
        <v>265</v>
      </c>
      <c r="Z5" s="146"/>
      <c r="AA5" s="146"/>
      <c r="AB5" s="146"/>
      <c r="AC5" s="146"/>
      <c r="AD5" s="146"/>
      <c r="AE5" s="146"/>
      <c r="AF5" s="235"/>
      <c r="AG5" s="146"/>
      <c r="AH5" s="146"/>
      <c r="AI5" s="146"/>
      <c r="AJ5" s="146"/>
      <c r="AK5" s="146"/>
      <c r="AL5" s="146"/>
      <c r="AM5" s="235"/>
      <c r="AN5" s="146"/>
      <c r="AO5" s="146"/>
      <c r="AP5" s="146"/>
      <c r="AQ5" s="146"/>
      <c r="AR5" s="146"/>
      <c r="AS5" s="146"/>
      <c r="AT5" s="146"/>
    </row>
    <row r="6" spans="1:46">
      <c r="A6" s="1" t="s">
        <v>242</v>
      </c>
      <c r="B6" s="1" t="s">
        <v>295</v>
      </c>
      <c r="C6" s="1" t="s">
        <v>249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260</v>
      </c>
      <c r="K6" s="1">
        <v>6</v>
      </c>
      <c r="L6" s="1" t="s">
        <v>259</v>
      </c>
      <c r="M6" s="1">
        <v>0</v>
      </c>
      <c r="N6" s="1"/>
      <c r="O6" s="1" t="s">
        <v>0</v>
      </c>
      <c r="P6" s="1">
        <v>17</v>
      </c>
      <c r="Q6" s="259">
        <v>256</v>
      </c>
      <c r="R6" s="259">
        <v>1</v>
      </c>
      <c r="S6" s="259">
        <v>4000</v>
      </c>
      <c r="T6" s="259">
        <f t="shared" si="1"/>
        <v>1024000</v>
      </c>
      <c r="U6" s="259">
        <v>15</v>
      </c>
      <c r="V6" s="259">
        <v>10</v>
      </c>
      <c r="W6" s="227"/>
      <c r="X6" s="103" t="s">
        <v>265</v>
      </c>
      <c r="Z6" s="146">
        <v>3.2772360586368898</v>
      </c>
      <c r="AA6" s="146">
        <v>7.0485873790072595E-2</v>
      </c>
      <c r="AB6" s="146"/>
      <c r="AC6" s="146">
        <v>41.311019989794502</v>
      </c>
      <c r="AD6" s="146">
        <v>2.3226176872822899</v>
      </c>
      <c r="AE6" s="146">
        <v>82.366137595963394</v>
      </c>
      <c r="AF6" s="237">
        <v>359.98973427444201</v>
      </c>
      <c r="AG6" s="146">
        <v>1.8137583183438699</v>
      </c>
      <c r="AH6" s="146">
        <v>6.8339059387481901E-2</v>
      </c>
      <c r="AI6" s="146"/>
      <c r="AJ6" s="146">
        <v>83.699869365752505</v>
      </c>
      <c r="AK6" s="146"/>
      <c r="AL6" s="146">
        <v>344.62224784366202</v>
      </c>
      <c r="AM6" s="235">
        <v>92.430969027039893</v>
      </c>
      <c r="AN6" s="146"/>
      <c r="AO6" s="146"/>
      <c r="AP6" s="146"/>
      <c r="AQ6" s="146"/>
      <c r="AR6" s="146"/>
      <c r="AS6" s="146"/>
      <c r="AT6" s="146"/>
    </row>
    <row r="7" spans="1:46">
      <c r="A7" s="1" t="s">
        <v>243</v>
      </c>
      <c r="B7" s="1" t="s">
        <v>295</v>
      </c>
      <c r="C7" s="1" t="s">
        <v>249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260</v>
      </c>
      <c r="K7" s="1">
        <v>6</v>
      </c>
      <c r="L7" s="1" t="s">
        <v>259</v>
      </c>
      <c r="M7" s="1">
        <v>0</v>
      </c>
      <c r="N7" s="1"/>
      <c r="O7" s="1" t="s">
        <v>0</v>
      </c>
      <c r="P7" s="1">
        <v>17</v>
      </c>
      <c r="Q7" s="259">
        <v>256</v>
      </c>
      <c r="R7" s="259">
        <v>1</v>
      </c>
      <c r="S7" s="259">
        <v>4000</v>
      </c>
      <c r="T7" s="259">
        <f t="shared" si="1"/>
        <v>1024000</v>
      </c>
      <c r="U7" s="259">
        <v>15</v>
      </c>
      <c r="V7" s="259">
        <v>10</v>
      </c>
      <c r="W7" s="227"/>
      <c r="X7" s="103" t="s">
        <v>265</v>
      </c>
      <c r="Z7" s="146">
        <v>3.2802407929089799</v>
      </c>
      <c r="AA7" s="146">
        <v>7.0209643781123099E-2</v>
      </c>
      <c r="AB7" s="146"/>
      <c r="AC7" s="146">
        <v>41.310027804731902</v>
      </c>
      <c r="AD7" s="146">
        <v>2.3200355656777298</v>
      </c>
      <c r="AE7" s="146">
        <v>82.327990793024</v>
      </c>
      <c r="AF7" s="237">
        <v>359.98542876740902</v>
      </c>
      <c r="AG7" s="146">
        <v>1.8073299023005001</v>
      </c>
      <c r="AH7" s="146">
        <v>6.8519786023081702E-2</v>
      </c>
      <c r="AI7" s="146"/>
      <c r="AJ7" s="146">
        <v>83.699934488046793</v>
      </c>
      <c r="AK7" s="146"/>
      <c r="AL7" s="146">
        <v>344.73266185496601</v>
      </c>
      <c r="AM7" s="235">
        <v>92.344415497696104</v>
      </c>
      <c r="AN7" s="146"/>
      <c r="AO7" s="146"/>
      <c r="AP7" s="146"/>
      <c r="AQ7" s="146"/>
      <c r="AR7" s="146"/>
      <c r="AS7" s="146"/>
      <c r="AT7" s="146"/>
    </row>
    <row r="8" spans="1:46">
      <c r="A8" s="1" t="s">
        <v>244</v>
      </c>
      <c r="B8" s="1" t="s">
        <v>295</v>
      </c>
      <c r="C8" s="1" t="s">
        <v>249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260</v>
      </c>
      <c r="K8" s="1">
        <v>6</v>
      </c>
      <c r="L8" s="1" t="s">
        <v>259</v>
      </c>
      <c r="M8" s="1">
        <v>0</v>
      </c>
      <c r="N8" s="1"/>
      <c r="O8" s="1" t="s">
        <v>0</v>
      </c>
      <c r="P8" s="1">
        <v>17</v>
      </c>
      <c r="Q8" s="259">
        <v>256</v>
      </c>
      <c r="R8" s="259">
        <v>10</v>
      </c>
      <c r="S8" s="259">
        <v>3000</v>
      </c>
      <c r="T8" s="259">
        <f t="shared" si="1"/>
        <v>768000</v>
      </c>
      <c r="U8" s="259">
        <v>54</v>
      </c>
      <c r="V8" s="259">
        <v>5</v>
      </c>
      <c r="W8" s="227"/>
      <c r="X8" s="103" t="s">
        <v>266</v>
      </c>
      <c r="Z8" s="146">
        <v>1.74996839076563</v>
      </c>
      <c r="AA8" s="146">
        <v>5.8335561577698598E-2</v>
      </c>
      <c r="AB8" s="146"/>
      <c r="AC8" s="146">
        <v>41.337136854597297</v>
      </c>
      <c r="AD8" s="146">
        <v>1.4537447041587499</v>
      </c>
      <c r="AE8" s="146">
        <v>238.00626525837799</v>
      </c>
      <c r="AF8" s="235">
        <v>76.697688912127603</v>
      </c>
      <c r="AG8" s="146">
        <v>4.1466104909139601</v>
      </c>
      <c r="AH8" s="146">
        <v>4.82122922013856E-2</v>
      </c>
      <c r="AI8" s="146"/>
      <c r="AJ8" s="146">
        <v>81.774162276513195</v>
      </c>
      <c r="AK8" s="146"/>
      <c r="AL8" s="146">
        <v>159.752984083743</v>
      </c>
      <c r="AM8" s="235">
        <v>290.27657250480399</v>
      </c>
      <c r="AN8" s="146"/>
      <c r="AO8" s="146"/>
      <c r="AP8" s="146"/>
      <c r="AQ8" s="146"/>
      <c r="AR8" s="146"/>
      <c r="AS8" s="146"/>
      <c r="AT8" s="146"/>
    </row>
    <row r="9" spans="1:46" s="228" customFormat="1">
      <c r="A9" s="249" t="s">
        <v>237</v>
      </c>
      <c r="B9" s="249" t="s">
        <v>217</v>
      </c>
      <c r="C9" s="249" t="s">
        <v>250</v>
      </c>
      <c r="D9" s="249">
        <f>SUM(G9:M9)</f>
        <v>6</v>
      </c>
      <c r="E9" s="249"/>
      <c r="F9" s="249"/>
      <c r="G9" s="249">
        <v>0</v>
      </c>
      <c r="H9" s="249"/>
      <c r="I9" s="249">
        <v>6</v>
      </c>
      <c r="J9" s="249"/>
      <c r="K9" s="249">
        <v>0</v>
      </c>
      <c r="L9" s="249"/>
      <c r="M9" s="249">
        <v>0</v>
      </c>
      <c r="N9" s="249"/>
      <c r="O9" s="249" t="s">
        <v>0</v>
      </c>
      <c r="P9" s="249" t="s">
        <v>253</v>
      </c>
      <c r="Q9" s="260">
        <v>256</v>
      </c>
      <c r="R9" s="260" t="s">
        <v>0</v>
      </c>
      <c r="S9" s="260">
        <v>11000</v>
      </c>
      <c r="T9" s="260">
        <f t="shared" si="1"/>
        <v>2816000</v>
      </c>
      <c r="U9" s="260">
        <v>0</v>
      </c>
      <c r="V9" s="260" t="s">
        <v>0</v>
      </c>
      <c r="W9" s="250"/>
      <c r="X9" s="251" t="s">
        <v>247</v>
      </c>
      <c r="Y9" s="253"/>
      <c r="Z9" s="231"/>
      <c r="AA9" s="231"/>
      <c r="AB9" s="231"/>
      <c r="AC9" s="231"/>
      <c r="AD9" s="231"/>
      <c r="AE9" s="231"/>
      <c r="AF9" s="236"/>
      <c r="AG9" s="231"/>
      <c r="AH9" s="231"/>
      <c r="AI9" s="231"/>
      <c r="AJ9" s="231"/>
      <c r="AK9" s="231"/>
      <c r="AL9" s="231"/>
      <c r="AM9" s="236"/>
      <c r="AN9" s="231"/>
      <c r="AO9" s="231"/>
      <c r="AP9" s="231"/>
      <c r="AQ9" s="231"/>
      <c r="AR9" s="231"/>
      <c r="AS9" s="231"/>
      <c r="AT9" s="231"/>
    </row>
    <row r="10" spans="1:46">
      <c r="A10" s="1" t="s">
        <v>238</v>
      </c>
      <c r="B10" s="1" t="s">
        <v>295</v>
      </c>
      <c r="C10" s="1" t="s">
        <v>249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261</v>
      </c>
      <c r="K10" s="1">
        <v>1</v>
      </c>
      <c r="L10" s="1" t="s">
        <v>261</v>
      </c>
      <c r="M10" s="1">
        <v>0</v>
      </c>
      <c r="N10" s="1"/>
      <c r="O10" s="1" t="s">
        <v>0</v>
      </c>
      <c r="P10" s="1">
        <v>17</v>
      </c>
      <c r="Q10" s="259">
        <v>256</v>
      </c>
      <c r="R10" s="259">
        <v>10</v>
      </c>
      <c r="S10" s="259">
        <v>1250</v>
      </c>
      <c r="T10" s="259">
        <f t="shared" si="1"/>
        <v>320000</v>
      </c>
      <c r="U10" s="259">
        <v>311</v>
      </c>
      <c r="V10" s="259">
        <v>12</v>
      </c>
      <c r="W10" s="227">
        <v>0.1</v>
      </c>
      <c r="Z10" s="146"/>
      <c r="AA10" s="146"/>
      <c r="AB10" s="146"/>
      <c r="AC10" s="146"/>
      <c r="AD10" s="146"/>
      <c r="AE10" s="146"/>
      <c r="AF10" s="235"/>
      <c r="AG10" s="146"/>
      <c r="AH10" s="146"/>
      <c r="AI10" s="146"/>
      <c r="AJ10" s="146"/>
      <c r="AK10" s="146"/>
      <c r="AL10" s="146"/>
      <c r="AM10" s="235"/>
      <c r="AN10" s="146"/>
      <c r="AO10" s="146"/>
      <c r="AP10" s="146"/>
      <c r="AQ10" s="146"/>
      <c r="AR10" s="146"/>
      <c r="AS10" s="146"/>
      <c r="AT10" s="146"/>
    </row>
    <row r="11" spans="1:46">
      <c r="A11" s="1" t="s">
        <v>239</v>
      </c>
      <c r="B11" s="1" t="s">
        <v>295</v>
      </c>
      <c r="C11" s="1" t="s">
        <v>249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262</v>
      </c>
      <c r="K11" s="1">
        <v>2</v>
      </c>
      <c r="L11" s="1" t="s">
        <v>262</v>
      </c>
      <c r="M11" s="1">
        <v>0</v>
      </c>
      <c r="N11" s="1"/>
      <c r="O11" s="1" t="s">
        <v>0</v>
      </c>
      <c r="P11" s="1">
        <v>17</v>
      </c>
      <c r="Q11" s="259">
        <v>256</v>
      </c>
      <c r="R11" s="259">
        <v>10</v>
      </c>
      <c r="S11" s="259">
        <v>1750</v>
      </c>
      <c r="T11" s="259">
        <f t="shared" si="1"/>
        <v>448000</v>
      </c>
      <c r="U11" s="259">
        <v>169</v>
      </c>
      <c r="V11" s="259">
        <v>4</v>
      </c>
      <c r="W11" s="227">
        <v>0.1</v>
      </c>
      <c r="Z11" s="146"/>
      <c r="AA11" s="146"/>
      <c r="AB11" s="146"/>
      <c r="AC11" s="146"/>
      <c r="AD11" s="146"/>
      <c r="AE11" s="146"/>
      <c r="AF11" s="235"/>
      <c r="AG11" s="146"/>
      <c r="AH11" s="146"/>
      <c r="AI11" s="146"/>
      <c r="AJ11" s="146"/>
      <c r="AK11" s="146"/>
      <c r="AL11" s="146"/>
      <c r="AM11" s="235"/>
      <c r="AN11" s="146"/>
      <c r="AO11" s="146"/>
      <c r="AP11" s="146"/>
      <c r="AQ11" s="146"/>
      <c r="AR11" s="146"/>
      <c r="AS11" s="146"/>
      <c r="AT11" s="146"/>
    </row>
    <row r="12" spans="1:46">
      <c r="A12" s="1" t="s">
        <v>240</v>
      </c>
      <c r="B12" s="1" t="s">
        <v>295</v>
      </c>
      <c r="C12" s="1" t="s">
        <v>249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262</v>
      </c>
      <c r="K12" s="1">
        <v>2</v>
      </c>
      <c r="L12" s="1" t="s">
        <v>262</v>
      </c>
      <c r="M12" s="1">
        <v>7</v>
      </c>
      <c r="N12" s="1" t="s">
        <v>257</v>
      </c>
      <c r="O12" s="1" t="s">
        <v>0</v>
      </c>
      <c r="P12" s="1">
        <v>17</v>
      </c>
      <c r="Q12" s="259">
        <v>256</v>
      </c>
      <c r="R12" s="259">
        <v>10</v>
      </c>
      <c r="S12" s="259">
        <v>5000</v>
      </c>
      <c r="T12" s="259">
        <f t="shared" si="1"/>
        <v>1280000</v>
      </c>
      <c r="U12" s="259">
        <v>60</v>
      </c>
      <c r="V12" s="259">
        <v>1.5</v>
      </c>
      <c r="W12" s="227">
        <v>0.1</v>
      </c>
      <c r="Z12" s="146"/>
      <c r="AA12" s="146"/>
      <c r="AB12" s="146"/>
      <c r="AC12" s="146">
        <v>41.626648394994398</v>
      </c>
      <c r="AD12" s="146"/>
      <c r="AE12" s="146"/>
      <c r="AF12" s="235">
        <v>140.270326717752</v>
      </c>
      <c r="AG12" s="146"/>
      <c r="AH12" s="146"/>
      <c r="AI12" s="146"/>
      <c r="AJ12" s="146">
        <v>81.864453056082198</v>
      </c>
      <c r="AK12" s="146"/>
      <c r="AL12" s="146"/>
      <c r="AM12" s="235">
        <v>178.32483175041901</v>
      </c>
      <c r="AN12" s="146">
        <v>6.5094204159371198</v>
      </c>
      <c r="AO12" s="146">
        <v>0.11750253355713899</v>
      </c>
      <c r="AP12" s="146">
        <v>83.730408372183803</v>
      </c>
      <c r="AQ12" s="146">
        <v>230.60245423607</v>
      </c>
      <c r="AR12" s="146">
        <v>-7.4937642265027499E-2</v>
      </c>
      <c r="AS12" s="146">
        <v>155.38827248905801</v>
      </c>
      <c r="AT12" s="146">
        <v>136.40348283796399</v>
      </c>
    </row>
    <row r="13" spans="1:46">
      <c r="A13" s="1" t="s">
        <v>236</v>
      </c>
      <c r="B13" s="1" t="s">
        <v>295</v>
      </c>
      <c r="C13" s="1" t="s">
        <v>249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263</v>
      </c>
      <c r="K13" s="1">
        <v>4</v>
      </c>
      <c r="L13" s="1" t="s">
        <v>263</v>
      </c>
      <c r="M13" s="1">
        <v>7</v>
      </c>
      <c r="N13" s="1" t="s">
        <v>257</v>
      </c>
      <c r="O13" s="1" t="s">
        <v>0</v>
      </c>
      <c r="P13" s="1">
        <v>17</v>
      </c>
      <c r="Q13" s="259">
        <v>256</v>
      </c>
      <c r="R13" s="259">
        <v>10</v>
      </c>
      <c r="S13" s="259">
        <v>11000</v>
      </c>
      <c r="T13" s="259">
        <f t="shared" si="1"/>
        <v>2816000</v>
      </c>
      <c r="U13" s="259">
        <v>35</v>
      </c>
      <c r="V13" s="259">
        <v>1</v>
      </c>
      <c r="W13" s="227">
        <v>0.1</v>
      </c>
      <c r="X13" s="234"/>
      <c r="Y13" s="226"/>
      <c r="Z13" s="146">
        <v>1.96668596920616</v>
      </c>
      <c r="AA13" s="146">
        <v>9.2008091372005094E-2</v>
      </c>
      <c r="AB13" s="146"/>
      <c r="AC13" s="146">
        <v>41.123637690178398</v>
      </c>
      <c r="AD13" s="146"/>
      <c r="AE13" s="146"/>
      <c r="AF13" s="235">
        <v>162.33803872128999</v>
      </c>
      <c r="AG13" s="146">
        <v>4.0173581035578296</v>
      </c>
      <c r="AH13" s="146">
        <v>4.9907670914426099E-4</v>
      </c>
      <c r="AI13" s="146"/>
      <c r="AJ13" s="146">
        <v>82.217728027681105</v>
      </c>
      <c r="AK13" s="146"/>
      <c r="AL13" s="146"/>
      <c r="AM13" s="235">
        <v>174.536604542731</v>
      </c>
      <c r="AN13" s="146">
        <v>7.4411273600053001</v>
      </c>
      <c r="AO13" s="146">
        <v>8.2462599155187194E-2</v>
      </c>
      <c r="AP13" s="146">
        <v>81.402034577949394</v>
      </c>
      <c r="AQ13" s="146">
        <v>231.07178808585701</v>
      </c>
      <c r="AR13" s="146">
        <v>-0.83175378370567798</v>
      </c>
      <c r="AS13" s="146">
        <v>209.37282808626401</v>
      </c>
      <c r="AT13" s="146">
        <v>127.549311098991</v>
      </c>
    </row>
    <row r="14" spans="1:46">
      <c r="A14" s="1" t="s">
        <v>248</v>
      </c>
      <c r="B14" s="1" t="s">
        <v>295</v>
      </c>
      <c r="C14" s="1" t="s">
        <v>249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257</v>
      </c>
      <c r="K14" s="1">
        <v>7</v>
      </c>
      <c r="L14" s="1" t="s">
        <v>257</v>
      </c>
      <c r="M14" s="1">
        <v>7</v>
      </c>
      <c r="N14" s="1" t="s">
        <v>257</v>
      </c>
      <c r="O14" s="1" t="s">
        <v>0</v>
      </c>
      <c r="P14" s="1">
        <v>17</v>
      </c>
      <c r="Q14" s="259">
        <v>256</v>
      </c>
      <c r="R14" s="259">
        <v>10</v>
      </c>
      <c r="S14" s="259">
        <v>7000</v>
      </c>
      <c r="T14" s="259">
        <f t="shared" si="1"/>
        <v>1792000</v>
      </c>
      <c r="U14" s="259">
        <v>27</v>
      </c>
      <c r="V14" s="259">
        <v>2</v>
      </c>
      <c r="W14" s="227">
        <v>0.1</v>
      </c>
      <c r="Z14" s="146">
        <v>2.9203876936555102</v>
      </c>
      <c r="AA14" s="146">
        <v>0.113466047760725</v>
      </c>
      <c r="AB14" s="146">
        <v>88.708638832690596</v>
      </c>
      <c r="AC14" s="146">
        <v>41.212989763793303</v>
      </c>
      <c r="AD14" s="146">
        <v>4.9162366062577503</v>
      </c>
      <c r="AE14" s="146">
        <v>121.854815199702</v>
      </c>
      <c r="AF14" s="235">
        <v>275.29957223396002</v>
      </c>
      <c r="AG14" s="146">
        <v>2.5360961146224201</v>
      </c>
      <c r="AH14" s="146">
        <v>6.4583020748574402E-2</v>
      </c>
      <c r="AI14" s="146">
        <v>89.995683684963694</v>
      </c>
      <c r="AJ14" s="146">
        <v>82.521647117603607</v>
      </c>
      <c r="AK14" s="146">
        <v>2.6387198456944199</v>
      </c>
      <c r="AL14" s="146">
        <v>234.51261670938601</v>
      </c>
      <c r="AM14" s="235">
        <v>212.06776178274001</v>
      </c>
      <c r="AN14" s="146">
        <v>7.5736604086120298</v>
      </c>
      <c r="AO14" s="238">
        <v>5.5680143158202702E-2</v>
      </c>
      <c r="AP14" s="238">
        <v>87.153561291623305</v>
      </c>
      <c r="AQ14" s="238">
        <v>260.44903736454899</v>
      </c>
      <c r="AR14" s="238">
        <v>1.42761002334414</v>
      </c>
      <c r="AS14" s="238">
        <v>96.085105256178295</v>
      </c>
      <c r="AT14" s="146">
        <v>164.62651711694201</v>
      </c>
    </row>
    <row r="15" spans="1:46">
      <c r="A15" s="1" t="s">
        <v>264</v>
      </c>
      <c r="B15" s="1" t="s">
        <v>295</v>
      </c>
      <c r="C15" s="1" t="s">
        <v>249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260</v>
      </c>
      <c r="K15" s="1">
        <v>6</v>
      </c>
      <c r="L15" s="1" t="s">
        <v>259</v>
      </c>
      <c r="M15" s="1">
        <v>0</v>
      </c>
      <c r="N15" s="1"/>
      <c r="O15" s="1" t="s">
        <v>0</v>
      </c>
      <c r="P15" s="1">
        <v>17</v>
      </c>
      <c r="Q15" s="259">
        <v>256</v>
      </c>
      <c r="R15" s="259">
        <v>10</v>
      </c>
      <c r="S15" s="259">
        <v>11500</v>
      </c>
      <c r="T15" s="259">
        <f t="shared" si="1"/>
        <v>2944000</v>
      </c>
      <c r="U15" s="259">
        <v>15.7</v>
      </c>
      <c r="V15" s="259">
        <v>12</v>
      </c>
      <c r="W15" s="227">
        <v>0.1</v>
      </c>
      <c r="X15" s="103" t="s">
        <v>268</v>
      </c>
      <c r="Z15" s="146">
        <v>3.7816426199529101</v>
      </c>
      <c r="AA15" s="146">
        <v>0.121208454471877</v>
      </c>
      <c r="AB15" s="146"/>
      <c r="AC15" s="146">
        <v>41.422083773311599</v>
      </c>
      <c r="AD15" s="146">
        <v>1.0302142191685399</v>
      </c>
      <c r="AE15" s="146">
        <v>81.560967327652705</v>
      </c>
      <c r="AF15" s="237">
        <v>359.98173996371702</v>
      </c>
      <c r="AG15" s="146">
        <v>2.6439686864018799</v>
      </c>
      <c r="AH15" s="146">
        <v>3.64205989136972E-2</v>
      </c>
      <c r="AI15" s="146"/>
      <c r="AJ15" s="232">
        <v>83.999924990176893</v>
      </c>
      <c r="AK15" s="146"/>
      <c r="AL15" s="146">
        <v>179.41679870527301</v>
      </c>
      <c r="AM15" s="235">
        <v>269.08211141751298</v>
      </c>
      <c r="AN15" s="146"/>
      <c r="AO15" s="238"/>
      <c r="AP15" s="238"/>
      <c r="AQ15" s="238"/>
      <c r="AR15" s="238"/>
      <c r="AS15" s="238"/>
      <c r="AT15" s="146"/>
    </row>
    <row r="16" spans="1:46">
      <c r="A16" s="1" t="s">
        <v>284</v>
      </c>
      <c r="B16" s="1" t="s">
        <v>295</v>
      </c>
      <c r="C16" s="1" t="s">
        <v>249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260</v>
      </c>
      <c r="K16" s="1">
        <v>6</v>
      </c>
      <c r="L16" s="1" t="s">
        <v>259</v>
      </c>
      <c r="M16" s="1">
        <v>0</v>
      </c>
      <c r="N16" s="1"/>
      <c r="O16" s="1" t="s">
        <v>0</v>
      </c>
      <c r="P16" s="1">
        <v>17</v>
      </c>
      <c r="Q16" s="259">
        <v>256</v>
      </c>
      <c r="R16" s="259">
        <v>10</v>
      </c>
      <c r="S16" s="259">
        <v>25000</v>
      </c>
      <c r="T16" s="259">
        <f t="shared" si="1"/>
        <v>6400000</v>
      </c>
      <c r="U16" s="259">
        <v>34</v>
      </c>
      <c r="V16" s="259">
        <v>4</v>
      </c>
      <c r="W16" s="227">
        <v>0.1</v>
      </c>
      <c r="X16" s="103" t="s">
        <v>283</v>
      </c>
      <c r="Z16" s="146"/>
      <c r="AA16" s="146"/>
      <c r="AB16" s="146"/>
      <c r="AC16" s="146"/>
      <c r="AD16" s="146"/>
      <c r="AE16" s="146"/>
      <c r="AF16" s="235"/>
      <c r="AG16" s="146"/>
      <c r="AH16" s="146"/>
      <c r="AI16" s="146"/>
      <c r="AJ16" s="146"/>
      <c r="AK16" s="146"/>
      <c r="AL16" s="146"/>
      <c r="AM16" s="235"/>
      <c r="AN16" s="146"/>
      <c r="AO16" s="238"/>
      <c r="AP16" s="238"/>
      <c r="AQ16" s="238"/>
      <c r="AR16" s="238"/>
      <c r="AS16" s="238"/>
      <c r="AT16" s="146"/>
    </row>
    <row r="17" spans="1:46">
      <c r="A17" s="1" t="s">
        <v>292</v>
      </c>
      <c r="B17" s="252" t="s">
        <v>293</v>
      </c>
      <c r="C17" s="1" t="s">
        <v>249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260</v>
      </c>
      <c r="K17" s="1">
        <v>6</v>
      </c>
      <c r="L17" s="1" t="s">
        <v>259</v>
      </c>
      <c r="M17" s="1">
        <v>0</v>
      </c>
      <c r="N17" s="1"/>
      <c r="O17" s="1" t="s">
        <v>0</v>
      </c>
      <c r="P17" s="1">
        <v>95</v>
      </c>
      <c r="Q17" s="259">
        <v>256</v>
      </c>
      <c r="R17" s="259">
        <v>10</v>
      </c>
      <c r="S17" s="259">
        <v>6000</v>
      </c>
      <c r="T17" s="259">
        <f t="shared" si="1"/>
        <v>1536000</v>
      </c>
      <c r="U17" s="259">
        <v>1.27</v>
      </c>
      <c r="V17" s="259">
        <v>18</v>
      </c>
      <c r="W17" s="227">
        <v>0.1</v>
      </c>
      <c r="Z17" s="146"/>
      <c r="AA17" s="146"/>
      <c r="AB17" s="146"/>
      <c r="AC17" s="146"/>
      <c r="AD17" s="146"/>
      <c r="AE17" s="146"/>
      <c r="AF17" s="235"/>
      <c r="AG17" s="146"/>
      <c r="AH17" s="146"/>
      <c r="AI17" s="146"/>
      <c r="AJ17" s="146"/>
      <c r="AK17" s="146"/>
      <c r="AL17" s="146"/>
      <c r="AM17" s="235"/>
      <c r="AN17" s="146"/>
      <c r="AO17" s="238"/>
      <c r="AP17" s="238"/>
      <c r="AQ17" s="238"/>
      <c r="AR17" s="238"/>
      <c r="AS17" s="238"/>
      <c r="AT17" s="146"/>
    </row>
    <row r="18" spans="1:46">
      <c r="A18" s="249" t="s">
        <v>294</v>
      </c>
      <c r="B18" s="249" t="s">
        <v>217</v>
      </c>
      <c r="C18" s="249" t="s">
        <v>249</v>
      </c>
      <c r="D18" s="249">
        <f t="shared" si="5"/>
        <v>11</v>
      </c>
      <c r="E18" s="249"/>
      <c r="F18" s="249"/>
      <c r="G18" s="249">
        <v>0</v>
      </c>
      <c r="H18" s="249"/>
      <c r="I18" s="249">
        <v>5</v>
      </c>
      <c r="J18" s="249" t="s">
        <v>260</v>
      </c>
      <c r="K18" s="249">
        <v>6</v>
      </c>
      <c r="L18" s="249" t="s">
        <v>259</v>
      </c>
      <c r="M18" s="249">
        <v>0</v>
      </c>
      <c r="N18" s="249"/>
      <c r="O18" s="249" t="s">
        <v>0</v>
      </c>
      <c r="P18" s="249">
        <v>93</v>
      </c>
      <c r="Q18" s="260">
        <v>256</v>
      </c>
      <c r="R18" s="260">
        <v>10</v>
      </c>
      <c r="S18" s="260">
        <v>750</v>
      </c>
      <c r="T18" s="260">
        <f t="shared" si="1"/>
        <v>192000</v>
      </c>
      <c r="U18" s="261">
        <v>0.1</v>
      </c>
      <c r="V18" s="260" t="s">
        <v>302</v>
      </c>
      <c r="W18" s="250">
        <v>0.1</v>
      </c>
      <c r="X18" s="251" t="s">
        <v>297</v>
      </c>
      <c r="Y18" s="253"/>
      <c r="Z18" s="146"/>
      <c r="AA18" s="146"/>
      <c r="AB18" s="146"/>
      <c r="AC18" s="146"/>
      <c r="AD18" s="146"/>
      <c r="AE18" s="146"/>
      <c r="AF18" s="235"/>
      <c r="AG18" s="146"/>
      <c r="AH18" s="146"/>
      <c r="AI18" s="146"/>
      <c r="AJ18" s="146"/>
      <c r="AK18" s="146"/>
      <c r="AL18" s="146"/>
      <c r="AM18" s="235"/>
      <c r="AN18" s="146"/>
      <c r="AO18" s="238"/>
      <c r="AP18" s="238"/>
      <c r="AQ18" s="238"/>
      <c r="AR18" s="238"/>
      <c r="AS18" s="238"/>
      <c r="AT18" s="146"/>
    </row>
    <row r="19" spans="1:46">
      <c r="A19" s="249" t="s">
        <v>298</v>
      </c>
      <c r="B19" s="249" t="s">
        <v>217</v>
      </c>
      <c r="C19" s="249" t="s">
        <v>249</v>
      </c>
      <c r="D19" s="249">
        <f t="shared" ref="D19:D20" si="6">SUM(G19:M19)</f>
        <v>11</v>
      </c>
      <c r="E19" s="249"/>
      <c r="F19" s="249"/>
      <c r="G19" s="249">
        <v>0</v>
      </c>
      <c r="H19" s="249"/>
      <c r="I19" s="249">
        <v>5</v>
      </c>
      <c r="J19" s="249" t="s">
        <v>260</v>
      </c>
      <c r="K19" s="249">
        <v>6</v>
      </c>
      <c r="L19" s="249" t="s">
        <v>259</v>
      </c>
      <c r="M19" s="249">
        <v>0</v>
      </c>
      <c r="N19" s="249"/>
      <c r="O19" s="249" t="s">
        <v>0</v>
      </c>
      <c r="P19" s="249">
        <v>17</v>
      </c>
      <c r="Q19" s="260">
        <v>256</v>
      </c>
      <c r="R19" s="260">
        <v>10</v>
      </c>
      <c r="S19" s="260">
        <v>1750</v>
      </c>
      <c r="T19" s="260">
        <f t="shared" si="1"/>
        <v>448000</v>
      </c>
      <c r="U19" s="261">
        <v>0.19</v>
      </c>
      <c r="V19" s="260">
        <v>32</v>
      </c>
      <c r="W19" s="250">
        <v>0.1</v>
      </c>
      <c r="X19" s="251" t="s">
        <v>300</v>
      </c>
      <c r="Y19" s="253"/>
      <c r="Z19" s="146"/>
      <c r="AA19" s="146"/>
      <c r="AB19" s="146"/>
      <c r="AC19" s="146"/>
      <c r="AD19" s="146"/>
      <c r="AE19" s="146"/>
      <c r="AF19" s="235"/>
      <c r="AG19" s="146"/>
      <c r="AH19" s="146"/>
      <c r="AI19" s="146"/>
      <c r="AJ19" s="146"/>
      <c r="AK19" s="146"/>
      <c r="AL19" s="146"/>
      <c r="AM19" s="235"/>
      <c r="AN19" s="146"/>
      <c r="AO19" s="146"/>
      <c r="AP19" s="146"/>
      <c r="AQ19" s="146"/>
      <c r="AR19" s="146"/>
      <c r="AS19" s="146"/>
      <c r="AT19" s="146"/>
    </row>
    <row r="20" spans="1:46">
      <c r="A20" s="249" t="s">
        <v>299</v>
      </c>
      <c r="B20" s="249" t="s">
        <v>217</v>
      </c>
      <c r="C20" s="249" t="s">
        <v>249</v>
      </c>
      <c r="D20" s="249">
        <f t="shared" si="6"/>
        <v>11</v>
      </c>
      <c r="E20" s="249"/>
      <c r="F20" s="249"/>
      <c r="G20" s="249">
        <v>0</v>
      </c>
      <c r="H20" s="249"/>
      <c r="I20" s="249">
        <v>5</v>
      </c>
      <c r="J20" s="249" t="s">
        <v>260</v>
      </c>
      <c r="K20" s="249">
        <v>6</v>
      </c>
      <c r="L20" s="249" t="s">
        <v>259</v>
      </c>
      <c r="M20" s="249">
        <v>0</v>
      </c>
      <c r="N20" s="249"/>
      <c r="O20" s="249" t="s">
        <v>0</v>
      </c>
      <c r="P20" s="249">
        <v>17</v>
      </c>
      <c r="Q20" s="260">
        <v>256</v>
      </c>
      <c r="R20" s="260">
        <v>10</v>
      </c>
      <c r="S20" s="260">
        <v>7000</v>
      </c>
      <c r="T20" s="259">
        <f>Q20*S20</f>
        <v>1792000</v>
      </c>
      <c r="U20" s="260">
        <v>95</v>
      </c>
      <c r="V20" s="260">
        <v>10</v>
      </c>
      <c r="W20" s="250">
        <v>0.1</v>
      </c>
      <c r="X20" s="251" t="s">
        <v>301</v>
      </c>
      <c r="Y20" s="253"/>
      <c r="Z20" s="146"/>
      <c r="AA20" s="146"/>
      <c r="AB20" s="146"/>
      <c r="AC20" s="146"/>
      <c r="AD20" s="146"/>
      <c r="AE20" s="146"/>
      <c r="AF20" s="235"/>
      <c r="AG20" s="146"/>
      <c r="AH20" s="146"/>
      <c r="AI20" s="146"/>
      <c r="AJ20" s="146"/>
      <c r="AK20" s="146"/>
      <c r="AL20" s="146"/>
      <c r="AM20" s="235"/>
      <c r="AN20" s="146"/>
      <c r="AO20" s="146"/>
      <c r="AP20" s="146"/>
      <c r="AQ20" s="146"/>
      <c r="AR20" s="146"/>
      <c r="AS20" s="146"/>
      <c r="AT20" s="146"/>
    </row>
    <row r="21" spans="1:46">
      <c r="A21" s="249" t="s">
        <v>304</v>
      </c>
      <c r="B21" s="249" t="s">
        <v>217</v>
      </c>
      <c r="C21" s="249" t="s">
        <v>249</v>
      </c>
      <c r="D21" s="249">
        <f t="shared" ref="D21:D22" si="7">SUM(G21:M21)</f>
        <v>11</v>
      </c>
      <c r="E21" s="249"/>
      <c r="F21" s="249"/>
      <c r="G21" s="249">
        <v>0</v>
      </c>
      <c r="H21" s="249"/>
      <c r="I21" s="249">
        <v>5</v>
      </c>
      <c r="J21" s="249" t="s">
        <v>260</v>
      </c>
      <c r="K21" s="249">
        <v>6</v>
      </c>
      <c r="L21" s="249" t="s">
        <v>259</v>
      </c>
      <c r="M21" s="249">
        <v>0</v>
      </c>
      <c r="N21" s="249"/>
      <c r="O21" s="249" t="s">
        <v>0</v>
      </c>
      <c r="P21" s="249">
        <v>17</v>
      </c>
      <c r="Q21" s="260">
        <v>256</v>
      </c>
      <c r="R21" s="260">
        <v>10</v>
      </c>
      <c r="S21" s="260">
        <v>750</v>
      </c>
      <c r="T21" s="260">
        <f t="shared" ref="T21:T39" si="8">Q21*S21</f>
        <v>192000</v>
      </c>
      <c r="U21" s="261">
        <v>0.3</v>
      </c>
      <c r="V21" s="260" t="s">
        <v>302</v>
      </c>
      <c r="W21" s="250">
        <v>0.1</v>
      </c>
      <c r="X21" s="251" t="s">
        <v>306</v>
      </c>
      <c r="Y21" s="253"/>
      <c r="Z21" s="146"/>
      <c r="AA21" s="146"/>
      <c r="AB21" s="146"/>
      <c r="AC21" s="146"/>
      <c r="AD21" s="146"/>
      <c r="AE21" s="146"/>
      <c r="AF21" s="235"/>
      <c r="AG21" s="146"/>
      <c r="AH21" s="146"/>
      <c r="AI21" s="146"/>
      <c r="AJ21" s="146"/>
      <c r="AK21" s="146"/>
      <c r="AL21" s="146"/>
      <c r="AM21" s="235"/>
      <c r="AN21" s="146"/>
      <c r="AO21" s="146"/>
      <c r="AP21" s="146"/>
      <c r="AQ21" s="146"/>
      <c r="AR21" s="146"/>
      <c r="AS21" s="146"/>
      <c r="AT21" s="146"/>
    </row>
    <row r="22" spans="1:46">
      <c r="A22" s="249" t="s">
        <v>305</v>
      </c>
      <c r="B22" s="249" t="s">
        <v>217</v>
      </c>
      <c r="C22" s="249" t="s">
        <v>249</v>
      </c>
      <c r="D22" s="249">
        <f t="shared" si="7"/>
        <v>11</v>
      </c>
      <c r="E22" s="249"/>
      <c r="F22" s="249"/>
      <c r="G22" s="249">
        <v>0</v>
      </c>
      <c r="H22" s="249"/>
      <c r="I22" s="249">
        <v>5</v>
      </c>
      <c r="J22" s="249" t="s">
        <v>260</v>
      </c>
      <c r="K22" s="249">
        <v>6</v>
      </c>
      <c r="L22" s="249" t="s">
        <v>259</v>
      </c>
      <c r="M22" s="249">
        <v>0</v>
      </c>
      <c r="N22" s="249"/>
      <c r="O22" s="249" t="s">
        <v>0</v>
      </c>
      <c r="P22" s="249">
        <v>17</v>
      </c>
      <c r="Q22" s="260">
        <v>256</v>
      </c>
      <c r="R22" s="260">
        <v>10</v>
      </c>
      <c r="S22" s="260">
        <v>1500</v>
      </c>
      <c r="T22" s="260">
        <f t="shared" si="8"/>
        <v>384000</v>
      </c>
      <c r="U22" s="261">
        <v>0.23</v>
      </c>
      <c r="V22" s="260">
        <v>33</v>
      </c>
      <c r="W22" s="250">
        <v>0.1</v>
      </c>
      <c r="X22" s="251" t="s">
        <v>307</v>
      </c>
      <c r="Y22" s="253"/>
      <c r="Z22" s="146"/>
      <c r="AA22" s="146"/>
      <c r="AB22" s="146"/>
      <c r="AC22" s="146"/>
      <c r="AD22" s="146"/>
      <c r="AE22" s="146"/>
      <c r="AF22" s="235"/>
      <c r="AG22" s="146"/>
      <c r="AH22" s="146"/>
      <c r="AI22" s="146"/>
      <c r="AJ22" s="146"/>
      <c r="AK22" s="146"/>
      <c r="AL22" s="146"/>
      <c r="AM22" s="235"/>
      <c r="AN22" s="146"/>
      <c r="AO22" s="146"/>
      <c r="AP22" s="146"/>
      <c r="AQ22" s="146"/>
      <c r="AR22" s="146"/>
      <c r="AS22" s="146"/>
      <c r="AT22" s="146"/>
    </row>
    <row r="23" spans="1:46">
      <c r="A23" s="249" t="s">
        <v>308</v>
      </c>
      <c r="B23" s="249" t="s">
        <v>217</v>
      </c>
      <c r="C23" s="249" t="s">
        <v>249</v>
      </c>
      <c r="D23" s="249">
        <f t="shared" ref="D23" si="9">SUM(G23:M23)</f>
        <v>11</v>
      </c>
      <c r="E23" s="249"/>
      <c r="F23" s="249"/>
      <c r="G23" s="249">
        <v>0</v>
      </c>
      <c r="H23" s="249"/>
      <c r="I23" s="249">
        <v>5</v>
      </c>
      <c r="J23" s="249" t="s">
        <v>260</v>
      </c>
      <c r="K23" s="249">
        <v>6</v>
      </c>
      <c r="L23" s="249" t="s">
        <v>259</v>
      </c>
      <c r="M23" s="249">
        <v>0</v>
      </c>
      <c r="N23" s="249"/>
      <c r="O23" s="249" t="s">
        <v>0</v>
      </c>
      <c r="P23" s="249">
        <v>17</v>
      </c>
      <c r="Q23" s="260">
        <v>256</v>
      </c>
      <c r="R23" s="260">
        <v>10</v>
      </c>
      <c r="S23" s="260">
        <v>1500</v>
      </c>
      <c r="T23" s="260">
        <f t="shared" si="8"/>
        <v>384000</v>
      </c>
      <c r="U23" s="261">
        <v>0.24</v>
      </c>
      <c r="V23" s="260">
        <v>33</v>
      </c>
      <c r="W23" s="250">
        <v>0.1</v>
      </c>
      <c r="X23" s="251" t="s">
        <v>311</v>
      </c>
      <c r="Y23" s="253"/>
      <c r="Z23" s="146"/>
      <c r="AA23" s="146"/>
      <c r="AB23" s="146"/>
      <c r="AC23" s="146"/>
      <c r="AD23" s="146"/>
      <c r="AE23" s="146"/>
      <c r="AF23" s="235"/>
      <c r="AG23" s="146"/>
      <c r="AH23" s="146"/>
      <c r="AI23" s="146"/>
      <c r="AJ23" s="146"/>
      <c r="AK23" s="146"/>
      <c r="AL23" s="146"/>
      <c r="AM23" s="235"/>
      <c r="AN23" s="146"/>
      <c r="AO23" s="146"/>
      <c r="AP23" s="146"/>
      <c r="AQ23" s="146"/>
      <c r="AR23" s="146"/>
      <c r="AS23" s="146"/>
      <c r="AT23" s="146"/>
    </row>
    <row r="24" spans="1:46">
      <c r="A24" s="249" t="s">
        <v>309</v>
      </c>
      <c r="B24" s="249" t="s">
        <v>217</v>
      </c>
      <c r="C24" s="249" t="s">
        <v>249</v>
      </c>
      <c r="D24" s="249">
        <f t="shared" ref="D24:D25" si="10">SUM(G24:M24)</f>
        <v>11</v>
      </c>
      <c r="E24" s="249"/>
      <c r="F24" s="249"/>
      <c r="G24" s="249">
        <v>0</v>
      </c>
      <c r="H24" s="249"/>
      <c r="I24" s="249">
        <v>5</v>
      </c>
      <c r="J24" s="249" t="s">
        <v>260</v>
      </c>
      <c r="K24" s="249">
        <v>6</v>
      </c>
      <c r="L24" s="249" t="s">
        <v>259</v>
      </c>
      <c r="M24" s="249">
        <v>0</v>
      </c>
      <c r="N24" s="249"/>
      <c r="O24" s="249" t="s">
        <v>0</v>
      </c>
      <c r="P24" s="249">
        <v>17</v>
      </c>
      <c r="Q24" s="260">
        <v>8192</v>
      </c>
      <c r="R24" s="260">
        <v>2</v>
      </c>
      <c r="S24" s="260">
        <v>380</v>
      </c>
      <c r="T24" s="260">
        <f t="shared" si="8"/>
        <v>3112960</v>
      </c>
      <c r="U24" s="260">
        <v>32.5</v>
      </c>
      <c r="V24" s="260">
        <v>15</v>
      </c>
      <c r="W24" s="250">
        <v>0.1</v>
      </c>
      <c r="X24" s="251" t="s">
        <v>310</v>
      </c>
      <c r="Y24" s="253"/>
      <c r="Z24" s="146"/>
      <c r="AA24" s="146"/>
      <c r="AB24" s="146"/>
      <c r="AC24" s="146"/>
      <c r="AD24" s="146"/>
      <c r="AE24" s="146"/>
      <c r="AF24" s="235"/>
      <c r="AG24" s="146"/>
      <c r="AH24" s="146"/>
      <c r="AI24" s="146"/>
      <c r="AJ24" s="146"/>
      <c r="AK24" s="146"/>
      <c r="AL24" s="146"/>
      <c r="AM24" s="235"/>
      <c r="AN24" s="146"/>
      <c r="AO24" s="146"/>
      <c r="AP24" s="146"/>
      <c r="AQ24" s="146"/>
      <c r="AR24" s="146"/>
      <c r="AS24" s="146"/>
      <c r="AT24" s="146"/>
    </row>
    <row r="25" spans="1:46">
      <c r="A25" s="1" t="s">
        <v>312</v>
      </c>
      <c r="B25" s="1" t="s">
        <v>295</v>
      </c>
      <c r="C25" s="1" t="s">
        <v>249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260</v>
      </c>
      <c r="K25" s="1">
        <v>6</v>
      </c>
      <c r="L25" s="1" t="s">
        <v>259</v>
      </c>
      <c r="M25" s="1">
        <v>0</v>
      </c>
      <c r="N25" s="1"/>
      <c r="O25" s="1" t="s">
        <v>0</v>
      </c>
      <c r="P25" s="1">
        <v>17</v>
      </c>
      <c r="Q25" s="259">
        <v>65536</v>
      </c>
      <c r="R25" s="259">
        <v>1</v>
      </c>
      <c r="S25" s="259">
        <v>55</v>
      </c>
      <c r="T25" s="259">
        <f t="shared" si="8"/>
        <v>3604480</v>
      </c>
      <c r="U25" s="259">
        <v>86</v>
      </c>
      <c r="V25" s="259">
        <v>22</v>
      </c>
      <c r="W25" s="227">
        <v>0.1</v>
      </c>
      <c r="X25" s="103" t="s">
        <v>317</v>
      </c>
      <c r="Y25" s="253"/>
      <c r="Z25" s="146"/>
      <c r="AA25" s="146"/>
      <c r="AB25" s="146"/>
      <c r="AC25" s="146"/>
      <c r="AD25" s="146"/>
      <c r="AE25" s="146"/>
      <c r="AF25" s="235"/>
      <c r="AG25" s="146"/>
      <c r="AH25" s="146"/>
      <c r="AI25" s="146"/>
      <c r="AJ25" s="146"/>
      <c r="AK25" s="146"/>
      <c r="AL25" s="146"/>
      <c r="AM25" s="235"/>
      <c r="AN25" s="146"/>
      <c r="AO25" s="146"/>
      <c r="AP25" s="146"/>
      <c r="AQ25" s="146"/>
      <c r="AR25" s="146"/>
      <c r="AS25" s="146"/>
      <c r="AT25" s="146"/>
    </row>
    <row r="26" spans="1:46">
      <c r="A26" s="1" t="s">
        <v>333</v>
      </c>
      <c r="B26" s="1" t="s">
        <v>295</v>
      </c>
      <c r="C26" s="1" t="s">
        <v>249</v>
      </c>
      <c r="D26" s="1">
        <f>SUM(E26:M26)</f>
        <v>12</v>
      </c>
      <c r="E26" s="1">
        <v>1</v>
      </c>
      <c r="F26" s="1" t="s">
        <v>125</v>
      </c>
      <c r="G26" s="258"/>
      <c r="H26" s="258"/>
      <c r="I26" s="1">
        <v>5</v>
      </c>
      <c r="J26" s="1" t="s">
        <v>260</v>
      </c>
      <c r="K26" s="1">
        <v>6</v>
      </c>
      <c r="L26" s="1" t="s">
        <v>259</v>
      </c>
      <c r="M26" s="1">
        <v>0</v>
      </c>
      <c r="N26" s="1"/>
      <c r="O26" s="1" t="s">
        <v>0</v>
      </c>
      <c r="P26" s="1">
        <v>17</v>
      </c>
      <c r="Q26" s="259">
        <v>1024</v>
      </c>
      <c r="R26" s="259">
        <v>5</v>
      </c>
      <c r="S26" s="259">
        <v>3250</v>
      </c>
      <c r="T26" s="259">
        <f t="shared" si="8"/>
        <v>3328000</v>
      </c>
      <c r="U26" s="259">
        <v>23</v>
      </c>
      <c r="V26" s="259">
        <v>4</v>
      </c>
      <c r="W26" s="227">
        <v>1</v>
      </c>
      <c r="X26" s="262" t="s">
        <v>318</v>
      </c>
      <c r="Y26" s="253"/>
      <c r="Z26" s="146"/>
      <c r="AA26" s="146"/>
      <c r="AB26" s="146"/>
      <c r="AC26" s="146"/>
      <c r="AD26" s="146"/>
      <c r="AE26" s="146"/>
      <c r="AF26" s="235"/>
      <c r="AG26" s="146"/>
      <c r="AH26" s="146"/>
      <c r="AI26" s="146"/>
      <c r="AJ26" s="146"/>
      <c r="AK26" s="146"/>
      <c r="AL26" s="146"/>
      <c r="AM26" s="235"/>
      <c r="AN26" s="146"/>
      <c r="AO26" s="146"/>
      <c r="AP26" s="146"/>
      <c r="AQ26" s="146"/>
      <c r="AR26" s="146"/>
      <c r="AS26" s="146"/>
      <c r="AT26" s="146"/>
    </row>
    <row r="27" spans="1:46">
      <c r="A27" s="1" t="s">
        <v>334</v>
      </c>
      <c r="B27" s="1" t="s">
        <v>295</v>
      </c>
      <c r="C27" s="1" t="s">
        <v>249</v>
      </c>
      <c r="D27" s="1">
        <f t="shared" ref="D27:D29" si="11">SUM(E27:M27)</f>
        <v>12</v>
      </c>
      <c r="E27" s="1">
        <v>1</v>
      </c>
      <c r="F27" s="1" t="s">
        <v>125</v>
      </c>
      <c r="G27" s="258"/>
      <c r="H27" s="258"/>
      <c r="I27" s="1">
        <v>5</v>
      </c>
      <c r="J27" s="1" t="s">
        <v>260</v>
      </c>
      <c r="K27" s="1">
        <v>6</v>
      </c>
      <c r="L27" s="1" t="s">
        <v>259</v>
      </c>
      <c r="M27" s="1">
        <v>0</v>
      </c>
      <c r="N27" s="1"/>
      <c r="O27" s="1" t="s">
        <v>0</v>
      </c>
      <c r="P27" s="1">
        <v>17</v>
      </c>
      <c r="Q27" s="259">
        <v>1024</v>
      </c>
      <c r="R27" s="259">
        <v>10</v>
      </c>
      <c r="S27" s="259">
        <v>1100</v>
      </c>
      <c r="T27" s="259">
        <f t="shared" si="8"/>
        <v>1126400</v>
      </c>
      <c r="U27" s="259">
        <v>25</v>
      </c>
      <c r="V27" s="259" t="s">
        <v>302</v>
      </c>
      <c r="W27" s="227">
        <v>1</v>
      </c>
      <c r="X27" s="262" t="s">
        <v>318</v>
      </c>
      <c r="Y27" s="253"/>
      <c r="Z27" s="146"/>
      <c r="AA27" s="146"/>
      <c r="AB27" s="146"/>
      <c r="AC27" s="146"/>
      <c r="AD27" s="146"/>
      <c r="AE27" s="146"/>
      <c r="AF27" s="235"/>
      <c r="AG27" s="146"/>
      <c r="AH27" s="146"/>
      <c r="AI27" s="146"/>
      <c r="AJ27" s="146"/>
      <c r="AK27" s="146"/>
      <c r="AL27" s="146"/>
      <c r="AM27" s="235"/>
      <c r="AN27" s="146"/>
      <c r="AO27" s="146"/>
      <c r="AP27" s="146"/>
      <c r="AQ27" s="146"/>
      <c r="AR27" s="146"/>
      <c r="AS27" s="146"/>
      <c r="AT27" s="146"/>
    </row>
    <row r="28" spans="1:46">
      <c r="A28" s="1" t="s">
        <v>335</v>
      </c>
      <c r="B28" s="1" t="s">
        <v>295</v>
      </c>
      <c r="C28" s="1" t="s">
        <v>249</v>
      </c>
      <c r="D28" s="1">
        <f t="shared" si="11"/>
        <v>12</v>
      </c>
      <c r="E28" s="1">
        <v>1</v>
      </c>
      <c r="F28" s="1" t="s">
        <v>125</v>
      </c>
      <c r="G28" s="258"/>
      <c r="H28" s="258"/>
      <c r="I28" s="1">
        <v>5</v>
      </c>
      <c r="J28" s="1" t="s">
        <v>260</v>
      </c>
      <c r="K28" s="1">
        <v>6</v>
      </c>
      <c r="L28" s="1" t="s">
        <v>259</v>
      </c>
      <c r="M28" s="1">
        <v>0</v>
      </c>
      <c r="N28" s="1"/>
      <c r="O28" s="1" t="s">
        <v>0</v>
      </c>
      <c r="P28" s="1">
        <v>17</v>
      </c>
      <c r="Q28" s="259">
        <v>1024</v>
      </c>
      <c r="R28" s="259">
        <v>5</v>
      </c>
      <c r="S28" s="259">
        <v>8250</v>
      </c>
      <c r="T28" s="259">
        <f t="shared" si="8"/>
        <v>8448000</v>
      </c>
      <c r="U28" s="259">
        <v>18</v>
      </c>
      <c r="V28" s="259">
        <v>4</v>
      </c>
      <c r="W28" s="227">
        <v>1</v>
      </c>
      <c r="X28" s="262" t="s">
        <v>318</v>
      </c>
      <c r="Y28" s="253"/>
      <c r="Z28" s="146"/>
      <c r="AA28" s="146"/>
      <c r="AB28" s="146"/>
      <c r="AC28" s="146"/>
      <c r="AD28" s="146"/>
      <c r="AE28" s="146"/>
      <c r="AF28" s="235"/>
      <c r="AG28" s="146"/>
      <c r="AH28" s="146"/>
      <c r="AI28" s="146"/>
      <c r="AJ28" s="146"/>
      <c r="AK28" s="146"/>
      <c r="AL28" s="146"/>
      <c r="AM28" s="235"/>
      <c r="AN28" s="146"/>
      <c r="AO28" s="146"/>
      <c r="AP28" s="146"/>
      <c r="AQ28" s="146"/>
      <c r="AR28" s="146"/>
      <c r="AS28" s="146"/>
      <c r="AT28" s="146"/>
    </row>
    <row r="29" spans="1:46">
      <c r="A29" s="1" t="s">
        <v>336</v>
      </c>
      <c r="B29" s="1" t="s">
        <v>295</v>
      </c>
      <c r="C29" s="1" t="s">
        <v>249</v>
      </c>
      <c r="D29" s="1">
        <f t="shared" si="11"/>
        <v>12</v>
      </c>
      <c r="E29" s="1">
        <v>1</v>
      </c>
      <c r="F29" s="1" t="s">
        <v>125</v>
      </c>
      <c r="G29" s="258"/>
      <c r="H29" s="258"/>
      <c r="I29" s="1">
        <v>5</v>
      </c>
      <c r="J29" s="1" t="s">
        <v>260</v>
      </c>
      <c r="K29" s="1">
        <v>6</v>
      </c>
      <c r="L29" s="1" t="s">
        <v>259</v>
      </c>
      <c r="M29" s="1">
        <v>0</v>
      </c>
      <c r="N29" s="1"/>
      <c r="O29" s="1" t="s">
        <v>0</v>
      </c>
      <c r="P29" s="1">
        <v>17</v>
      </c>
      <c r="Q29" s="259">
        <v>1024</v>
      </c>
      <c r="R29" s="259">
        <v>10</v>
      </c>
      <c r="S29" s="259">
        <v>12400</v>
      </c>
      <c r="T29" s="259">
        <f t="shared" si="8"/>
        <v>12697600</v>
      </c>
      <c r="U29" s="259">
        <v>4.8529999999999998</v>
      </c>
      <c r="V29" s="259">
        <v>4</v>
      </c>
      <c r="W29" s="227">
        <v>1</v>
      </c>
      <c r="X29" s="262" t="s">
        <v>318</v>
      </c>
      <c r="Y29" s="253"/>
      <c r="Z29" s="146"/>
      <c r="AA29" s="146"/>
      <c r="AB29" s="146"/>
      <c r="AC29" s="146"/>
      <c r="AD29" s="146"/>
      <c r="AE29" s="146"/>
      <c r="AF29" s="235"/>
      <c r="AG29" s="146"/>
      <c r="AH29" s="146"/>
      <c r="AI29" s="146"/>
      <c r="AJ29" s="146"/>
      <c r="AK29" s="146"/>
      <c r="AL29" s="146"/>
      <c r="AM29" s="235"/>
      <c r="AN29" s="146"/>
      <c r="AO29" s="146"/>
      <c r="AP29" s="146"/>
      <c r="AQ29" s="146"/>
      <c r="AR29" s="146"/>
      <c r="AS29" s="146"/>
      <c r="AT29" s="146"/>
    </row>
    <row r="30" spans="1:46">
      <c r="A30" s="1" t="s">
        <v>331</v>
      </c>
      <c r="B30" s="1" t="s">
        <v>295</v>
      </c>
      <c r="C30" s="1" t="s">
        <v>249</v>
      </c>
      <c r="D30" s="1">
        <f>SUM(E30:M30)</f>
        <v>12</v>
      </c>
      <c r="E30" s="1">
        <v>1</v>
      </c>
      <c r="F30" s="1" t="s">
        <v>125</v>
      </c>
      <c r="G30" s="258"/>
      <c r="H30" s="258"/>
      <c r="I30" s="1">
        <v>5</v>
      </c>
      <c r="J30" s="1" t="s">
        <v>260</v>
      </c>
      <c r="K30" s="1">
        <v>6</v>
      </c>
      <c r="L30" s="1" t="s">
        <v>259</v>
      </c>
      <c r="M30" s="1">
        <v>0</v>
      </c>
      <c r="N30" s="1"/>
      <c r="O30" s="1" t="s">
        <v>0</v>
      </c>
      <c r="P30" s="1">
        <v>17</v>
      </c>
      <c r="Q30" s="259">
        <v>2048</v>
      </c>
      <c r="R30" s="259">
        <v>10</v>
      </c>
      <c r="S30" s="259">
        <v>2900</v>
      </c>
      <c r="T30" s="259">
        <f t="shared" si="8"/>
        <v>5939200</v>
      </c>
      <c r="U30" s="259">
        <v>53</v>
      </c>
      <c r="V30" s="259">
        <v>13</v>
      </c>
      <c r="W30" s="227">
        <v>1</v>
      </c>
      <c r="X30" s="262" t="s">
        <v>332</v>
      </c>
      <c r="Y30" s="253"/>
      <c r="Z30" s="146"/>
      <c r="AA30" s="146"/>
      <c r="AB30" s="146"/>
      <c r="AC30" s="146"/>
      <c r="AD30" s="146"/>
      <c r="AE30" s="146"/>
      <c r="AF30" s="235"/>
      <c r="AG30" s="146"/>
      <c r="AH30" s="146"/>
      <c r="AI30" s="146"/>
      <c r="AJ30" s="146"/>
      <c r="AK30" s="146"/>
      <c r="AL30" s="146"/>
      <c r="AM30" s="235"/>
      <c r="AN30" s="146"/>
      <c r="AO30" s="146"/>
      <c r="AP30" s="146"/>
      <c r="AQ30" s="146"/>
      <c r="AR30" s="146"/>
      <c r="AS30" s="146"/>
      <c r="AT30" s="146"/>
    </row>
    <row r="31" spans="1:46">
      <c r="A31" s="1" t="s">
        <v>330</v>
      </c>
      <c r="B31" s="1" t="s">
        <v>295</v>
      </c>
      <c r="C31" s="1" t="s">
        <v>249</v>
      </c>
      <c r="D31" s="1">
        <f>SUM(E31:M31)</f>
        <v>12</v>
      </c>
      <c r="E31" s="1">
        <v>1</v>
      </c>
      <c r="F31" s="1" t="s">
        <v>125</v>
      </c>
      <c r="G31" s="258"/>
      <c r="H31" s="258"/>
      <c r="I31" s="1">
        <v>5</v>
      </c>
      <c r="J31" s="1" t="s">
        <v>260</v>
      </c>
      <c r="K31" s="1">
        <v>6</v>
      </c>
      <c r="L31" s="1" t="s">
        <v>259</v>
      </c>
      <c r="M31" s="1">
        <v>0</v>
      </c>
      <c r="N31" s="1"/>
      <c r="O31" s="1" t="s">
        <v>0</v>
      </c>
      <c r="P31" s="1">
        <v>17</v>
      </c>
      <c r="Q31" s="259">
        <v>1024</v>
      </c>
      <c r="R31" s="259">
        <v>5</v>
      </c>
      <c r="S31" s="259">
        <v>4500</v>
      </c>
      <c r="T31" s="259">
        <f t="shared" si="8"/>
        <v>4608000</v>
      </c>
      <c r="U31" s="259">
        <v>52</v>
      </c>
      <c r="V31" s="259">
        <v>5</v>
      </c>
      <c r="W31" s="227">
        <v>1</v>
      </c>
      <c r="X31" s="262" t="s">
        <v>320</v>
      </c>
      <c r="Y31" s="253"/>
      <c r="Z31" s="146"/>
      <c r="AA31" s="146"/>
      <c r="AB31" s="146"/>
      <c r="AC31" s="146"/>
      <c r="AD31" s="146"/>
      <c r="AE31" s="146"/>
      <c r="AF31" s="235"/>
      <c r="AG31" s="146"/>
      <c r="AH31" s="146"/>
      <c r="AI31" s="146"/>
      <c r="AJ31" s="146"/>
      <c r="AK31" s="146"/>
      <c r="AL31" s="146"/>
      <c r="AM31" s="235"/>
      <c r="AN31" s="146"/>
      <c r="AO31" s="146"/>
      <c r="AP31" s="146"/>
      <c r="AQ31" s="146"/>
      <c r="AR31" s="146"/>
      <c r="AS31" s="146"/>
      <c r="AT31" s="146"/>
    </row>
    <row r="32" spans="1:46">
      <c r="A32" s="1" t="s">
        <v>322</v>
      </c>
      <c r="B32" s="1" t="s">
        <v>295</v>
      </c>
      <c r="C32" s="1" t="s">
        <v>249</v>
      </c>
      <c r="D32" s="1">
        <f>SUM(E32:M32)</f>
        <v>12</v>
      </c>
      <c r="E32" s="1">
        <v>1</v>
      </c>
      <c r="F32" s="1" t="s">
        <v>125</v>
      </c>
      <c r="G32" s="258"/>
      <c r="H32" s="258"/>
      <c r="I32" s="1">
        <v>5</v>
      </c>
      <c r="J32" s="1" t="s">
        <v>260</v>
      </c>
      <c r="K32" s="1">
        <v>6</v>
      </c>
      <c r="L32" s="1" t="s">
        <v>259</v>
      </c>
      <c r="M32" s="1">
        <v>0</v>
      </c>
      <c r="N32" s="1"/>
      <c r="O32" s="1" t="s">
        <v>0</v>
      </c>
      <c r="P32" s="1">
        <v>17</v>
      </c>
      <c r="Q32" s="259"/>
      <c r="R32" s="259"/>
      <c r="S32" s="259"/>
      <c r="T32" s="259">
        <f t="shared" si="8"/>
        <v>0</v>
      </c>
      <c r="U32" s="259"/>
      <c r="V32" s="259"/>
      <c r="W32" s="227"/>
      <c r="X32" s="262" t="s">
        <v>321</v>
      </c>
      <c r="Z32" s="146"/>
      <c r="AA32" s="146"/>
      <c r="AB32" s="146"/>
      <c r="AC32" s="146"/>
      <c r="AD32" s="146"/>
      <c r="AE32" s="146"/>
      <c r="AF32" s="235"/>
      <c r="AG32" s="146"/>
      <c r="AH32" s="146"/>
      <c r="AI32" s="146"/>
      <c r="AJ32" s="146"/>
      <c r="AK32" s="146"/>
      <c r="AL32" s="146"/>
      <c r="AM32" s="235"/>
      <c r="AN32" s="146"/>
      <c r="AO32" s="146"/>
      <c r="AP32" s="146"/>
      <c r="AQ32" s="146"/>
      <c r="AR32" s="146"/>
      <c r="AS32" s="146"/>
      <c r="AT32" s="146"/>
    </row>
    <row r="33" spans="1:46">
      <c r="A33" s="1" t="s">
        <v>323</v>
      </c>
      <c r="B33" s="1"/>
      <c r="C33" s="1"/>
      <c r="D33" s="1"/>
      <c r="E33" s="1"/>
      <c r="F33" s="1"/>
      <c r="G33" s="258"/>
      <c r="H33" s="258"/>
      <c r="I33" s="1"/>
      <c r="J33" s="1"/>
      <c r="K33" s="1"/>
      <c r="L33" s="1"/>
      <c r="M33" s="1"/>
      <c r="N33" s="1"/>
      <c r="O33" s="1"/>
      <c r="P33" s="1"/>
      <c r="Q33" s="259"/>
      <c r="R33" s="259"/>
      <c r="S33" s="259"/>
      <c r="T33" s="259">
        <f t="shared" si="8"/>
        <v>0</v>
      </c>
      <c r="U33" s="259"/>
      <c r="V33" s="259"/>
      <c r="W33" s="227"/>
      <c r="X33" s="262"/>
      <c r="Z33" s="146"/>
      <c r="AA33" s="146"/>
      <c r="AB33" s="146"/>
      <c r="AC33" s="146"/>
      <c r="AD33" s="146"/>
      <c r="AE33" s="146"/>
      <c r="AF33" s="235"/>
      <c r="AG33" s="146"/>
      <c r="AH33" s="146"/>
      <c r="AI33" s="146"/>
      <c r="AJ33" s="146"/>
      <c r="AK33" s="146"/>
      <c r="AL33" s="146"/>
      <c r="AM33" s="235"/>
      <c r="AN33" s="146"/>
      <c r="AO33" s="146"/>
      <c r="AP33" s="146"/>
      <c r="AQ33" s="146"/>
      <c r="AR33" s="146"/>
      <c r="AS33" s="146"/>
      <c r="AT33" s="146"/>
    </row>
    <row r="34" spans="1:46">
      <c r="A34" s="1" t="s">
        <v>324</v>
      </c>
      <c r="B34" s="1"/>
      <c r="C34" s="1"/>
      <c r="D34" s="1"/>
      <c r="E34" s="1"/>
      <c r="F34" s="1"/>
      <c r="G34" s="258"/>
      <c r="H34" s="258"/>
      <c r="I34" s="1"/>
      <c r="J34" s="1"/>
      <c r="K34" s="1"/>
      <c r="L34" s="1"/>
      <c r="M34" s="1"/>
      <c r="N34" s="1"/>
      <c r="O34" s="1"/>
      <c r="P34" s="1"/>
      <c r="Q34" s="259"/>
      <c r="R34" s="259"/>
      <c r="S34" s="259"/>
      <c r="T34" s="259">
        <f t="shared" si="8"/>
        <v>0</v>
      </c>
      <c r="U34" s="259"/>
      <c r="V34" s="259"/>
      <c r="W34" s="227"/>
      <c r="X34" s="262"/>
    </row>
    <row r="35" spans="1:46">
      <c r="A35" s="1" t="s">
        <v>325</v>
      </c>
      <c r="B35" s="1"/>
      <c r="C35" s="1"/>
      <c r="D35" s="1"/>
      <c r="E35" s="1"/>
      <c r="F35" s="1"/>
      <c r="G35" s="258"/>
      <c r="H35" s="258"/>
      <c r="I35" s="1"/>
      <c r="J35" s="1"/>
      <c r="K35" s="1"/>
      <c r="L35" s="1"/>
      <c r="M35" s="1"/>
      <c r="N35" s="1"/>
      <c r="O35" s="1"/>
      <c r="P35" s="1"/>
      <c r="Q35" s="259"/>
      <c r="R35" s="259"/>
      <c r="S35" s="259"/>
      <c r="T35" s="259">
        <f t="shared" si="8"/>
        <v>0</v>
      </c>
      <c r="U35" s="259"/>
      <c r="V35" s="259"/>
      <c r="W35" s="227"/>
      <c r="X35" s="262"/>
    </row>
    <row r="36" spans="1:46">
      <c r="A36" s="1" t="s">
        <v>326</v>
      </c>
      <c r="B36" s="1"/>
      <c r="C36" s="1"/>
      <c r="D36" s="1"/>
      <c r="E36" s="1"/>
      <c r="F36" s="1"/>
      <c r="G36" s="258"/>
      <c r="H36" s="258"/>
      <c r="I36" s="1"/>
      <c r="J36" s="1"/>
      <c r="K36" s="1"/>
      <c r="L36" s="1"/>
      <c r="M36" s="1"/>
      <c r="N36" s="1"/>
      <c r="O36" s="1"/>
      <c r="P36" s="1"/>
      <c r="Q36" s="259"/>
      <c r="R36" s="259"/>
      <c r="S36" s="259"/>
      <c r="T36" s="259">
        <f t="shared" si="8"/>
        <v>0</v>
      </c>
      <c r="U36" s="259"/>
      <c r="V36" s="259"/>
      <c r="W36" s="227"/>
      <c r="X36" s="262"/>
    </row>
    <row r="37" spans="1:46">
      <c r="A37" s="1" t="s">
        <v>327</v>
      </c>
      <c r="B37" s="1"/>
      <c r="C37" s="1"/>
      <c r="D37" s="1"/>
      <c r="E37" s="1"/>
      <c r="F37" s="1"/>
      <c r="G37" s="258"/>
      <c r="H37" s="258"/>
      <c r="I37" s="1"/>
      <c r="J37" s="1"/>
      <c r="K37" s="1"/>
      <c r="L37" s="1"/>
      <c r="M37" s="1"/>
      <c r="N37" s="1"/>
      <c r="O37" s="1"/>
      <c r="P37" s="1"/>
      <c r="Q37" s="259"/>
      <c r="R37" s="259"/>
      <c r="S37" s="259"/>
      <c r="T37" s="259">
        <f t="shared" si="8"/>
        <v>0</v>
      </c>
      <c r="U37" s="259"/>
      <c r="V37" s="259"/>
      <c r="W37" s="227"/>
      <c r="X37" s="262"/>
    </row>
    <row r="38" spans="1:46">
      <c r="A38" s="1" t="s">
        <v>328</v>
      </c>
      <c r="B38" s="1"/>
      <c r="C38" s="1"/>
      <c r="D38" s="1"/>
      <c r="E38" s="1"/>
      <c r="F38" s="1"/>
      <c r="G38" s="258"/>
      <c r="H38" s="258"/>
      <c r="I38" s="1"/>
      <c r="J38" s="1"/>
      <c r="K38" s="1"/>
      <c r="L38" s="1"/>
      <c r="M38" s="1"/>
      <c r="N38" s="1"/>
      <c r="O38" s="1"/>
      <c r="P38" s="1"/>
      <c r="Q38" s="259"/>
      <c r="R38" s="259"/>
      <c r="S38" s="259"/>
      <c r="T38" s="259">
        <f t="shared" si="8"/>
        <v>0</v>
      </c>
      <c r="U38" s="259"/>
      <c r="V38" s="259"/>
      <c r="W38" s="227"/>
      <c r="X38" s="262"/>
    </row>
    <row r="39" spans="1:46">
      <c r="A39" s="1" t="s">
        <v>329</v>
      </c>
      <c r="B39" s="1"/>
      <c r="C39" s="1"/>
      <c r="D39" s="1"/>
      <c r="E39" s="1"/>
      <c r="F39" s="1"/>
      <c r="G39" s="258"/>
      <c r="H39" s="258"/>
      <c r="I39" s="1"/>
      <c r="J39" s="1"/>
      <c r="K39" s="1"/>
      <c r="L39" s="1"/>
      <c r="M39" s="1"/>
      <c r="N39" s="1"/>
      <c r="O39" s="1"/>
      <c r="P39" s="1"/>
      <c r="Q39" s="259"/>
      <c r="R39" s="259"/>
      <c r="S39" s="259"/>
      <c r="T39" s="259">
        <f t="shared" si="8"/>
        <v>0</v>
      </c>
      <c r="U39" s="259"/>
      <c r="V39" s="259"/>
      <c r="W39" s="227"/>
      <c r="X39" s="262"/>
    </row>
    <row r="40" spans="1:46">
      <c r="A40" s="1"/>
      <c r="B40" s="1"/>
      <c r="C40" s="1"/>
      <c r="D40" s="1"/>
      <c r="E40" s="1"/>
      <c r="F40" s="1"/>
      <c r="G40" s="258"/>
      <c r="H40" s="258"/>
      <c r="I40" s="1"/>
      <c r="J40" s="1"/>
      <c r="K40" s="1"/>
      <c r="L40" s="1"/>
      <c r="M40" s="1"/>
      <c r="N40" s="1"/>
      <c r="O40" s="1"/>
      <c r="P40" s="1"/>
      <c r="Q40" s="259"/>
      <c r="R40" s="259"/>
      <c r="S40" s="259"/>
      <c r="T40" s="259"/>
      <c r="U40" s="259"/>
      <c r="V40" s="259"/>
      <c r="W40" s="227"/>
      <c r="X40" s="262"/>
      <c r="AA40" s="254" t="s">
        <v>313</v>
      </c>
    </row>
    <row r="41" spans="1:46">
      <c r="A41" s="1"/>
      <c r="B41" s="1"/>
      <c r="C41" s="1"/>
      <c r="D41" s="1"/>
      <c r="E41" s="1"/>
      <c r="F41" s="1"/>
      <c r="G41" s="258"/>
      <c r="H41" s="258"/>
      <c r="I41" s="1"/>
      <c r="J41" s="1"/>
      <c r="K41" s="1"/>
      <c r="L41" s="1"/>
      <c r="M41" s="1"/>
      <c r="N41" s="1"/>
      <c r="O41" s="1"/>
      <c r="P41" s="1"/>
      <c r="Q41" s="259"/>
      <c r="R41" s="259"/>
      <c r="S41" s="259"/>
      <c r="T41" s="259"/>
      <c r="U41" s="259"/>
      <c r="V41" s="259"/>
      <c r="W41" s="227"/>
      <c r="X41" s="262"/>
      <c r="AA41" s="255">
        <v>-8.5550843272358096E-2</v>
      </c>
    </row>
    <row r="42" spans="1:46">
      <c r="A42" s="1"/>
      <c r="B42" s="1"/>
      <c r="C42" s="1"/>
      <c r="D42" s="1"/>
      <c r="E42" s="1"/>
      <c r="F42" s="1"/>
      <c r="G42" s="258"/>
      <c r="H42" s="258"/>
      <c r="I42" s="1"/>
      <c r="J42" s="1"/>
      <c r="K42" s="1"/>
      <c r="L42" s="1"/>
      <c r="M42" s="1"/>
      <c r="N42" s="1"/>
      <c r="O42" s="1"/>
      <c r="P42" s="1"/>
      <c r="Q42" s="259"/>
      <c r="R42" s="259"/>
      <c r="S42" s="259"/>
      <c r="T42" s="259"/>
      <c r="U42" s="259"/>
      <c r="V42" s="259"/>
      <c r="W42" s="227"/>
      <c r="X42" s="262"/>
      <c r="AA42" s="255">
        <v>-0.228109305724501</v>
      </c>
    </row>
    <row r="43" spans="1:46">
      <c r="A43" s="1"/>
      <c r="B43" s="1"/>
      <c r="C43" s="1"/>
      <c r="D43" s="1"/>
      <c r="E43" s="1"/>
      <c r="F43" s="1"/>
      <c r="G43" s="258"/>
      <c r="H43" s="258"/>
      <c r="I43" s="1"/>
      <c r="J43" s="1"/>
      <c r="K43" s="1"/>
      <c r="L43" s="1"/>
      <c r="M43" s="1"/>
      <c r="N43" s="1"/>
      <c r="O43" s="1"/>
      <c r="P43" s="1"/>
      <c r="Q43" s="259"/>
      <c r="R43" s="259"/>
      <c r="S43" s="259"/>
      <c r="T43" s="259"/>
      <c r="U43" s="259"/>
      <c r="V43" s="259"/>
      <c r="W43" s="227"/>
      <c r="X43" s="262"/>
      <c r="AA43" s="255">
        <v>-6.0586823150515501E-2</v>
      </c>
    </row>
    <row r="44" spans="1:46">
      <c r="A44" s="1"/>
      <c r="B44" s="1"/>
      <c r="C44" s="1"/>
      <c r="D44" s="1"/>
      <c r="E44" s="1"/>
      <c r="F44" s="1"/>
      <c r="G44" s="258"/>
      <c r="H44" s="258"/>
      <c r="I44" s="1"/>
      <c r="J44" s="1"/>
      <c r="K44" s="1"/>
      <c r="L44" s="1"/>
      <c r="M44" s="1"/>
      <c r="N44" s="1"/>
      <c r="O44" s="1"/>
      <c r="P44" s="1"/>
      <c r="Q44" s="259"/>
      <c r="R44" s="259"/>
      <c r="S44" s="259"/>
      <c r="T44" s="259"/>
      <c r="U44" s="259"/>
      <c r="V44" s="259"/>
      <c r="W44" s="227"/>
      <c r="X44" s="262"/>
      <c r="AA44" s="255">
        <v>0.33358278963714799</v>
      </c>
    </row>
    <row r="45" spans="1:46">
      <c r="A45" s="1"/>
      <c r="B45" s="1"/>
      <c r="C45" s="1"/>
      <c r="D45" s="1"/>
      <c r="E45" s="1"/>
      <c r="F45" s="1"/>
      <c r="G45" s="258"/>
      <c r="H45" s="258"/>
      <c r="I45" s="1"/>
      <c r="J45" s="1"/>
      <c r="K45" s="1"/>
      <c r="L45" s="1"/>
      <c r="M45" s="1"/>
      <c r="N45" s="1"/>
      <c r="O45" s="1"/>
      <c r="P45" s="1"/>
      <c r="Q45" s="259"/>
      <c r="R45" s="259"/>
      <c r="S45" s="259"/>
      <c r="T45" s="259"/>
      <c r="U45" s="259"/>
      <c r="V45" s="259"/>
      <c r="W45" s="227"/>
      <c r="X45" s="262"/>
      <c r="AA45" s="255">
        <v>0.15957822324708101</v>
      </c>
    </row>
    <row r="46" spans="1:46">
      <c r="A46" s="1"/>
      <c r="B46" s="1"/>
      <c r="C46" s="1"/>
      <c r="D46" s="1"/>
      <c r="E46" s="1"/>
      <c r="F46" s="1"/>
      <c r="G46" s="258"/>
      <c r="H46" s="258"/>
      <c r="I46" s="1"/>
      <c r="J46" s="1"/>
      <c r="K46" s="1"/>
      <c r="L46" s="1"/>
      <c r="M46" s="1"/>
      <c r="N46" s="1"/>
      <c r="O46" s="1"/>
      <c r="P46" s="1"/>
      <c r="Q46" s="259"/>
      <c r="R46" s="259"/>
      <c r="S46" s="259"/>
      <c r="T46" s="259"/>
      <c r="U46" s="259"/>
      <c r="V46" s="259"/>
      <c r="W46" s="227"/>
      <c r="X46" s="262"/>
      <c r="AA46" s="255">
        <v>-6.6635526251047794E-2</v>
      </c>
    </row>
    <row r="47" spans="1:46">
      <c r="A47" s="1"/>
      <c r="B47" s="1"/>
      <c r="C47" s="1"/>
      <c r="D47" s="1"/>
      <c r="E47" s="1"/>
      <c r="F47" s="1"/>
      <c r="G47" s="258"/>
      <c r="H47" s="258"/>
      <c r="I47" s="1"/>
      <c r="J47" s="1"/>
      <c r="K47" s="1"/>
      <c r="L47" s="1"/>
      <c r="M47" s="1"/>
      <c r="N47" s="1"/>
      <c r="O47" s="1"/>
      <c r="P47" s="1"/>
      <c r="Q47" s="259"/>
      <c r="R47" s="259"/>
      <c r="S47" s="259"/>
      <c r="T47" s="259"/>
      <c r="U47" s="259"/>
      <c r="V47" s="259"/>
      <c r="W47" s="227"/>
      <c r="X47" s="262"/>
      <c r="AA47" s="255">
        <v>-8.8952330872416496E-2</v>
      </c>
    </row>
    <row r="48" spans="1:46">
      <c r="A48" s="1"/>
      <c r="B48" s="1"/>
      <c r="C48" s="1"/>
      <c r="D48" s="1"/>
      <c r="E48" s="1"/>
      <c r="F48" s="1"/>
      <c r="G48" s="258"/>
      <c r="H48" s="258"/>
      <c r="I48" s="1"/>
      <c r="J48" s="1"/>
      <c r="K48" s="1"/>
      <c r="L48" s="1"/>
      <c r="M48" s="1"/>
      <c r="N48" s="1"/>
      <c r="O48" s="1"/>
      <c r="P48" s="1"/>
      <c r="Q48" s="259"/>
      <c r="R48" s="259"/>
      <c r="S48" s="259"/>
      <c r="T48" s="259"/>
      <c r="U48" s="259"/>
      <c r="V48" s="259"/>
      <c r="W48" s="227"/>
      <c r="X48" s="262"/>
      <c r="AA48" s="255">
        <v>4.6831433661282E-2</v>
      </c>
    </row>
    <row r="49" spans="1:27">
      <c r="A49" s="1"/>
      <c r="B49" s="1"/>
      <c r="C49" s="1"/>
      <c r="D49" s="1"/>
      <c r="E49" s="1"/>
      <c r="F49" s="1"/>
      <c r="G49" s="258"/>
      <c r="H49" s="258"/>
      <c r="I49" s="1"/>
      <c r="J49" s="1"/>
      <c r="K49" s="1"/>
      <c r="L49" s="1"/>
      <c r="M49" s="1"/>
      <c r="N49" s="1"/>
      <c r="O49" s="1"/>
      <c r="P49" s="1"/>
      <c r="Q49" s="259"/>
      <c r="R49" s="259"/>
      <c r="S49" s="259"/>
      <c r="T49" s="259"/>
      <c r="U49" s="259"/>
      <c r="V49" s="259"/>
      <c r="W49" s="227"/>
      <c r="X49" s="262"/>
      <c r="AA49" s="255">
        <v>-0.31548734987154597</v>
      </c>
    </row>
    <row r="50" spans="1:27">
      <c r="A50" s="1"/>
      <c r="B50" s="1"/>
      <c r="C50" s="1"/>
      <c r="D50" s="1"/>
      <c r="E50" s="1"/>
      <c r="F50" s="1"/>
      <c r="G50" s="258"/>
      <c r="H50" s="258"/>
      <c r="I50" s="1"/>
      <c r="J50" s="1"/>
      <c r="K50" s="1"/>
      <c r="L50" s="1"/>
      <c r="M50" s="1"/>
      <c r="N50" s="1"/>
      <c r="O50" s="1"/>
      <c r="P50" s="1"/>
      <c r="Q50" s="259"/>
      <c r="R50" s="259"/>
      <c r="S50" s="259"/>
      <c r="T50" s="259"/>
      <c r="U50" s="259"/>
      <c r="V50" s="259"/>
      <c r="W50" s="227"/>
      <c r="X50" s="262"/>
      <c r="AA50" s="255">
        <v>-6.8380657117813798E-2</v>
      </c>
    </row>
    <row r="51" spans="1:27">
      <c r="A51" s="1"/>
      <c r="B51" s="1"/>
      <c r="C51" s="1"/>
      <c r="D51" s="1"/>
      <c r="E51" s="1"/>
      <c r="F51" s="1"/>
      <c r="G51" s="258"/>
      <c r="H51" s="258"/>
      <c r="I51" s="1"/>
      <c r="J51" s="1"/>
      <c r="K51" s="1"/>
      <c r="L51" s="1"/>
      <c r="M51" s="1"/>
      <c r="N51" s="1"/>
      <c r="O51" s="1"/>
      <c r="P51" s="1"/>
      <c r="Q51" s="259"/>
      <c r="R51" s="259"/>
      <c r="S51" s="259"/>
      <c r="T51" s="259"/>
      <c r="U51" s="259"/>
      <c r="V51" s="259"/>
      <c r="W51" s="227"/>
      <c r="X51" s="262"/>
      <c r="AA51" s="255">
        <v>0.122053158935159</v>
      </c>
    </row>
    <row r="52" spans="1:27">
      <c r="A52" s="1"/>
      <c r="B52" s="1"/>
      <c r="C52" s="1"/>
      <c r="D52" s="1"/>
      <c r="E52" s="1"/>
      <c r="F52" s="1"/>
      <c r="G52" s="258"/>
      <c r="H52" s="258"/>
      <c r="I52" s="1"/>
      <c r="J52" s="1"/>
      <c r="K52" s="1"/>
      <c r="L52" s="1"/>
      <c r="M52" s="1"/>
      <c r="N52" s="1"/>
      <c r="O52" s="1"/>
      <c r="P52" s="1"/>
      <c r="Q52" s="259"/>
      <c r="R52" s="259"/>
      <c r="S52" s="259"/>
      <c r="T52" s="259"/>
      <c r="U52" s="259"/>
      <c r="V52" s="259"/>
      <c r="W52" s="227"/>
      <c r="X52" s="262"/>
      <c r="AA52" s="255">
        <v>8.0671389587223502E-2</v>
      </c>
    </row>
    <row r="53" spans="1:27">
      <c r="A53" s="1"/>
      <c r="B53" s="1"/>
      <c r="C53" s="1"/>
      <c r="D53" s="1"/>
      <c r="E53" s="1"/>
      <c r="F53" s="1"/>
      <c r="G53" s="258"/>
      <c r="H53" s="258"/>
      <c r="I53" s="1"/>
      <c r="J53" s="1"/>
      <c r="K53" s="1"/>
      <c r="L53" s="1"/>
      <c r="M53" s="1"/>
      <c r="N53" s="1"/>
      <c r="O53" s="1"/>
      <c r="P53" s="1"/>
      <c r="Q53" s="259"/>
      <c r="R53" s="259"/>
      <c r="S53" s="259"/>
      <c r="T53" s="259"/>
      <c r="U53" s="259"/>
      <c r="V53" s="259"/>
      <c r="W53" s="227"/>
      <c r="X53" s="262"/>
      <c r="AA53" s="255">
        <v>-2.0265195518732002E-2</v>
      </c>
    </row>
    <row r="54" spans="1:27">
      <c r="A54" s="1"/>
      <c r="B54" s="1"/>
      <c r="C54" s="1"/>
      <c r="D54" s="1"/>
      <c r="E54" s="1"/>
      <c r="F54" s="1"/>
      <c r="G54" s="258"/>
      <c r="H54" s="258"/>
      <c r="I54" s="1"/>
      <c r="J54" s="1"/>
      <c r="K54" s="1"/>
      <c r="L54" s="1"/>
      <c r="M54" s="1"/>
      <c r="N54" s="1"/>
      <c r="O54" s="1"/>
      <c r="P54" s="1"/>
      <c r="Q54" s="259"/>
      <c r="R54" s="259"/>
      <c r="S54" s="259"/>
      <c r="T54" s="259"/>
      <c r="U54" s="259"/>
      <c r="V54" s="259"/>
      <c r="W54" s="227"/>
      <c r="X54" s="262"/>
      <c r="AA54" s="255">
        <v>0.204933283384889</v>
      </c>
    </row>
    <row r="55" spans="1:27">
      <c r="A55" s="1"/>
      <c r="B55" s="1"/>
      <c r="C55" s="1"/>
      <c r="D55" s="1"/>
      <c r="E55" s="1"/>
      <c r="F55" s="1"/>
      <c r="G55" s="258"/>
      <c r="H55" s="258"/>
      <c r="I55" s="1"/>
      <c r="J55" s="1"/>
      <c r="K55" s="1"/>
      <c r="L55" s="1"/>
      <c r="M55" s="1"/>
      <c r="N55" s="1"/>
      <c r="O55" s="1"/>
      <c r="P55" s="1"/>
      <c r="Q55" s="259"/>
      <c r="R55" s="259"/>
      <c r="S55" s="259"/>
      <c r="T55" s="259"/>
      <c r="U55" s="259"/>
      <c r="V55" s="259"/>
      <c r="W55" s="227"/>
      <c r="X55" s="262"/>
      <c r="AA55" s="255">
        <v>4.6959146857261597E-3</v>
      </c>
    </row>
    <row r="56" spans="1:27">
      <c r="A56" s="1"/>
      <c r="B56" s="1"/>
      <c r="C56" s="1"/>
      <c r="D56" s="1"/>
      <c r="E56" s="1"/>
      <c r="F56" s="1"/>
      <c r="G56" s="258"/>
      <c r="H56" s="258"/>
      <c r="I56" s="1"/>
      <c r="J56" s="1"/>
      <c r="K56" s="1"/>
      <c r="L56" s="1"/>
      <c r="M56" s="1"/>
      <c r="N56" s="1"/>
      <c r="O56" s="1"/>
      <c r="P56" s="1"/>
      <c r="Q56" s="259"/>
      <c r="R56" s="259"/>
      <c r="S56" s="259"/>
      <c r="T56" s="259"/>
      <c r="U56" s="259"/>
      <c r="V56" s="259"/>
      <c r="W56" s="227"/>
      <c r="X56" s="262"/>
      <c r="AA56" s="255">
        <v>-6.9799107965081902E-2</v>
      </c>
    </row>
    <row r="57" spans="1:27">
      <c r="A57" s="1"/>
      <c r="B57" s="1"/>
      <c r="C57" s="1"/>
      <c r="D57" s="1"/>
      <c r="E57" s="1"/>
      <c r="F57" s="1"/>
      <c r="G57" s="258"/>
      <c r="H57" s="258"/>
      <c r="I57" s="1"/>
      <c r="J57" s="1"/>
      <c r="K57" s="1"/>
      <c r="L57" s="1"/>
      <c r="M57" s="1"/>
      <c r="N57" s="1"/>
      <c r="O57" s="1"/>
      <c r="P57" s="1"/>
      <c r="Q57" s="259"/>
      <c r="R57" s="259"/>
      <c r="S57" s="259"/>
      <c r="T57" s="259"/>
      <c r="U57" s="259"/>
      <c r="V57" s="259"/>
      <c r="W57" s="227"/>
      <c r="X57" s="262"/>
      <c r="AA57" s="255">
        <v>-0.14182613929733601</v>
      </c>
    </row>
  </sheetData>
  <phoneticPr fontId="16" type="noConversion"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67</v>
      </c>
      <c r="B1" t="s">
        <v>204</v>
      </c>
      <c r="C1" t="s">
        <v>205</v>
      </c>
      <c r="E1" t="s">
        <v>206</v>
      </c>
      <c r="G1" t="s">
        <v>207</v>
      </c>
    </row>
    <row r="2" spans="1:14">
      <c r="A2" s="191">
        <v>2458912.730428</v>
      </c>
      <c r="B2" s="192">
        <v>2023.5</v>
      </c>
      <c r="C2" s="192">
        <v>10.1</v>
      </c>
      <c r="E2">
        <v>1992.5</v>
      </c>
      <c r="G2">
        <v>2134.9</v>
      </c>
      <c r="I2">
        <f>G2-E2</f>
        <v>142.40000000000009</v>
      </c>
      <c r="K2" s="199" t="s">
        <v>208</v>
      </c>
      <c r="L2" s="199"/>
      <c r="M2" s="199"/>
      <c r="N2" s="199"/>
    </row>
    <row r="3" spans="1:14">
      <c r="A3" s="191">
        <v>2458917.7301461999</v>
      </c>
      <c r="B3" s="192">
        <v>1774.9</v>
      </c>
      <c r="C3" s="192">
        <v>11.7</v>
      </c>
      <c r="E3">
        <v>35</v>
      </c>
      <c r="G3">
        <v>34</v>
      </c>
      <c r="I3">
        <v>69</v>
      </c>
      <c r="K3" s="199">
        <v>2064.6999999999998</v>
      </c>
      <c r="L3" s="199"/>
      <c r="M3" s="199"/>
      <c r="N3" s="199"/>
    </row>
    <row r="4" spans="1:14">
      <c r="A4" s="191">
        <v>2458925.5538543998</v>
      </c>
      <c r="B4" s="192">
        <v>1992.5</v>
      </c>
      <c r="C4" s="192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191">
        <v>2458925.5970903002</v>
      </c>
      <c r="B5" s="192">
        <v>1869.9</v>
      </c>
      <c r="C5" s="192">
        <v>11.3</v>
      </c>
      <c r="E5">
        <f>E2+E4</f>
        <v>2064.731884057971</v>
      </c>
      <c r="G5">
        <f>G2-G4</f>
        <v>2064.731884057971</v>
      </c>
    </row>
    <row r="6" spans="1:14">
      <c r="A6" s="193">
        <v>2459189.7431016001</v>
      </c>
      <c r="B6" s="194">
        <v>2247.1</v>
      </c>
      <c r="C6" s="194">
        <v>10</v>
      </c>
    </row>
    <row r="7" spans="1:14">
      <c r="A7" s="193">
        <v>2459192.7143167998</v>
      </c>
      <c r="B7" s="194">
        <v>2255.4</v>
      </c>
      <c r="C7" s="194">
        <v>14.5</v>
      </c>
    </row>
    <row r="8" spans="1:14">
      <c r="A8" s="193">
        <v>2459207.7670343001</v>
      </c>
      <c r="B8" s="194">
        <v>2210.1999999999998</v>
      </c>
      <c r="C8" s="194">
        <v>10.6</v>
      </c>
    </row>
    <row r="9" spans="1:14">
      <c r="A9" s="193">
        <v>2459211.7211734001</v>
      </c>
      <c r="B9" s="194">
        <v>2228.6</v>
      </c>
      <c r="C9" s="194">
        <v>10.9</v>
      </c>
    </row>
    <row r="10" spans="1:14">
      <c r="A10" s="193">
        <v>2459218.7262622002</v>
      </c>
      <c r="B10" s="194">
        <v>2038.1</v>
      </c>
      <c r="C10" s="194">
        <v>10</v>
      </c>
    </row>
    <row r="11" spans="1:14">
      <c r="A11" s="193">
        <v>2459260.6382415001</v>
      </c>
      <c r="B11" s="194">
        <v>1877.8</v>
      </c>
      <c r="C11" s="194">
        <v>12</v>
      </c>
    </row>
    <row r="12" spans="1:14">
      <c r="A12" s="193">
        <v>2459272.7769050002</v>
      </c>
      <c r="B12" s="194">
        <v>2081.6</v>
      </c>
      <c r="C12" s="194">
        <v>13.4</v>
      </c>
    </row>
    <row r="13" spans="1:14">
      <c r="A13" s="193">
        <v>2459274.7161730002</v>
      </c>
      <c r="B13" s="194">
        <v>2224.5</v>
      </c>
      <c r="C13" s="194">
        <v>10.6</v>
      </c>
    </row>
    <row r="14" spans="1:14">
      <c r="A14" s="193">
        <v>2459276.7156497999</v>
      </c>
      <c r="B14" s="194">
        <v>2134.9</v>
      </c>
      <c r="C14" s="194">
        <v>12.9</v>
      </c>
    </row>
    <row r="15" spans="1:14">
      <c r="A15" s="193">
        <v>2459282.5358342002</v>
      </c>
      <c r="B15" s="194">
        <v>2267.5</v>
      </c>
      <c r="C15" s="194">
        <v>10.6</v>
      </c>
    </row>
    <row r="16" spans="1:14">
      <c r="A16" s="195">
        <v>2459539.7731662998</v>
      </c>
      <c r="B16" s="196">
        <v>2231.6</v>
      </c>
      <c r="C16" s="196">
        <v>10.9</v>
      </c>
    </row>
    <row r="17" spans="1:3">
      <c r="A17" s="195">
        <v>2459545.7659940999</v>
      </c>
      <c r="B17" s="196">
        <v>2043.8</v>
      </c>
      <c r="C17" s="196">
        <v>12.8</v>
      </c>
    </row>
    <row r="18" spans="1:3">
      <c r="A18" s="195">
        <v>2459590.7117932001</v>
      </c>
      <c r="B18" s="196">
        <v>1786</v>
      </c>
      <c r="C18" s="196">
        <v>13.9</v>
      </c>
    </row>
    <row r="19" spans="1:3">
      <c r="A19" s="195">
        <v>2459644.7122897999</v>
      </c>
      <c r="B19" s="196">
        <v>2181.6999999999998</v>
      </c>
      <c r="C19" s="196">
        <v>14.5</v>
      </c>
    </row>
    <row r="20" spans="1:3">
      <c r="A20" s="195">
        <v>2459649.6298420001</v>
      </c>
      <c r="B20" s="196">
        <v>2140.1</v>
      </c>
      <c r="C20" s="196">
        <v>10</v>
      </c>
    </row>
    <row r="21" spans="1:3">
      <c r="A21" s="195">
        <v>2459652.6796062998</v>
      </c>
      <c r="B21" s="196">
        <v>2016</v>
      </c>
      <c r="C21" s="196">
        <v>12.1</v>
      </c>
    </row>
    <row r="22" spans="1:3">
      <c r="A22" s="195">
        <v>2459657.7273320002</v>
      </c>
      <c r="B22" s="196">
        <v>1724.3</v>
      </c>
      <c r="C22" s="196">
        <v>13</v>
      </c>
    </row>
    <row r="23" spans="1:3">
      <c r="A23" s="195">
        <v>2459661.6841377998</v>
      </c>
      <c r="B23" s="196">
        <v>1910.5</v>
      </c>
      <c r="C23" s="196">
        <v>16.899999999999999</v>
      </c>
    </row>
    <row r="24" spans="1:3">
      <c r="A24" s="195">
        <v>2459662.6697006999</v>
      </c>
      <c r="B24" s="196">
        <v>1817.8</v>
      </c>
      <c r="C24" s="196">
        <v>15.2</v>
      </c>
    </row>
    <row r="25" spans="1:3">
      <c r="A25" s="195">
        <v>2459685.5096644</v>
      </c>
      <c r="B25" s="196">
        <v>2094.6999999999998</v>
      </c>
      <c r="C25" s="196">
        <v>11.7</v>
      </c>
    </row>
    <row r="26" spans="1:3">
      <c r="A26" s="195">
        <v>2459687.5617665001</v>
      </c>
      <c r="B26" s="196">
        <v>2190.1</v>
      </c>
      <c r="C26" s="196">
        <v>10.1</v>
      </c>
    </row>
    <row r="27" spans="1:3">
      <c r="A27" s="195">
        <v>2459691.5839601001</v>
      </c>
      <c r="B27" s="196">
        <v>2311.1999999999998</v>
      </c>
      <c r="C27" s="196">
        <v>14.5</v>
      </c>
    </row>
    <row r="28" spans="1:3">
      <c r="A28" s="195">
        <v>2459704.6238589999</v>
      </c>
      <c r="B28" s="196">
        <v>2092</v>
      </c>
      <c r="C28" s="196">
        <v>15.2</v>
      </c>
    </row>
    <row r="29" spans="1:3">
      <c r="A29" s="197">
        <v>2460031.6812879001</v>
      </c>
      <c r="B29" s="198">
        <v>2174.8000000000002</v>
      </c>
      <c r="C29" s="198">
        <v>11.7</v>
      </c>
    </row>
    <row r="30" spans="1:3">
      <c r="A30" s="197">
        <v>2460035.6102045998</v>
      </c>
      <c r="B30" s="198">
        <v>2142.3000000000002</v>
      </c>
      <c r="C30" s="198">
        <v>9.8000000000000007</v>
      </c>
    </row>
    <row r="31" spans="1:3">
      <c r="A31" s="197">
        <v>2460047.6196292001</v>
      </c>
      <c r="B31" s="198">
        <v>2185.9</v>
      </c>
      <c r="C31" s="198">
        <v>11.3</v>
      </c>
    </row>
    <row r="32" spans="1:3">
      <c r="A32" s="197">
        <v>2460049.6297280998</v>
      </c>
      <c r="B32" s="198">
        <v>2235.1999999999998</v>
      </c>
      <c r="C32" s="198">
        <v>11.7</v>
      </c>
    </row>
    <row r="33" spans="1:3">
      <c r="A33" s="197">
        <v>2460053.5979114999</v>
      </c>
      <c r="B33" s="198">
        <v>2273</v>
      </c>
      <c r="C33" s="198">
        <v>10.3</v>
      </c>
    </row>
    <row r="34" spans="1:3">
      <c r="A34" s="197">
        <v>2460064.5861888002</v>
      </c>
      <c r="B34" s="198">
        <v>2101.8000000000002</v>
      </c>
      <c r="C34" s="198">
        <v>14</v>
      </c>
    </row>
    <row r="35" spans="1:3">
      <c r="A35" s="197">
        <v>2460067.4999667001</v>
      </c>
      <c r="B35" s="198">
        <v>1900.5</v>
      </c>
      <c r="C35" s="198">
        <v>12.5</v>
      </c>
    </row>
    <row r="36" spans="1:3">
      <c r="A36" s="197">
        <v>2460100.5511551001</v>
      </c>
      <c r="B36" s="198">
        <v>1911</v>
      </c>
      <c r="C36" s="198">
        <v>14.1</v>
      </c>
    </row>
    <row r="37" spans="1:3">
      <c r="A37" s="193">
        <v>2460404.6178393001</v>
      </c>
      <c r="B37" s="194">
        <v>1978.3</v>
      </c>
      <c r="C37" s="194">
        <v>10.4</v>
      </c>
    </row>
    <row r="38" spans="1:3">
      <c r="A38" s="193">
        <v>2460407.5764816999</v>
      </c>
      <c r="B38" s="194">
        <v>1909</v>
      </c>
      <c r="C38" s="194">
        <v>11</v>
      </c>
    </row>
    <row r="39" spans="1:3">
      <c r="A39" s="193">
        <v>2460411.5489369999</v>
      </c>
      <c r="B39" s="194">
        <v>1878.9</v>
      </c>
      <c r="C39" s="194">
        <v>12.9</v>
      </c>
    </row>
    <row r="40" spans="1:3">
      <c r="A40" s="193">
        <v>2460433.5833358001</v>
      </c>
      <c r="B40" s="194">
        <v>2270.6</v>
      </c>
      <c r="C40" s="194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04"/>
    <col min="9" max="9" width="12" bestFit="1" customWidth="1"/>
  </cols>
  <sheetData>
    <row r="1" spans="1:9" ht="30">
      <c r="A1" s="188" t="s">
        <v>200</v>
      </c>
      <c r="B1" s="189" t="s">
        <v>201</v>
      </c>
      <c r="C1" s="189" t="s">
        <v>199</v>
      </c>
      <c r="D1" s="190" t="s">
        <v>196</v>
      </c>
      <c r="E1" s="178"/>
      <c r="F1" s="188" t="s">
        <v>202</v>
      </c>
      <c r="G1" s="189" t="s">
        <v>203</v>
      </c>
      <c r="H1" s="189" t="s">
        <v>197</v>
      </c>
      <c r="I1" s="190" t="s">
        <v>198</v>
      </c>
    </row>
    <row r="2" spans="1:9">
      <c r="A2" s="179">
        <v>2458401.3609383898</v>
      </c>
      <c r="B2" s="180">
        <v>2458401.3609145102</v>
      </c>
      <c r="C2" s="180"/>
      <c r="D2" s="181">
        <f>B2-A2</f>
        <v>-2.3879576474428177E-5</v>
      </c>
      <c r="F2" s="179">
        <v>2458408.73679613</v>
      </c>
      <c r="G2" s="180">
        <v>2458408.7368300399</v>
      </c>
      <c r="H2" s="180"/>
      <c r="I2" s="181">
        <f>G2-F2</f>
        <v>3.390992060303688E-5</v>
      </c>
    </row>
    <row r="3" spans="1:9">
      <c r="A3" s="182">
        <v>2458483.5697785099</v>
      </c>
      <c r="B3" s="183">
        <v>2458483.5931558199</v>
      </c>
      <c r="C3" s="183">
        <f t="shared" ref="C3:C29" si="0">B3-B2</f>
        <v>82.232241309713572</v>
      </c>
      <c r="D3" s="184">
        <f t="shared" ref="D3:D6" si="1">B3-A3</f>
        <v>2.3377310018986464E-2</v>
      </c>
      <c r="F3" s="182">
        <v>2458449.5877999901</v>
      </c>
      <c r="G3" s="183">
        <v>2458449.60172843</v>
      </c>
      <c r="H3" s="183">
        <f>G3-G2</f>
        <v>40.864898390136659</v>
      </c>
      <c r="I3" s="184">
        <f t="shared" ref="I3:I19" si="2">G3-F3</f>
        <v>1.3928439933806658E-2</v>
      </c>
    </row>
    <row r="4" spans="1:9">
      <c r="A4" s="182">
        <v>2458566.1425414602</v>
      </c>
      <c r="B4" s="183">
        <v>2458566.1907410002</v>
      </c>
      <c r="C4" s="183">
        <f t="shared" si="0"/>
        <v>82.59758518030867</v>
      </c>
      <c r="D4" s="184">
        <f t="shared" si="1"/>
        <v>4.8199540004134178E-2</v>
      </c>
      <c r="F4" s="182">
        <v>2458490.5174117601</v>
      </c>
      <c r="G4" s="183">
        <v>2458490.5446373899</v>
      </c>
      <c r="H4" s="183">
        <f t="shared" ref="H4:H19" si="3">G4-G3</f>
        <v>40.9429089599289</v>
      </c>
      <c r="I4" s="184">
        <f t="shared" si="2"/>
        <v>2.7225629892200232E-2</v>
      </c>
    </row>
    <row r="5" spans="1:9">
      <c r="A5" s="182">
        <v>2458649.1149729202</v>
      </c>
      <c r="B5" s="183">
        <v>2458649.1896425099</v>
      </c>
      <c r="C5" s="183">
        <f t="shared" si="0"/>
        <v>82.998901509679854</v>
      </c>
      <c r="D5" s="184">
        <f t="shared" si="1"/>
        <v>7.4669589754194021E-2</v>
      </c>
      <c r="F5" s="182">
        <v>2458531.0698458999</v>
      </c>
      <c r="G5" s="183">
        <v>2458531.1098401798</v>
      </c>
      <c r="H5" s="183">
        <f t="shared" si="3"/>
        <v>40.565202789846808</v>
      </c>
      <c r="I5" s="184">
        <f t="shared" si="2"/>
        <v>3.9994279853999615E-2</v>
      </c>
    </row>
    <row r="6" spans="1:9">
      <c r="A6" s="182">
        <v>2458732.4045311902</v>
      </c>
      <c r="B6" s="183">
        <v>2458732.5070172702</v>
      </c>
      <c r="C6" s="183">
        <f t="shared" si="0"/>
        <v>83.31737476028502</v>
      </c>
      <c r="D6" s="184">
        <f t="shared" si="1"/>
        <v>0.10248608002439141</v>
      </c>
      <c r="F6" s="182">
        <v>2458571.6846155901</v>
      </c>
      <c r="G6" s="183">
        <v>2458571.7367076799</v>
      </c>
      <c r="H6" s="183">
        <f t="shared" si="3"/>
        <v>40.626867500133812</v>
      </c>
      <c r="I6" s="184">
        <f t="shared" si="2"/>
        <v>5.2092089783400297E-2</v>
      </c>
    </row>
    <row r="7" spans="1:9">
      <c r="A7" s="182">
        <v>2458815.89610876</v>
      </c>
      <c r="B7" s="183">
        <v>2458816.0271902401</v>
      </c>
      <c r="C7" s="183">
        <f t="shared" si="0"/>
        <v>83.520172969903797</v>
      </c>
      <c r="D7" s="184">
        <f>B7-A7</f>
        <v>0.13108148006722331</v>
      </c>
      <c r="F7" s="182">
        <v>2458611.8808831801</v>
      </c>
      <c r="G7" s="183">
        <v>2458611.9444357501</v>
      </c>
      <c r="H7" s="183">
        <f t="shared" si="3"/>
        <v>40.20772807020694</v>
      </c>
      <c r="I7" s="184">
        <f t="shared" si="2"/>
        <v>6.3552570063620806E-2</v>
      </c>
    </row>
    <row r="8" spans="1:9">
      <c r="A8" s="182">
        <v>2458899.5215814998</v>
      </c>
      <c r="B8" s="183">
        <v>2458899.6810806398</v>
      </c>
      <c r="C8" s="183">
        <f t="shared" si="0"/>
        <v>83.65389039972797</v>
      </c>
      <c r="D8" s="184">
        <f>B8-A8</f>
        <v>0.15949913999065757</v>
      </c>
      <c r="F8" s="182">
        <v>2458652.1483992799</v>
      </c>
      <c r="G8" s="183">
        <v>2458652.2226722799</v>
      </c>
      <c r="H8" s="183">
        <f t="shared" si="3"/>
        <v>40.278236529789865</v>
      </c>
      <c r="I8" s="184">
        <f t="shared" si="2"/>
        <v>7.4273000005632639E-2</v>
      </c>
    </row>
    <row r="9" spans="1:9">
      <c r="A9" s="182">
        <v>2458983.1898336699</v>
      </c>
      <c r="B9" s="183">
        <v>2458983.3765817499</v>
      </c>
      <c r="C9" s="183">
        <f t="shared" si="0"/>
        <v>83.695501110050827</v>
      </c>
      <c r="D9" s="184">
        <f>B9-A9</f>
        <v>0.18674807995557785</v>
      </c>
      <c r="F9" s="182">
        <v>2458692.0547713502</v>
      </c>
      <c r="G9" s="183">
        <v>2458692.1393663599</v>
      </c>
      <c r="H9" s="183">
        <f t="shared" si="3"/>
        <v>39.91669407999143</v>
      </c>
      <c r="I9" s="184">
        <f t="shared" si="2"/>
        <v>8.4595009684562683E-2</v>
      </c>
    </row>
    <row r="10" spans="1:9">
      <c r="A10" s="182">
        <v>2459066.6648150501</v>
      </c>
      <c r="B10" s="183">
        <v>2459066.87542067</v>
      </c>
      <c r="C10" s="183">
        <f t="shared" si="0"/>
        <v>83.498838920146227</v>
      </c>
      <c r="D10" s="184">
        <f>B10-A10</f>
        <v>0.21060561994090676</v>
      </c>
      <c r="F10" s="182">
        <v>2458732.0249835099</v>
      </c>
      <c r="G10" s="183">
        <v>2458732.11930741</v>
      </c>
      <c r="H10" s="183">
        <f t="shared" si="3"/>
        <v>39.979941050056368</v>
      </c>
      <c r="I10" s="184">
        <f t="shared" si="2"/>
        <v>9.4323900062590837E-2</v>
      </c>
    </row>
    <row r="11" spans="1:9">
      <c r="A11" s="182">
        <v>2459149.6327673499</v>
      </c>
      <c r="B11" s="183">
        <v>2459149.8639535499</v>
      </c>
      <c r="C11" s="183">
        <f t="shared" si="0"/>
        <v>82.988532879855484</v>
      </c>
      <c r="D11" s="184">
        <f>B11-A11</f>
        <v>0.23118619993329048</v>
      </c>
      <c r="F11" s="182">
        <v>2458771.77823589</v>
      </c>
      <c r="G11" s="183">
        <v>2458771.88238631</v>
      </c>
      <c r="H11" s="183">
        <f t="shared" si="3"/>
        <v>39.763078900054097</v>
      </c>
      <c r="I11" s="184">
        <f t="shared" si="2"/>
        <v>0.10415042005479336</v>
      </c>
    </row>
    <row r="12" spans="1:9">
      <c r="A12" s="182">
        <v>2459231.98201659</v>
      </c>
      <c r="B12" s="183">
        <v>2459232.23297239</v>
      </c>
      <c r="C12" s="183">
        <f t="shared" si="0"/>
        <v>82.369018840137869</v>
      </c>
      <c r="D12" s="184">
        <f t="shared" ref="D12" si="4">B12-A12</f>
        <v>0.25095580006018281</v>
      </c>
      <c r="F12" s="182">
        <v>2458811.5348153999</v>
      </c>
      <c r="G12" s="183">
        <v>2458811.6483304701</v>
      </c>
      <c r="H12" s="183">
        <f t="shared" si="3"/>
        <v>39.765944160055369</v>
      </c>
      <c r="I12" s="184">
        <f t="shared" si="2"/>
        <v>0.1135150701738894</v>
      </c>
    </row>
    <row r="13" spans="1:9">
      <c r="A13" s="182">
        <v>2459313.8721701298</v>
      </c>
      <c r="B13" s="183">
        <v>2459314.1440190198</v>
      </c>
      <c r="C13" s="183">
        <f t="shared" si="0"/>
        <v>81.91104662977159</v>
      </c>
      <c r="D13" s="184">
        <f t="shared" ref="D13:D31" si="5">B13-A13</f>
        <v>0.27184888999909163</v>
      </c>
      <c r="F13" s="182">
        <v>2458851.2554892702</v>
      </c>
      <c r="G13" s="183">
        <v>2458851.3789188899</v>
      </c>
      <c r="H13" s="183">
        <f t="shared" si="3"/>
        <v>39.730588419828564</v>
      </c>
      <c r="I13" s="184">
        <f t="shared" si="2"/>
        <v>0.12342961970716715</v>
      </c>
    </row>
    <row r="14" spans="1:9">
      <c r="A14" s="182">
        <v>2459395.5372113101</v>
      </c>
      <c r="B14" s="183">
        <v>2459395.8312265598</v>
      </c>
      <c r="C14" s="183">
        <f t="shared" si="0"/>
        <v>81.687207540031523</v>
      </c>
      <c r="D14" s="184">
        <f t="shared" si="5"/>
        <v>0.29401524970307946</v>
      </c>
      <c r="F14" s="182">
        <v>2458890.8969122502</v>
      </c>
      <c r="G14" s="183">
        <v>2458891.0301721999</v>
      </c>
      <c r="H14" s="183">
        <f t="shared" si="3"/>
        <v>39.651253310032189</v>
      </c>
      <c r="I14" s="184">
        <f t="shared" si="2"/>
        <v>0.13325994974002242</v>
      </c>
    </row>
    <row r="15" spans="1:9">
      <c r="A15" s="182">
        <v>2459477.18233595</v>
      </c>
      <c r="B15" s="183">
        <v>2459477.4994596499</v>
      </c>
      <c r="C15" s="183">
        <f t="shared" si="0"/>
        <v>81.668233090080321</v>
      </c>
      <c r="D15" s="184">
        <f t="shared" si="5"/>
        <v>0.31712369993329048</v>
      </c>
      <c r="F15" s="182">
        <v>2458930.6742428602</v>
      </c>
      <c r="G15" s="183">
        <v>2458930.81818623</v>
      </c>
      <c r="H15" s="183">
        <f t="shared" si="3"/>
        <v>39.788014030084014</v>
      </c>
      <c r="I15" s="184">
        <f t="shared" si="2"/>
        <v>0.14394336985424161</v>
      </c>
    </row>
    <row r="16" spans="1:9">
      <c r="A16" s="182">
        <v>2459558.9955313602</v>
      </c>
      <c r="B16" s="183">
        <v>2459559.3370103398</v>
      </c>
      <c r="C16" s="183">
        <f t="shared" si="0"/>
        <v>81.837550689931959</v>
      </c>
      <c r="D16" s="184">
        <f t="shared" si="5"/>
        <v>0.34147897968068719</v>
      </c>
      <c r="F16" s="182">
        <v>2458970.3501343098</v>
      </c>
      <c r="G16" s="183">
        <v>2458970.5054608802</v>
      </c>
      <c r="H16" s="183">
        <f t="shared" si="3"/>
        <v>39.687274650204927</v>
      </c>
      <c r="I16" s="184">
        <f t="shared" si="2"/>
        <v>0.15532657038420439</v>
      </c>
    </row>
    <row r="17" spans="1:9">
      <c r="A17" s="182">
        <v>2459641.1733694398</v>
      </c>
      <c r="B17" s="183">
        <v>2459641.54071391</v>
      </c>
      <c r="C17" s="183">
        <f t="shared" si="0"/>
        <v>82.203703570179641</v>
      </c>
      <c r="D17" s="184">
        <f t="shared" si="5"/>
        <v>0.36734447022899985</v>
      </c>
      <c r="F17" s="182">
        <v>2459010.28386751</v>
      </c>
      <c r="G17" s="183">
        <v>2459010.4514603</v>
      </c>
      <c r="H17" s="183">
        <f t="shared" si="3"/>
        <v>39.945999419782311</v>
      </c>
      <c r="I17" s="184">
        <f t="shared" si="2"/>
        <v>0.16759278997778893</v>
      </c>
    </row>
    <row r="18" spans="1:9">
      <c r="A18" s="182">
        <v>2459723.9015353802</v>
      </c>
      <c r="B18" s="183">
        <v>2459724.2963712402</v>
      </c>
      <c r="C18" s="183">
        <f t="shared" si="0"/>
        <v>82.755657330155373</v>
      </c>
      <c r="D18" s="184">
        <f t="shared" si="5"/>
        <v>0.39483586000278592</v>
      </c>
      <c r="F18" s="182">
        <v>2459050.2339763599</v>
      </c>
      <c r="G18" s="183">
        <v>2459050.4157817201</v>
      </c>
      <c r="H18" s="183">
        <f t="shared" si="3"/>
        <v>39.964321420062333</v>
      </c>
      <c r="I18" s="184">
        <f t="shared" si="2"/>
        <v>0.18180536013096571</v>
      </c>
    </row>
    <row r="19" spans="1:9">
      <c r="A19" s="182">
        <v>2459807.2388781002</v>
      </c>
      <c r="B19" s="183">
        <v>2459807.66208104</v>
      </c>
      <c r="C19" s="183">
        <f t="shared" si="0"/>
        <v>83.365709799807519</v>
      </c>
      <c r="D19" s="184">
        <f t="shared" si="5"/>
        <v>0.42320293979719281</v>
      </c>
      <c r="F19" s="185">
        <v>2459090.46520423</v>
      </c>
      <c r="G19" s="186">
        <v>2459090.6613431098</v>
      </c>
      <c r="H19" s="186">
        <f t="shared" si="3"/>
        <v>40.245561389718205</v>
      </c>
      <c r="I19" s="187">
        <f t="shared" si="2"/>
        <v>0.19613887974992394</v>
      </c>
    </row>
    <row r="20" spans="1:9">
      <c r="A20" s="182">
        <v>2459890.9867957002</v>
      </c>
      <c r="B20" s="183">
        <v>2459891.4378357599</v>
      </c>
      <c r="C20" s="183">
        <f t="shared" si="0"/>
        <v>83.77575471997261</v>
      </c>
      <c r="D20" s="184">
        <f t="shared" si="5"/>
        <v>0.45104005979374051</v>
      </c>
    </row>
    <row r="21" spans="1:9">
      <c r="A21" s="182">
        <v>2459974.7803026098</v>
      </c>
      <c r="B21" s="183">
        <v>2459975.2578382799</v>
      </c>
      <c r="C21" s="183">
        <f t="shared" si="0"/>
        <v>83.820002519991249</v>
      </c>
      <c r="D21" s="184">
        <f t="shared" si="5"/>
        <v>0.47753567015752196</v>
      </c>
      <c r="H21" s="174" t="s">
        <v>194</v>
      </c>
      <c r="I21" s="175">
        <f>F19-F2</f>
        <v>681.72840810008347</v>
      </c>
    </row>
    <row r="22" spans="1:9">
      <c r="A22" s="182">
        <v>2460058.3126201602</v>
      </c>
      <c r="B22" s="183">
        <v>2460058.8157870602</v>
      </c>
      <c r="C22" s="183">
        <f t="shared" si="0"/>
        <v>83.557948780246079</v>
      </c>
      <c r="D22" s="184">
        <f t="shared" si="5"/>
        <v>0.50316690001636744</v>
      </c>
      <c r="H22" s="176" t="s">
        <v>195</v>
      </c>
      <c r="I22" s="177">
        <f>-I19/I21</f>
        <v>-2.8770823896945351E-4</v>
      </c>
    </row>
    <row r="23" spans="1:9">
      <c r="A23" s="182">
        <v>2460141.4284927198</v>
      </c>
      <c r="B23" s="183">
        <v>2460141.9563915799</v>
      </c>
      <c r="C23" s="183">
        <f t="shared" si="0"/>
        <v>83.140604519750923</v>
      </c>
      <c r="D23" s="184">
        <f t="shared" si="5"/>
        <v>0.52789886016398668</v>
      </c>
    </row>
    <row r="24" spans="1:9">
      <c r="A24" s="182">
        <v>2460224.0872169002</v>
      </c>
      <c r="B24" s="183">
        <v>2460224.6390541201</v>
      </c>
      <c r="C24" s="183">
        <f t="shared" si="0"/>
        <v>82.682662540115416</v>
      </c>
      <c r="D24" s="184">
        <f t="shared" si="5"/>
        <v>0.55183721985667944</v>
      </c>
    </row>
    <row r="25" spans="1:9">
      <c r="A25" s="182">
        <v>2460306.3299782998</v>
      </c>
      <c r="B25" s="183">
        <v>2460306.9050744302</v>
      </c>
      <c r="C25" s="183">
        <f t="shared" si="0"/>
        <v>82.266020310111344</v>
      </c>
      <c r="D25" s="184">
        <f t="shared" si="5"/>
        <v>0.57509613037109375</v>
      </c>
    </row>
    <row r="26" spans="1:9">
      <c r="A26" s="182">
        <v>2460388.2623845502</v>
      </c>
      <c r="B26" s="183">
        <v>2460388.8605138198</v>
      </c>
      <c r="C26" s="183">
        <f t="shared" si="0"/>
        <v>81.955439389683306</v>
      </c>
      <c r="D26" s="184">
        <f t="shared" si="5"/>
        <v>0.59812926966696978</v>
      </c>
    </row>
    <row r="27" spans="1:9">
      <c r="A27" s="182">
        <v>2460470.02750728</v>
      </c>
      <c r="B27" s="183">
        <v>2460470.6488221399</v>
      </c>
      <c r="C27" s="183">
        <f t="shared" si="0"/>
        <v>81.788308320101351</v>
      </c>
      <c r="D27" s="184">
        <f t="shared" si="5"/>
        <v>0.62131485994905233</v>
      </c>
    </row>
    <row r="28" spans="1:9">
      <c r="A28" s="182">
        <v>2460551.7824119902</v>
      </c>
      <c r="B28" s="183">
        <v>2460552.4274887498</v>
      </c>
      <c r="C28" s="183">
        <f t="shared" si="0"/>
        <v>81.77866660989821</v>
      </c>
      <c r="D28" s="184">
        <f t="shared" si="5"/>
        <v>0.64507675962522626</v>
      </c>
    </row>
    <row r="29" spans="1:9">
      <c r="A29" s="182">
        <v>2460633.6872781101</v>
      </c>
      <c r="B29" s="183">
        <v>2460634.3571243901</v>
      </c>
      <c r="C29" s="183">
        <f t="shared" si="0"/>
        <v>81.929635640233755</v>
      </c>
      <c r="D29" s="184">
        <f t="shared" si="5"/>
        <v>0.66984628001227975</v>
      </c>
    </row>
    <row r="30" spans="1:9">
      <c r="A30" s="182">
        <v>2460715.8968078401</v>
      </c>
      <c r="B30" s="183">
        <v>2460716.5925649698</v>
      </c>
      <c r="C30" s="183">
        <f t="shared" ref="C30:C31" si="6">B30-B29</f>
        <v>82.235440579708666</v>
      </c>
      <c r="D30" s="184">
        <f t="shared" si="5"/>
        <v>0.69575712969526649</v>
      </c>
    </row>
    <row r="31" spans="1:9">
      <c r="A31" s="185">
        <v>2460798.5284612402</v>
      </c>
      <c r="B31" s="186">
        <v>2460799.2513449602</v>
      </c>
      <c r="C31" s="186">
        <f t="shared" si="6"/>
        <v>82.658779990393668</v>
      </c>
      <c r="D31" s="187">
        <f t="shared" si="5"/>
        <v>0.72288371995091438</v>
      </c>
    </row>
    <row r="33" spans="3:4">
      <c r="C33" s="174" t="s">
        <v>194</v>
      </c>
      <c r="D33" s="175">
        <f>A31-A2</f>
        <v>2397.1675228504464</v>
      </c>
    </row>
    <row r="34" spans="3:4">
      <c r="C34" s="176" t="s">
        <v>195</v>
      </c>
      <c r="D34" s="177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154</v>
      </c>
      <c r="C1" s="145">
        <v>1800</v>
      </c>
    </row>
    <row r="2" spans="1:11">
      <c r="B2" s="3" t="s">
        <v>159</v>
      </c>
      <c r="C2" s="138">
        <v>100000</v>
      </c>
    </row>
    <row r="3" spans="1:11">
      <c r="B3" s="3" t="s">
        <v>155</v>
      </c>
      <c r="C3" s="165">
        <v>2458400.0109999999</v>
      </c>
    </row>
    <row r="4" spans="1:11">
      <c r="B4" s="3" t="s">
        <v>157</v>
      </c>
      <c r="C4" s="146">
        <v>2460472.3902825499</v>
      </c>
    </row>
    <row r="5" spans="1:11">
      <c r="B5" s="3" t="s">
        <v>158</v>
      </c>
      <c r="C5" s="146">
        <f>(C4-C3)/C1*(60*60*24)</f>
        <v>99474.205562397838</v>
      </c>
      <c r="J5" s="156"/>
    </row>
    <row r="6" spans="1:11">
      <c r="B6" s="3" t="s">
        <v>160</v>
      </c>
      <c r="C6" s="146">
        <f>C1*C2/(60*60*24)</f>
        <v>2083.3333333333335</v>
      </c>
    </row>
    <row r="7" spans="1:11">
      <c r="B7" s="3" t="s">
        <v>171</v>
      </c>
      <c r="C7" s="135">
        <v>0.25</v>
      </c>
    </row>
    <row r="8" spans="1:11">
      <c r="B8" s="3" t="s">
        <v>177</v>
      </c>
      <c r="C8" s="145">
        <f>C1*ROUNDDOWN(C5,0)</f>
        <v>179053200</v>
      </c>
    </row>
    <row r="9" spans="1:11">
      <c r="B9" s="3" t="s">
        <v>189</v>
      </c>
      <c r="C9" s="102">
        <f>C3+C8/(60*60*24)</f>
        <v>2460472.3859999999</v>
      </c>
      <c r="E9" t="s">
        <v>126</v>
      </c>
    </row>
    <row r="11" spans="1:11">
      <c r="A11" s="3" t="s">
        <v>191</v>
      </c>
      <c r="B11" s="134" t="s">
        <v>190</v>
      </c>
      <c r="C11" s="134" t="s">
        <v>154</v>
      </c>
      <c r="D11" s="134" t="s">
        <v>159</v>
      </c>
      <c r="E11" s="134" t="s">
        <v>176</v>
      </c>
      <c r="F11" s="134" t="s">
        <v>162</v>
      </c>
      <c r="G11" s="134" t="s">
        <v>163</v>
      </c>
      <c r="H11" s="134" t="s">
        <v>168</v>
      </c>
      <c r="I11" s="134" t="s">
        <v>172</v>
      </c>
      <c r="J11" s="134" t="s">
        <v>173</v>
      </c>
    </row>
    <row r="12" spans="1:11">
      <c r="A12" s="136"/>
      <c r="B12" t="s">
        <v>161</v>
      </c>
      <c r="C12" s="144">
        <v>1800</v>
      </c>
      <c r="D12" s="141">
        <v>100000</v>
      </c>
      <c r="E12" s="140">
        <v>99474</v>
      </c>
      <c r="F12">
        <f>SUBSTITUTE(RIGHT(K12,8),".",",")*1</f>
        <v>0.44228800000000001</v>
      </c>
      <c r="G12">
        <v>2.0499999999999998</v>
      </c>
      <c r="I12" s="3"/>
      <c r="J12" s="138">
        <v>6E-10</v>
      </c>
      <c r="K12" s="158" t="s">
        <v>156</v>
      </c>
    </row>
    <row r="13" spans="1:11">
      <c r="A13">
        <v>0.01</v>
      </c>
      <c r="B13" t="s">
        <v>161</v>
      </c>
      <c r="C13" s="145">
        <f t="shared" ref="C13:C19" si="0">C$12*$A13</f>
        <v>18</v>
      </c>
      <c r="D13" s="138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39">
        <f>F13/F$12-1</f>
        <v>0</v>
      </c>
      <c r="I13" s="160">
        <f>$C$7*H13*60*60*24</f>
        <v>0</v>
      </c>
      <c r="J13" s="138"/>
      <c r="K13" s="158" t="s">
        <v>156</v>
      </c>
    </row>
    <row r="14" spans="1:11">
      <c r="A14">
        <v>2</v>
      </c>
      <c r="B14" t="s">
        <v>161</v>
      </c>
      <c r="C14" s="145">
        <f t="shared" si="0"/>
        <v>3600</v>
      </c>
      <c r="D14" s="138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39">
        <f>F14/F$12-1</f>
        <v>2.2609702274856147E-6</v>
      </c>
      <c r="I14" s="160">
        <f>$C$7*H14*60*60*24</f>
        <v>4.8836956913689278E-2</v>
      </c>
      <c r="J14" s="138"/>
      <c r="K14" s="158" t="s">
        <v>164</v>
      </c>
    </row>
    <row r="15" spans="1:11">
      <c r="A15">
        <f>2*3</f>
        <v>6</v>
      </c>
      <c r="B15" t="s">
        <v>161</v>
      </c>
      <c r="C15" s="145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39">
        <f>F15/F$12-1</f>
        <v>2.9392612957979125E-5</v>
      </c>
      <c r="I15" s="160">
        <f>$C$7*H15*60*60*24</f>
        <v>0.6348804398923491</v>
      </c>
      <c r="J15" s="138">
        <v>3.2999999999999998E-8</v>
      </c>
      <c r="K15" s="158" t="s">
        <v>165</v>
      </c>
    </row>
    <row r="16" spans="1:11">
      <c r="A16">
        <v>59</v>
      </c>
      <c r="B16" t="s">
        <v>161</v>
      </c>
      <c r="C16" s="145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39">
        <f>F16/F$12-1</f>
        <v>4.612379264189892E-3</v>
      </c>
      <c r="I16" s="160">
        <f>$C$7*H16*60*60*24</f>
        <v>99.627392106501674</v>
      </c>
      <c r="J16" s="138">
        <v>3.1099999999999997E-5</v>
      </c>
      <c r="K16" s="158" t="s">
        <v>166</v>
      </c>
    </row>
    <row r="17" spans="1:17">
      <c r="A17">
        <v>281</v>
      </c>
      <c r="B17" t="s">
        <v>161</v>
      </c>
      <c r="C17" s="145">
        <f t="shared" si="0"/>
        <v>505800</v>
      </c>
      <c r="D17" s="2">
        <f t="shared" si="1"/>
        <v>355.87188612099646</v>
      </c>
      <c r="E17">
        <f t="shared" si="1"/>
        <v>354</v>
      </c>
      <c r="F17" s="142" t="s">
        <v>0</v>
      </c>
      <c r="G17" s="142" t="s">
        <v>0</v>
      </c>
      <c r="H17" s="142" t="s">
        <v>0</v>
      </c>
      <c r="I17" s="3"/>
      <c r="J17" s="138"/>
      <c r="K17" s="158" t="s">
        <v>169</v>
      </c>
    </row>
    <row r="18" spans="1:17">
      <c r="A18">
        <v>1</v>
      </c>
      <c r="B18" t="s">
        <v>161</v>
      </c>
      <c r="C18" s="145">
        <f t="shared" si="0"/>
        <v>1800</v>
      </c>
      <c r="D18" s="138">
        <f t="shared" si="1"/>
        <v>100000</v>
      </c>
      <c r="E18">
        <f t="shared" si="1"/>
        <v>99474</v>
      </c>
      <c r="F18" s="142" t="s">
        <v>170</v>
      </c>
      <c r="G18" s="142" t="s">
        <v>0</v>
      </c>
      <c r="H18" s="142" t="s">
        <v>0</v>
      </c>
      <c r="I18" s="3"/>
      <c r="J18" s="138"/>
      <c r="K18" s="158" t="s">
        <v>167</v>
      </c>
      <c r="M18" s="137"/>
      <c r="N18" s="137"/>
      <c r="O18" s="137"/>
      <c r="P18" s="137"/>
      <c r="Q18" s="137"/>
    </row>
    <row r="19" spans="1:17">
      <c r="A19">
        <v>59</v>
      </c>
      <c r="B19" t="s">
        <v>161</v>
      </c>
      <c r="C19" s="145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39">
        <f t="shared" ref="H19:H36" si="2">F19/F$12-1</f>
        <v>4.6349889664651922E-3</v>
      </c>
      <c r="I19" s="160">
        <f t="shared" ref="I19:I36" si="3">$C$7*H19*60*60*24</f>
        <v>100.11576167564814</v>
      </c>
      <c r="J19" s="138"/>
      <c r="K19" s="158" t="s">
        <v>174</v>
      </c>
    </row>
    <row r="20" spans="1:17">
      <c r="A20" s="137">
        <v>59</v>
      </c>
      <c r="B20" s="137" t="s">
        <v>175</v>
      </c>
      <c r="C20" s="157" t="s">
        <v>192</v>
      </c>
      <c r="D20" s="147">
        <f t="shared" si="1"/>
        <v>1694.9152542372881</v>
      </c>
      <c r="E20" s="137">
        <f t="shared" si="1"/>
        <v>1686</v>
      </c>
      <c r="F20" s="137">
        <f>SUBSTITUTE(RIGHT(K20,8),".",",")*1</f>
        <v>0.44228800000000001</v>
      </c>
      <c r="G20" s="137">
        <v>0.28999999999999998</v>
      </c>
      <c r="H20" s="148">
        <f t="shared" si="2"/>
        <v>0</v>
      </c>
      <c r="I20" s="161">
        <f t="shared" si="3"/>
        <v>0</v>
      </c>
      <c r="J20" s="137">
        <v>0</v>
      </c>
      <c r="K20" s="159" t="s">
        <v>156</v>
      </c>
    </row>
    <row r="21" spans="1:17">
      <c r="A21" s="149" t="s">
        <v>178</v>
      </c>
      <c r="B21" t="s">
        <v>175</v>
      </c>
      <c r="C21" s="1" t="s">
        <v>192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39">
        <f t="shared" si="2"/>
        <v>0</v>
      </c>
      <c r="I21" s="160">
        <f t="shared" si="3"/>
        <v>0</v>
      </c>
      <c r="J21" s="138">
        <v>9.9999999999999998E-17</v>
      </c>
      <c r="K21" s="158" t="s">
        <v>156</v>
      </c>
    </row>
    <row r="22" spans="1:17">
      <c r="A22" s="149" t="s">
        <v>178</v>
      </c>
      <c r="B22" t="s">
        <v>161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39">
        <f t="shared" si="2"/>
        <v>0</v>
      </c>
      <c r="I22" s="160">
        <f t="shared" si="3"/>
        <v>0</v>
      </c>
      <c r="J22" s="138">
        <v>6E-10</v>
      </c>
      <c r="K22" s="158" t="s">
        <v>156</v>
      </c>
    </row>
    <row r="23" spans="1:17">
      <c r="A23" s="149" t="s">
        <v>178</v>
      </c>
      <c r="B23" t="s">
        <v>161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02">
        <v>0.10100000000000001</v>
      </c>
      <c r="H23" s="139">
        <f t="shared" si="2"/>
        <v>-9.0438809101645035E-6</v>
      </c>
      <c r="I23" s="160">
        <f t="shared" si="3"/>
        <v>-0.19534782765955327</v>
      </c>
      <c r="J23" s="138">
        <v>9.9999999999999995E-8</v>
      </c>
      <c r="K23" s="158" t="s">
        <v>179</v>
      </c>
    </row>
    <row r="24" spans="1:17">
      <c r="A24" s="149" t="s">
        <v>178</v>
      </c>
      <c r="B24" t="s">
        <v>161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39">
        <f t="shared" si="2"/>
        <v>-3.1653583185686784E-5</v>
      </c>
      <c r="I24" s="160">
        <f t="shared" si="3"/>
        <v>-0.68371739681083454</v>
      </c>
      <c r="J24" s="138">
        <v>3.9999999999999998E-7</v>
      </c>
      <c r="K24" s="158" t="s">
        <v>186</v>
      </c>
    </row>
    <row r="25" spans="1:17">
      <c r="A25" s="153" t="s">
        <v>178</v>
      </c>
      <c r="B25" s="143" t="s">
        <v>161</v>
      </c>
      <c r="C25" s="143">
        <v>50000</v>
      </c>
      <c r="D25" s="143">
        <v>4281</v>
      </c>
      <c r="E25" s="143">
        <v>3780</v>
      </c>
      <c r="F25" s="143">
        <f t="shared" si="5"/>
        <v>0.44220300000000001</v>
      </c>
      <c r="G25" s="143">
        <v>9.9000000000000005E-2</v>
      </c>
      <c r="H25" s="154">
        <f t="shared" si="2"/>
        <v>-1.9218246934127325E-4</v>
      </c>
      <c r="I25" s="162">
        <f t="shared" si="3"/>
        <v>-4.1511413377715023</v>
      </c>
      <c r="J25" s="155">
        <v>1.9999999999999999E-6</v>
      </c>
      <c r="K25" s="158" t="s">
        <v>185</v>
      </c>
    </row>
    <row r="26" spans="1:17">
      <c r="A26" s="149" t="s">
        <v>178</v>
      </c>
      <c r="B26" t="s">
        <v>161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39">
        <f t="shared" si="2"/>
        <v>-3.5497232572445636E-4</v>
      </c>
      <c r="I26" s="160">
        <f t="shared" si="3"/>
        <v>-7.6674022356482574</v>
      </c>
      <c r="J26" s="138">
        <v>3.9999999999999998E-6</v>
      </c>
      <c r="K26" s="158" t="s">
        <v>187</v>
      </c>
      <c r="M26" s="137"/>
      <c r="N26" s="137"/>
      <c r="O26" s="137"/>
      <c r="P26" s="137"/>
      <c r="Q26" s="137"/>
    </row>
    <row r="27" spans="1:17">
      <c r="A27" s="149" t="s">
        <v>178</v>
      </c>
      <c r="B27" t="s">
        <v>161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39">
        <f t="shared" si="2"/>
        <v>-6.7829106826322594E-4</v>
      </c>
      <c r="I27" s="160">
        <f t="shared" si="3"/>
        <v>-14.65108707448568</v>
      </c>
      <c r="J27" s="138">
        <v>5.0000000000000004E-6</v>
      </c>
      <c r="K27" s="158" t="s">
        <v>188</v>
      </c>
    </row>
    <row r="28" spans="1:17">
      <c r="A28" s="150" t="s">
        <v>178</v>
      </c>
      <c r="B28" s="137" t="s">
        <v>161</v>
      </c>
      <c r="C28" s="137">
        <v>106200</v>
      </c>
      <c r="D28" s="137">
        <v>4281</v>
      </c>
      <c r="E28" s="137">
        <v>3780</v>
      </c>
      <c r="F28" s="137">
        <f t="shared" si="4"/>
        <v>0.44170599999999999</v>
      </c>
      <c r="G28" s="151">
        <v>0.09</v>
      </c>
      <c r="H28" s="148">
        <f t="shared" si="2"/>
        <v>-1.3158846724307116E-3</v>
      </c>
      <c r="I28" s="161">
        <f t="shared" si="3"/>
        <v>-28.423108924503371</v>
      </c>
      <c r="J28" s="152">
        <v>1.9999999999999999E-6</v>
      </c>
      <c r="K28" s="159" t="s">
        <v>180</v>
      </c>
    </row>
    <row r="29" spans="1:17">
      <c r="A29" s="149" t="s">
        <v>178</v>
      </c>
      <c r="B29" t="s">
        <v>181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39">
        <f t="shared" si="2"/>
        <v>-9.0438809101645035E-6</v>
      </c>
      <c r="I29" s="160">
        <f t="shared" si="3"/>
        <v>-0.19534782765955327</v>
      </c>
      <c r="J29" s="138">
        <v>9.9999999999999995E-8</v>
      </c>
      <c r="K29" s="158" t="s">
        <v>179</v>
      </c>
    </row>
    <row r="30" spans="1:17">
      <c r="A30" s="149" t="s">
        <v>178</v>
      </c>
      <c r="B30" t="s">
        <v>182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39">
        <f t="shared" si="2"/>
        <v>2.9392612957979125E-5</v>
      </c>
      <c r="I30" s="160">
        <f t="shared" si="3"/>
        <v>0.6348804398923491</v>
      </c>
      <c r="J30" s="138">
        <v>1E-8</v>
      </c>
      <c r="K30" s="158" t="s">
        <v>165</v>
      </c>
    </row>
    <row r="31" spans="1:17">
      <c r="A31" s="149" t="s">
        <v>178</v>
      </c>
      <c r="B31" t="s">
        <v>182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39">
        <f t="shared" si="2"/>
        <v>2.1682704482146598E-3</v>
      </c>
      <c r="I31" s="160">
        <f t="shared" si="3"/>
        <v>46.834641681436651</v>
      </c>
      <c r="J31" s="138">
        <v>9.9999999999999995E-7</v>
      </c>
      <c r="K31" s="158" t="s">
        <v>183</v>
      </c>
    </row>
    <row r="32" spans="1:17">
      <c r="A32" s="150" t="s">
        <v>178</v>
      </c>
      <c r="B32" s="137" t="s">
        <v>182</v>
      </c>
      <c r="C32" s="137">
        <v>50000</v>
      </c>
      <c r="D32" s="137">
        <v>4281</v>
      </c>
      <c r="E32" s="137">
        <v>3780</v>
      </c>
      <c r="F32" s="137">
        <f t="shared" si="4"/>
        <v>0.44259500000000002</v>
      </c>
      <c r="G32" s="137">
        <v>0.155</v>
      </c>
      <c r="H32" s="148">
        <f t="shared" si="2"/>
        <v>6.9411785985606933E-4</v>
      </c>
      <c r="I32" s="161">
        <f t="shared" si="3"/>
        <v>14.992945772891098</v>
      </c>
      <c r="J32" s="152"/>
      <c r="K32" s="159" t="s">
        <v>184</v>
      </c>
    </row>
    <row r="33" spans="1:10">
      <c r="A33" s="149" t="s">
        <v>178</v>
      </c>
      <c r="B33" t="s">
        <v>161</v>
      </c>
      <c r="C33">
        <v>10000</v>
      </c>
      <c r="D33">
        <v>1171</v>
      </c>
      <c r="E33">
        <v>729</v>
      </c>
      <c r="F33" s="163">
        <v>0.44230999999999998</v>
      </c>
      <c r="G33">
        <v>3.5999999999999997E-2</v>
      </c>
      <c r="H33" s="139">
        <f t="shared" si="2"/>
        <v>4.9741345005793747E-5</v>
      </c>
      <c r="I33" s="160">
        <f t="shared" si="3"/>
        <v>1.0744130521251449</v>
      </c>
      <c r="J33" s="138"/>
    </row>
    <row r="34" spans="1:10">
      <c r="A34" s="153" t="s">
        <v>178</v>
      </c>
      <c r="B34" s="143" t="s">
        <v>161</v>
      </c>
      <c r="C34" s="143">
        <v>20000</v>
      </c>
      <c r="D34" s="143">
        <v>1171</v>
      </c>
      <c r="E34" s="143">
        <v>729</v>
      </c>
      <c r="F34" s="164">
        <v>0.44237900000000002</v>
      </c>
      <c r="G34" s="143">
        <v>3.1E-2</v>
      </c>
      <c r="H34" s="154">
        <f t="shared" si="2"/>
        <v>2.0574829070652001E-4</v>
      </c>
      <c r="I34" s="162">
        <f t="shared" si="3"/>
        <v>4.4441630792608322</v>
      </c>
      <c r="J34" s="143"/>
    </row>
    <row r="35" spans="1:10">
      <c r="A35" s="149" t="s">
        <v>178</v>
      </c>
      <c r="B35" t="s">
        <v>161</v>
      </c>
      <c r="C35">
        <v>30000</v>
      </c>
      <c r="D35">
        <v>1171</v>
      </c>
      <c r="E35">
        <v>729</v>
      </c>
      <c r="F35" s="163">
        <v>0.44250699999999998</v>
      </c>
      <c r="G35" s="102">
        <v>0.03</v>
      </c>
      <c r="H35" s="139">
        <f t="shared" si="2"/>
        <v>4.9515247983200616E-4</v>
      </c>
      <c r="I35" s="160">
        <f t="shared" si="3"/>
        <v>10.695293564371333</v>
      </c>
    </row>
    <row r="36" spans="1:10">
      <c r="A36" s="149" t="s">
        <v>178</v>
      </c>
      <c r="B36" t="s">
        <v>161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39">
        <f t="shared" si="2"/>
        <v>1.6233766233766378E-3</v>
      </c>
      <c r="I36" s="160">
        <f t="shared" si="3"/>
        <v>35.064935064935376</v>
      </c>
      <c r="J36" s="138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H79" sqref="H79"/>
    </sheetView>
  </sheetViews>
  <sheetFormatPr baseColWidth="10" defaultColWidth="35.28515625" defaultRowHeight="15"/>
  <cols>
    <col min="1" max="1" width="6.5703125" style="104" bestFit="1" customWidth="1"/>
    <col min="2" max="2" width="15.5703125" style="104" bestFit="1" customWidth="1"/>
    <col min="3" max="3" width="11" style="104" bestFit="1" customWidth="1"/>
    <col min="4" max="4" width="18.140625" style="104" bestFit="1" customWidth="1"/>
    <col min="5" max="5" width="18.5703125" style="104" customWidth="1"/>
    <col min="6" max="6" width="6.5703125" style="104" customWidth="1"/>
    <col min="7" max="7" width="16.28515625" style="104" bestFit="1" customWidth="1"/>
    <col min="8" max="16384" width="35.28515625" style="104"/>
  </cols>
  <sheetData>
    <row r="1" spans="1:8">
      <c r="A1" s="124" t="s">
        <v>139</v>
      </c>
      <c r="B1" s="122"/>
      <c r="C1" s="123"/>
    </row>
    <row r="2" spans="1:8">
      <c r="A2" s="125" t="s">
        <v>151</v>
      </c>
      <c r="B2" s="126" t="s">
        <v>152</v>
      </c>
      <c r="C2" s="127" t="s">
        <v>153</v>
      </c>
    </row>
    <row r="3" spans="1:8">
      <c r="A3" s="128">
        <v>1</v>
      </c>
      <c r="B3" s="129" t="s">
        <v>140</v>
      </c>
      <c r="C3" s="130" t="s">
        <v>150</v>
      </c>
    </row>
    <row r="4" spans="1:8">
      <c r="A4" s="128">
        <v>2</v>
      </c>
      <c r="B4" s="129" t="s">
        <v>141</v>
      </c>
      <c r="C4" s="130" t="s">
        <v>149</v>
      </c>
    </row>
    <row r="5" spans="1:8" ht="15.75" thickBot="1">
      <c r="A5" s="131">
        <v>3</v>
      </c>
      <c r="B5" s="132" t="s">
        <v>143</v>
      </c>
      <c r="C5" s="133" t="s">
        <v>148</v>
      </c>
    </row>
    <row r="10" spans="1:8">
      <c r="A10" s="107" t="s">
        <v>127</v>
      </c>
      <c r="B10" s="107" t="s">
        <v>128</v>
      </c>
      <c r="C10" s="107" t="s">
        <v>129</v>
      </c>
      <c r="D10" s="107" t="s">
        <v>130</v>
      </c>
      <c r="E10" s="107" t="s">
        <v>137</v>
      </c>
      <c r="F10" s="104" t="s">
        <v>142</v>
      </c>
      <c r="G10" s="104" t="s">
        <v>144</v>
      </c>
      <c r="H10" s="104" t="s">
        <v>145</v>
      </c>
    </row>
    <row r="11" spans="1:8" ht="30" hidden="1">
      <c r="A11" s="105">
        <v>106</v>
      </c>
      <c r="B11" s="105">
        <v>1</v>
      </c>
      <c r="C11" s="105">
        <v>2018</v>
      </c>
      <c r="D11" s="109" t="s">
        <v>134</v>
      </c>
      <c r="E11" s="118">
        <v>1800</v>
      </c>
    </row>
    <row r="12" spans="1:8">
      <c r="A12" s="105">
        <v>55</v>
      </c>
      <c r="B12" s="105">
        <v>1</v>
      </c>
      <c r="C12" s="105">
        <v>2018</v>
      </c>
      <c r="D12" s="114" t="s">
        <v>133</v>
      </c>
      <c r="E12" s="118">
        <v>1800</v>
      </c>
      <c r="F12" s="104" t="s">
        <v>138</v>
      </c>
      <c r="G12" s="104" t="s">
        <v>138</v>
      </c>
      <c r="H12" s="104" t="s">
        <v>147</v>
      </c>
    </row>
    <row r="13" spans="1:8" hidden="1">
      <c r="A13" s="105">
        <v>97</v>
      </c>
      <c r="B13" s="105">
        <v>1</v>
      </c>
      <c r="C13" s="105">
        <v>2018</v>
      </c>
      <c r="D13" s="112" t="s">
        <v>108</v>
      </c>
      <c r="E13" s="118">
        <v>1800</v>
      </c>
    </row>
    <row r="14" spans="1:8" hidden="1">
      <c r="A14" s="105">
        <v>98</v>
      </c>
      <c r="B14" s="105">
        <v>1</v>
      </c>
      <c r="C14" s="105">
        <v>2018</v>
      </c>
      <c r="D14" s="111" t="s">
        <v>136</v>
      </c>
      <c r="E14" s="118">
        <v>1800</v>
      </c>
    </row>
    <row r="15" spans="1:8" hidden="1">
      <c r="A15" s="105">
        <v>99</v>
      </c>
      <c r="B15" s="105">
        <v>1</v>
      </c>
      <c r="C15" s="105">
        <v>2018</v>
      </c>
      <c r="D15" s="111" t="s">
        <v>136</v>
      </c>
      <c r="E15" s="118">
        <v>1800</v>
      </c>
    </row>
    <row r="16" spans="1:8" hidden="1">
      <c r="A16" s="119">
        <v>109</v>
      </c>
      <c r="B16" s="119">
        <v>1</v>
      </c>
      <c r="C16" s="119">
        <v>2018</v>
      </c>
      <c r="D16" s="120" t="s">
        <v>135</v>
      </c>
      <c r="E16" s="121">
        <v>1800</v>
      </c>
      <c r="F16" s="4"/>
    </row>
    <row r="17" spans="1:6" ht="30" hidden="1">
      <c r="A17" s="105">
        <v>92</v>
      </c>
      <c r="B17" s="105">
        <v>2</v>
      </c>
      <c r="C17" s="105">
        <v>2018</v>
      </c>
      <c r="D17" s="109" t="s">
        <v>134</v>
      </c>
      <c r="E17" s="118">
        <v>1800</v>
      </c>
    </row>
    <row r="18" spans="1:6" hidden="1">
      <c r="A18" s="105">
        <v>56</v>
      </c>
      <c r="B18" s="105">
        <v>2</v>
      </c>
      <c r="C18" s="105">
        <v>2018</v>
      </c>
      <c r="D18" s="114" t="s">
        <v>133</v>
      </c>
      <c r="E18" s="118">
        <v>1800</v>
      </c>
    </row>
    <row r="19" spans="1:6" hidden="1">
      <c r="A19" s="105">
        <v>100</v>
      </c>
      <c r="B19" s="105">
        <v>2</v>
      </c>
      <c r="C19" s="105">
        <v>2018</v>
      </c>
      <c r="D19" s="111" t="s">
        <v>136</v>
      </c>
      <c r="E19" s="118">
        <v>1800</v>
      </c>
    </row>
    <row r="20" spans="1:6" hidden="1">
      <c r="A20" s="105">
        <v>101</v>
      </c>
      <c r="B20" s="105">
        <v>2</v>
      </c>
      <c r="C20" s="105">
        <v>2018</v>
      </c>
      <c r="D20" s="111" t="s">
        <v>136</v>
      </c>
      <c r="E20" s="118">
        <v>1800</v>
      </c>
    </row>
    <row r="21" spans="1:6">
      <c r="A21" s="105">
        <v>110</v>
      </c>
      <c r="B21" s="105">
        <v>2</v>
      </c>
      <c r="C21" s="105">
        <v>2018</v>
      </c>
      <c r="D21" s="113" t="s">
        <v>135</v>
      </c>
      <c r="E21" s="118">
        <v>1800</v>
      </c>
      <c r="F21" s="104" t="s">
        <v>138</v>
      </c>
    </row>
    <row r="22" spans="1:6" ht="30" hidden="1">
      <c r="A22" s="105">
        <v>94</v>
      </c>
      <c r="B22" s="105">
        <v>3</v>
      </c>
      <c r="C22" s="105">
        <v>2018</v>
      </c>
      <c r="D22" s="109" t="s">
        <v>134</v>
      </c>
      <c r="E22" s="118">
        <v>1800</v>
      </c>
    </row>
    <row r="23" spans="1:6" hidden="1">
      <c r="A23" s="105">
        <v>102</v>
      </c>
      <c r="B23" s="105">
        <v>3</v>
      </c>
      <c r="C23" s="105">
        <v>2018</v>
      </c>
      <c r="D23" s="111" t="s">
        <v>136</v>
      </c>
      <c r="E23" s="118">
        <v>1800</v>
      </c>
    </row>
    <row r="24" spans="1:6" hidden="1">
      <c r="A24" s="105">
        <v>103</v>
      </c>
      <c r="B24" s="105">
        <v>3</v>
      </c>
      <c r="C24" s="105">
        <v>2018</v>
      </c>
      <c r="D24" s="111" t="s">
        <v>136</v>
      </c>
      <c r="E24" s="118">
        <v>1800</v>
      </c>
    </row>
    <row r="25" spans="1:6">
      <c r="A25" s="105">
        <v>95</v>
      </c>
      <c r="B25" s="105">
        <v>3</v>
      </c>
      <c r="C25" s="105">
        <v>2018</v>
      </c>
      <c r="D25" s="113" t="s">
        <v>135</v>
      </c>
      <c r="E25" s="118">
        <v>1800</v>
      </c>
      <c r="F25" s="104" t="s">
        <v>138</v>
      </c>
    </row>
    <row r="26" spans="1:6" ht="30" hidden="1">
      <c r="A26" s="105">
        <v>91</v>
      </c>
      <c r="B26" s="105">
        <v>4</v>
      </c>
      <c r="C26" s="105">
        <v>2018</v>
      </c>
      <c r="D26" s="109" t="s">
        <v>134</v>
      </c>
      <c r="E26" s="118">
        <v>1800</v>
      </c>
    </row>
    <row r="27" spans="1:6" hidden="1">
      <c r="A27" s="105">
        <v>57</v>
      </c>
      <c r="B27" s="105">
        <v>4</v>
      </c>
      <c r="C27" s="105">
        <v>2018</v>
      </c>
      <c r="D27" s="114" t="s">
        <v>133</v>
      </c>
      <c r="E27" s="118">
        <v>1800</v>
      </c>
    </row>
    <row r="28" spans="1:6" hidden="1">
      <c r="A28" s="105">
        <v>96</v>
      </c>
      <c r="B28" s="105">
        <v>4</v>
      </c>
      <c r="C28" s="105">
        <v>2018</v>
      </c>
      <c r="D28" s="111" t="s">
        <v>136</v>
      </c>
      <c r="E28" s="118">
        <v>1800</v>
      </c>
    </row>
    <row r="29" spans="1:6" hidden="1">
      <c r="A29" s="105">
        <v>104</v>
      </c>
      <c r="B29" s="105">
        <v>4</v>
      </c>
      <c r="C29" s="105">
        <v>2018</v>
      </c>
      <c r="D29" s="111" t="s">
        <v>136</v>
      </c>
      <c r="E29" s="118">
        <v>1800</v>
      </c>
    </row>
    <row r="30" spans="1:6">
      <c r="A30" s="105">
        <v>111</v>
      </c>
      <c r="B30" s="105">
        <v>4</v>
      </c>
      <c r="C30" s="105">
        <v>2018</v>
      </c>
      <c r="D30" s="113" t="s">
        <v>135</v>
      </c>
      <c r="E30" s="118">
        <v>1800</v>
      </c>
      <c r="F30" s="104" t="s">
        <v>138</v>
      </c>
    </row>
    <row r="31" spans="1:6" ht="30" hidden="1">
      <c r="A31" s="105">
        <v>90</v>
      </c>
      <c r="B31" s="105">
        <v>5</v>
      </c>
      <c r="C31" s="105">
        <v>2018</v>
      </c>
      <c r="D31" s="109" t="s">
        <v>134</v>
      </c>
      <c r="E31" s="118">
        <v>1800</v>
      </c>
    </row>
    <row r="32" spans="1:6" hidden="1">
      <c r="A32" s="105">
        <v>58</v>
      </c>
      <c r="B32" s="105">
        <v>5</v>
      </c>
      <c r="C32" s="105">
        <v>2018</v>
      </c>
      <c r="D32" s="114" t="s">
        <v>133</v>
      </c>
      <c r="E32" s="118">
        <v>1800</v>
      </c>
    </row>
    <row r="33" spans="1:8" hidden="1">
      <c r="A33" s="105">
        <v>105</v>
      </c>
      <c r="B33" s="105">
        <v>5</v>
      </c>
      <c r="C33" s="105">
        <v>2018</v>
      </c>
      <c r="D33" s="111" t="s">
        <v>136</v>
      </c>
      <c r="E33" s="118">
        <v>1800</v>
      </c>
    </row>
    <row r="34" spans="1:8" hidden="1">
      <c r="A34" s="105">
        <v>114</v>
      </c>
      <c r="B34" s="105">
        <v>5</v>
      </c>
      <c r="C34" s="105">
        <v>2018</v>
      </c>
      <c r="D34" s="111" t="s">
        <v>136</v>
      </c>
      <c r="E34" s="118">
        <v>1800</v>
      </c>
    </row>
    <row r="35" spans="1:8">
      <c r="A35" s="105">
        <v>112</v>
      </c>
      <c r="B35" s="105">
        <v>5</v>
      </c>
      <c r="C35" s="105">
        <v>2018</v>
      </c>
      <c r="D35" s="113" t="s">
        <v>135</v>
      </c>
      <c r="E35" s="118">
        <v>1800</v>
      </c>
      <c r="F35" s="104" t="s">
        <v>138</v>
      </c>
    </row>
    <row r="36" spans="1:8" ht="30" hidden="1">
      <c r="A36" s="105">
        <v>93</v>
      </c>
      <c r="B36" s="105">
        <v>6</v>
      </c>
      <c r="C36" s="105">
        <v>2018</v>
      </c>
      <c r="D36" s="109" t="s">
        <v>134</v>
      </c>
      <c r="E36" s="118">
        <v>1800</v>
      </c>
    </row>
    <row r="37" spans="1:8" hidden="1">
      <c r="A37" s="105">
        <v>54</v>
      </c>
      <c r="B37" s="105">
        <v>6</v>
      </c>
      <c r="C37" s="105">
        <v>2018</v>
      </c>
      <c r="D37" s="114" t="s">
        <v>133</v>
      </c>
      <c r="E37" s="118">
        <v>1800</v>
      </c>
    </row>
    <row r="38" spans="1:8" hidden="1">
      <c r="A38" s="105">
        <v>107</v>
      </c>
      <c r="B38" s="105">
        <v>6</v>
      </c>
      <c r="C38" s="105">
        <v>2018</v>
      </c>
      <c r="D38" s="111" t="s">
        <v>136</v>
      </c>
      <c r="E38" s="118">
        <v>1800</v>
      </c>
    </row>
    <row r="39" spans="1:8" hidden="1">
      <c r="A39" s="105">
        <v>108</v>
      </c>
      <c r="B39" s="105">
        <v>6</v>
      </c>
      <c r="C39" s="105">
        <v>2018</v>
      </c>
      <c r="D39" s="111" t="s">
        <v>136</v>
      </c>
      <c r="E39" s="118">
        <v>1800</v>
      </c>
    </row>
    <row r="40" spans="1:8">
      <c r="A40" s="105">
        <v>113</v>
      </c>
      <c r="B40" s="105">
        <v>6</v>
      </c>
      <c r="C40" s="105">
        <v>2018</v>
      </c>
      <c r="D40" s="113" t="s">
        <v>135</v>
      </c>
      <c r="E40" s="118">
        <v>1800</v>
      </c>
      <c r="F40" s="104" t="s">
        <v>138</v>
      </c>
    </row>
    <row r="41" spans="1:8" ht="30" hidden="1">
      <c r="A41" s="105">
        <v>119</v>
      </c>
      <c r="B41" s="105">
        <v>7</v>
      </c>
      <c r="C41" s="105">
        <v>2019</v>
      </c>
      <c r="D41" s="109" t="s">
        <v>134</v>
      </c>
      <c r="E41" s="118">
        <v>1800</v>
      </c>
    </row>
    <row r="42" spans="1:8" hidden="1">
      <c r="A42" s="105">
        <v>61</v>
      </c>
      <c r="B42" s="105">
        <v>7</v>
      </c>
      <c r="C42" s="105">
        <v>2019</v>
      </c>
      <c r="D42" s="114" t="s">
        <v>133</v>
      </c>
      <c r="E42" s="118">
        <v>1800</v>
      </c>
    </row>
    <row r="43" spans="1:8">
      <c r="A43" s="105">
        <v>120</v>
      </c>
      <c r="B43" s="105">
        <v>7</v>
      </c>
      <c r="C43" s="105">
        <v>2019</v>
      </c>
      <c r="D43" s="113" t="s">
        <v>135</v>
      </c>
      <c r="E43" s="118">
        <v>1800</v>
      </c>
      <c r="F43" s="104" t="s">
        <v>138</v>
      </c>
    </row>
    <row r="44" spans="1:8" ht="30" hidden="1">
      <c r="A44" s="105">
        <v>118</v>
      </c>
      <c r="B44" s="105">
        <v>8</v>
      </c>
      <c r="C44" s="105">
        <v>2019</v>
      </c>
      <c r="D44" s="109" t="s">
        <v>134</v>
      </c>
      <c r="E44" s="118">
        <v>1800</v>
      </c>
    </row>
    <row r="45" spans="1:8" hidden="1">
      <c r="A45" s="105">
        <v>60</v>
      </c>
      <c r="B45" s="105">
        <v>8</v>
      </c>
      <c r="C45" s="105">
        <v>2019</v>
      </c>
      <c r="D45" s="114" t="s">
        <v>133</v>
      </c>
      <c r="E45" s="118">
        <v>1800</v>
      </c>
    </row>
    <row r="46" spans="1:8">
      <c r="A46" s="105">
        <v>121</v>
      </c>
      <c r="B46" s="105">
        <v>8</v>
      </c>
      <c r="C46" s="105">
        <v>2019</v>
      </c>
      <c r="D46" s="113" t="s">
        <v>135</v>
      </c>
      <c r="E46" s="118">
        <v>1800</v>
      </c>
      <c r="F46" s="104" t="s">
        <v>138</v>
      </c>
      <c r="H46" s="104" t="s">
        <v>146</v>
      </c>
    </row>
    <row r="47" spans="1:8" ht="30" hidden="1">
      <c r="A47" s="105">
        <v>117</v>
      </c>
      <c r="B47" s="105">
        <v>9</v>
      </c>
      <c r="C47" s="105">
        <v>2019</v>
      </c>
      <c r="D47" s="109" t="s">
        <v>134</v>
      </c>
      <c r="E47" s="118">
        <v>1800</v>
      </c>
    </row>
    <row r="48" spans="1:8" hidden="1">
      <c r="A48" s="105">
        <v>59</v>
      </c>
      <c r="B48" s="105">
        <v>9</v>
      </c>
      <c r="C48" s="105">
        <v>2019</v>
      </c>
      <c r="D48" s="114" t="s">
        <v>133</v>
      </c>
      <c r="E48" s="118">
        <v>1800</v>
      </c>
    </row>
    <row r="49" spans="1:7">
      <c r="A49" s="105">
        <v>122</v>
      </c>
      <c r="B49" s="105">
        <v>9</v>
      </c>
      <c r="C49" s="105">
        <v>2019</v>
      </c>
      <c r="D49" s="113" t="s">
        <v>135</v>
      </c>
      <c r="E49" s="118">
        <v>1800</v>
      </c>
      <c r="F49" s="104" t="s">
        <v>138</v>
      </c>
      <c r="G49" s="104" t="s">
        <v>138</v>
      </c>
    </row>
    <row r="50" spans="1:7" ht="30" hidden="1">
      <c r="A50" s="105">
        <v>116</v>
      </c>
      <c r="B50" s="105">
        <v>10</v>
      </c>
      <c r="C50" s="105">
        <v>2019</v>
      </c>
      <c r="D50" s="109" t="s">
        <v>134</v>
      </c>
      <c r="E50" s="118">
        <v>1800</v>
      </c>
    </row>
    <row r="51" spans="1:7" hidden="1">
      <c r="A51" s="105">
        <v>62</v>
      </c>
      <c r="B51" s="105">
        <v>10</v>
      </c>
      <c r="C51" s="105">
        <v>2019</v>
      </c>
      <c r="D51" s="114" t="s">
        <v>133</v>
      </c>
      <c r="E51" s="118">
        <v>1800</v>
      </c>
    </row>
    <row r="52" spans="1:7">
      <c r="A52" s="105">
        <v>115</v>
      </c>
      <c r="B52" s="105">
        <v>10</v>
      </c>
      <c r="C52" s="105">
        <v>2019</v>
      </c>
      <c r="D52" s="113" t="s">
        <v>135</v>
      </c>
      <c r="E52" s="118">
        <v>1800</v>
      </c>
      <c r="F52" s="104" t="s">
        <v>138</v>
      </c>
    </row>
    <row r="53" spans="1:7">
      <c r="A53" s="105">
        <v>63</v>
      </c>
      <c r="B53" s="105">
        <v>11</v>
      </c>
      <c r="C53" s="105">
        <v>2019</v>
      </c>
      <c r="D53" s="114" t="s">
        <v>133</v>
      </c>
      <c r="E53" s="118">
        <v>1800</v>
      </c>
      <c r="F53" s="104" t="s">
        <v>138</v>
      </c>
      <c r="G53" s="104" t="s">
        <v>138</v>
      </c>
    </row>
    <row r="54" spans="1:7">
      <c r="A54" s="105">
        <v>64</v>
      </c>
      <c r="B54" s="105">
        <v>12</v>
      </c>
      <c r="C54" s="105">
        <v>2019</v>
      </c>
      <c r="D54" s="114" t="s">
        <v>133</v>
      </c>
      <c r="E54" s="118">
        <v>1800</v>
      </c>
      <c r="F54" s="104" t="s">
        <v>138</v>
      </c>
      <c r="G54" s="104" t="s">
        <v>138</v>
      </c>
    </row>
    <row r="55" spans="1:7">
      <c r="A55" s="105">
        <v>65</v>
      </c>
      <c r="B55" s="105">
        <v>13</v>
      </c>
      <c r="C55" s="105">
        <v>2019</v>
      </c>
      <c r="D55" s="114" t="s">
        <v>133</v>
      </c>
      <c r="E55" s="118">
        <v>1800</v>
      </c>
      <c r="F55" s="104" t="s">
        <v>138</v>
      </c>
      <c r="G55" s="104" t="s">
        <v>138</v>
      </c>
    </row>
    <row r="56" spans="1:7">
      <c r="A56" s="105">
        <v>5</v>
      </c>
      <c r="B56" s="105">
        <v>27</v>
      </c>
      <c r="C56" s="105">
        <v>2020</v>
      </c>
      <c r="D56" s="106" t="s">
        <v>131</v>
      </c>
      <c r="E56" s="116">
        <v>120</v>
      </c>
      <c r="F56" s="104" t="s">
        <v>138</v>
      </c>
    </row>
    <row r="57" spans="1:7" hidden="1">
      <c r="A57" s="105">
        <v>70</v>
      </c>
      <c r="B57" s="105">
        <v>27</v>
      </c>
      <c r="C57" s="105">
        <v>2020</v>
      </c>
      <c r="D57" s="114" t="s">
        <v>133</v>
      </c>
      <c r="E57" s="110">
        <v>600</v>
      </c>
    </row>
    <row r="58" spans="1:7" hidden="1">
      <c r="A58" s="105">
        <v>39</v>
      </c>
      <c r="B58" s="105">
        <v>27</v>
      </c>
      <c r="C58" s="105">
        <v>2020</v>
      </c>
      <c r="D58" s="106" t="s">
        <v>132</v>
      </c>
      <c r="E58" s="110">
        <v>600</v>
      </c>
    </row>
    <row r="59" spans="1:7">
      <c r="A59" s="105">
        <v>7</v>
      </c>
      <c r="B59" s="105">
        <v>28</v>
      </c>
      <c r="C59" s="105">
        <v>2020</v>
      </c>
      <c r="D59" s="106" t="s">
        <v>131</v>
      </c>
      <c r="E59" s="116">
        <v>120</v>
      </c>
      <c r="F59" s="104" t="s">
        <v>138</v>
      </c>
    </row>
    <row r="60" spans="1:7" hidden="1">
      <c r="A60" s="105">
        <v>69</v>
      </c>
      <c r="B60" s="105">
        <v>28</v>
      </c>
      <c r="C60" s="105">
        <v>2020</v>
      </c>
      <c r="D60" s="114" t="s">
        <v>133</v>
      </c>
      <c r="E60" s="110">
        <v>600</v>
      </c>
    </row>
    <row r="61" spans="1:7" hidden="1">
      <c r="A61" s="105">
        <v>38</v>
      </c>
      <c r="B61" s="105">
        <v>28</v>
      </c>
      <c r="C61" s="105">
        <v>2020</v>
      </c>
      <c r="D61" s="106" t="s">
        <v>132</v>
      </c>
      <c r="E61" s="110">
        <v>600</v>
      </c>
    </row>
    <row r="62" spans="1:7" hidden="1">
      <c r="A62" s="105">
        <v>3</v>
      </c>
      <c r="B62" s="105">
        <v>29</v>
      </c>
      <c r="C62" s="105">
        <v>2020</v>
      </c>
      <c r="D62" s="106" t="s">
        <v>131</v>
      </c>
      <c r="E62" s="115">
        <v>20</v>
      </c>
    </row>
    <row r="63" spans="1:7">
      <c r="A63" s="105">
        <v>10</v>
      </c>
      <c r="B63" s="105">
        <v>29</v>
      </c>
      <c r="C63" s="105">
        <v>2020</v>
      </c>
      <c r="D63" s="106" t="s">
        <v>131</v>
      </c>
      <c r="E63" s="116">
        <v>120</v>
      </c>
      <c r="F63" s="104" t="s">
        <v>138</v>
      </c>
    </row>
    <row r="64" spans="1:7" hidden="1">
      <c r="A64" s="105">
        <v>66</v>
      </c>
      <c r="B64" s="105">
        <v>29</v>
      </c>
      <c r="C64" s="105">
        <v>2020</v>
      </c>
      <c r="D64" s="114" t="s">
        <v>133</v>
      </c>
      <c r="E64" s="110">
        <v>600</v>
      </c>
    </row>
    <row r="65" spans="1:6" hidden="1">
      <c r="A65" s="105">
        <v>40</v>
      </c>
      <c r="B65" s="105">
        <v>29</v>
      </c>
      <c r="C65" s="105">
        <v>2020</v>
      </c>
      <c r="D65" s="106" t="s">
        <v>132</v>
      </c>
      <c r="E65" s="110">
        <v>600</v>
      </c>
    </row>
    <row r="66" spans="1:6" hidden="1">
      <c r="A66" s="105">
        <v>1</v>
      </c>
      <c r="B66" s="105">
        <v>30</v>
      </c>
      <c r="C66" s="105">
        <v>2020</v>
      </c>
      <c r="D66" s="106" t="s">
        <v>131</v>
      </c>
      <c r="E66" s="115">
        <v>20</v>
      </c>
    </row>
    <row r="67" spans="1:6">
      <c r="A67" s="105">
        <v>9</v>
      </c>
      <c r="B67" s="105">
        <v>30</v>
      </c>
      <c r="C67" s="105">
        <v>2020</v>
      </c>
      <c r="D67" s="106" t="s">
        <v>131</v>
      </c>
      <c r="E67" s="116">
        <v>120</v>
      </c>
      <c r="F67" s="104" t="s">
        <v>138</v>
      </c>
    </row>
    <row r="68" spans="1:6" hidden="1">
      <c r="A68" s="105">
        <v>67</v>
      </c>
      <c r="B68" s="105">
        <v>30</v>
      </c>
      <c r="C68" s="105">
        <v>2020</v>
      </c>
      <c r="D68" s="114" t="s">
        <v>133</v>
      </c>
      <c r="E68" s="110">
        <v>600</v>
      </c>
    </row>
    <row r="69" spans="1:6" hidden="1">
      <c r="A69" s="105">
        <v>37</v>
      </c>
      <c r="B69" s="105">
        <v>30</v>
      </c>
      <c r="C69" s="105">
        <v>2020</v>
      </c>
      <c r="D69" s="106" t="s">
        <v>132</v>
      </c>
      <c r="E69" s="110">
        <v>600</v>
      </c>
    </row>
    <row r="70" spans="1:6" hidden="1">
      <c r="A70" s="105">
        <v>2</v>
      </c>
      <c r="B70" s="105">
        <v>31</v>
      </c>
      <c r="C70" s="105">
        <v>2020</v>
      </c>
      <c r="D70" s="108" t="s">
        <v>131</v>
      </c>
      <c r="E70" s="115">
        <v>20</v>
      </c>
    </row>
    <row r="71" spans="1:6">
      <c r="A71" s="105">
        <v>8</v>
      </c>
      <c r="B71" s="105">
        <v>31</v>
      </c>
      <c r="C71" s="105">
        <v>2020</v>
      </c>
      <c r="D71" s="108" t="s">
        <v>131</v>
      </c>
      <c r="E71" s="116">
        <v>120</v>
      </c>
      <c r="F71" s="104" t="s">
        <v>138</v>
      </c>
    </row>
    <row r="72" spans="1:6" hidden="1">
      <c r="A72" s="105">
        <v>68</v>
      </c>
      <c r="B72" s="105">
        <v>31</v>
      </c>
      <c r="C72" s="105">
        <v>2020</v>
      </c>
      <c r="D72" s="114" t="s">
        <v>133</v>
      </c>
      <c r="E72" s="110">
        <v>600</v>
      </c>
    </row>
    <row r="73" spans="1:6" hidden="1">
      <c r="A73" s="105">
        <v>36</v>
      </c>
      <c r="B73" s="105">
        <v>31</v>
      </c>
      <c r="C73" s="105">
        <v>2020</v>
      </c>
      <c r="D73" s="108" t="s">
        <v>132</v>
      </c>
      <c r="E73" s="110">
        <v>600</v>
      </c>
    </row>
    <row r="74" spans="1:6" hidden="1">
      <c r="A74" s="105">
        <v>4</v>
      </c>
      <c r="B74" s="105">
        <v>32</v>
      </c>
      <c r="C74" s="105">
        <v>2020</v>
      </c>
      <c r="D74" s="108" t="s">
        <v>131</v>
      </c>
      <c r="E74" s="115">
        <v>20</v>
      </c>
    </row>
    <row r="75" spans="1:6">
      <c r="A75" s="105">
        <v>11</v>
      </c>
      <c r="B75" s="105">
        <v>32</v>
      </c>
      <c r="C75" s="105">
        <v>2020</v>
      </c>
      <c r="D75" s="108" t="s">
        <v>131</v>
      </c>
      <c r="E75" s="116">
        <v>120</v>
      </c>
      <c r="F75" s="104" t="s">
        <v>138</v>
      </c>
    </row>
    <row r="76" spans="1:6" hidden="1">
      <c r="A76" s="105">
        <v>71</v>
      </c>
      <c r="B76" s="105">
        <v>32</v>
      </c>
      <c r="C76" s="105">
        <v>2020</v>
      </c>
      <c r="D76" s="114" t="s">
        <v>133</v>
      </c>
      <c r="E76" s="110">
        <v>600</v>
      </c>
    </row>
    <row r="77" spans="1:6" hidden="1">
      <c r="A77" s="105">
        <v>35</v>
      </c>
      <c r="B77" s="105">
        <v>32</v>
      </c>
      <c r="C77" s="105">
        <v>2020</v>
      </c>
      <c r="D77" s="108" t="s">
        <v>132</v>
      </c>
      <c r="E77" s="110">
        <v>600</v>
      </c>
    </row>
    <row r="78" spans="1:6" hidden="1">
      <c r="A78" s="105">
        <v>0</v>
      </c>
      <c r="B78" s="105">
        <v>33</v>
      </c>
      <c r="C78" s="105">
        <v>2020</v>
      </c>
      <c r="D78" s="106" t="s">
        <v>131</v>
      </c>
      <c r="E78" s="115">
        <v>20</v>
      </c>
    </row>
    <row r="79" spans="1:6">
      <c r="A79" s="105">
        <v>6</v>
      </c>
      <c r="B79" s="105">
        <v>33</v>
      </c>
      <c r="C79" s="105">
        <v>2020</v>
      </c>
      <c r="D79" s="106" t="s">
        <v>131</v>
      </c>
      <c r="E79" s="116">
        <v>120</v>
      </c>
      <c r="F79" s="104" t="s">
        <v>138</v>
      </c>
    </row>
    <row r="80" spans="1:6" hidden="1">
      <c r="A80" s="105">
        <v>72</v>
      </c>
      <c r="B80" s="105">
        <v>33</v>
      </c>
      <c r="C80" s="105">
        <v>2020</v>
      </c>
      <c r="D80" s="114" t="s">
        <v>133</v>
      </c>
      <c r="E80" s="110">
        <v>600</v>
      </c>
    </row>
    <row r="81" spans="1:6" hidden="1">
      <c r="A81" s="105">
        <v>34</v>
      </c>
      <c r="B81" s="105">
        <v>33</v>
      </c>
      <c r="C81" s="105">
        <v>2020</v>
      </c>
      <c r="D81" s="106" t="s">
        <v>132</v>
      </c>
      <c r="E81" s="110">
        <v>600</v>
      </c>
    </row>
    <row r="82" spans="1:6" hidden="1">
      <c r="A82" s="105">
        <v>12</v>
      </c>
      <c r="B82" s="105">
        <v>34</v>
      </c>
      <c r="C82" s="105">
        <v>2021</v>
      </c>
      <c r="D82" s="106" t="s">
        <v>131</v>
      </c>
      <c r="E82" s="115">
        <v>20</v>
      </c>
    </row>
    <row r="83" spans="1:6">
      <c r="A83" s="105">
        <v>17</v>
      </c>
      <c r="B83" s="105">
        <v>34</v>
      </c>
      <c r="C83" s="105">
        <v>2021</v>
      </c>
      <c r="D83" s="106" t="s">
        <v>131</v>
      </c>
      <c r="E83" s="116">
        <v>120</v>
      </c>
      <c r="F83" s="104" t="s">
        <v>138</v>
      </c>
    </row>
    <row r="84" spans="1:6" hidden="1">
      <c r="A84" s="105">
        <v>74</v>
      </c>
      <c r="B84" s="105">
        <v>34</v>
      </c>
      <c r="C84" s="105">
        <v>2021</v>
      </c>
      <c r="D84" s="114" t="s">
        <v>133</v>
      </c>
      <c r="E84" s="110">
        <v>600</v>
      </c>
    </row>
    <row r="85" spans="1:6" hidden="1">
      <c r="A85" s="105">
        <v>43</v>
      </c>
      <c r="B85" s="105">
        <v>34</v>
      </c>
      <c r="C85" s="105">
        <v>2021</v>
      </c>
      <c r="D85" s="106" t="s">
        <v>132</v>
      </c>
      <c r="E85" s="110">
        <v>600</v>
      </c>
    </row>
    <row r="86" spans="1:6" hidden="1">
      <c r="A86" s="105">
        <v>14</v>
      </c>
      <c r="B86" s="105">
        <v>35</v>
      </c>
      <c r="C86" s="105">
        <v>2021</v>
      </c>
      <c r="D86" s="106" t="s">
        <v>131</v>
      </c>
      <c r="E86" s="115">
        <v>20</v>
      </c>
    </row>
    <row r="87" spans="1:6">
      <c r="A87" s="105">
        <v>20</v>
      </c>
      <c r="B87" s="105">
        <v>35</v>
      </c>
      <c r="C87" s="105">
        <v>2021</v>
      </c>
      <c r="D87" s="106" t="s">
        <v>131</v>
      </c>
      <c r="E87" s="116">
        <v>120</v>
      </c>
      <c r="F87" s="104" t="s">
        <v>138</v>
      </c>
    </row>
    <row r="88" spans="1:6" hidden="1">
      <c r="A88" s="105">
        <v>75</v>
      </c>
      <c r="B88" s="105">
        <v>35</v>
      </c>
      <c r="C88" s="105">
        <v>2021</v>
      </c>
      <c r="D88" s="114" t="s">
        <v>133</v>
      </c>
      <c r="E88" s="110">
        <v>600</v>
      </c>
    </row>
    <row r="89" spans="1:6" hidden="1">
      <c r="A89" s="105">
        <v>41</v>
      </c>
      <c r="B89" s="105">
        <v>35</v>
      </c>
      <c r="C89" s="105">
        <v>2021</v>
      </c>
      <c r="D89" s="106" t="s">
        <v>132</v>
      </c>
      <c r="E89" s="110">
        <v>600</v>
      </c>
    </row>
    <row r="90" spans="1:6" hidden="1">
      <c r="A90" s="105">
        <v>16</v>
      </c>
      <c r="B90" s="105">
        <v>36</v>
      </c>
      <c r="C90" s="105">
        <v>2021</v>
      </c>
      <c r="D90" s="106" t="s">
        <v>131</v>
      </c>
      <c r="E90" s="115">
        <v>20</v>
      </c>
    </row>
    <row r="91" spans="1:6">
      <c r="A91" s="105">
        <v>21</v>
      </c>
      <c r="B91" s="105">
        <v>36</v>
      </c>
      <c r="C91" s="105">
        <v>2021</v>
      </c>
      <c r="D91" s="106" t="s">
        <v>131</v>
      </c>
      <c r="E91" s="116">
        <v>120</v>
      </c>
      <c r="F91" s="104" t="s">
        <v>138</v>
      </c>
    </row>
    <row r="92" spans="1:6" hidden="1">
      <c r="A92" s="105">
        <v>76</v>
      </c>
      <c r="B92" s="105">
        <v>36</v>
      </c>
      <c r="C92" s="105">
        <v>2021</v>
      </c>
      <c r="D92" s="114" t="s">
        <v>133</v>
      </c>
      <c r="E92" s="110">
        <v>600</v>
      </c>
    </row>
    <row r="93" spans="1:6" hidden="1">
      <c r="A93" s="105">
        <v>42</v>
      </c>
      <c r="B93" s="105">
        <v>36</v>
      </c>
      <c r="C93" s="105">
        <v>2021</v>
      </c>
      <c r="D93" s="106" t="s">
        <v>132</v>
      </c>
      <c r="E93" s="110">
        <v>600</v>
      </c>
    </row>
    <row r="94" spans="1:6" hidden="1">
      <c r="A94" s="105">
        <v>15</v>
      </c>
      <c r="B94" s="105">
        <v>37</v>
      </c>
      <c r="C94" s="105">
        <v>2021</v>
      </c>
      <c r="D94" s="106" t="s">
        <v>131</v>
      </c>
      <c r="E94" s="115">
        <v>20</v>
      </c>
    </row>
    <row r="95" spans="1:6">
      <c r="A95" s="105">
        <v>18</v>
      </c>
      <c r="B95" s="105">
        <v>37</v>
      </c>
      <c r="C95" s="105">
        <v>2021</v>
      </c>
      <c r="D95" s="106" t="s">
        <v>131</v>
      </c>
      <c r="E95" s="116">
        <v>120</v>
      </c>
      <c r="F95" s="104" t="s">
        <v>138</v>
      </c>
    </row>
    <row r="96" spans="1:6" hidden="1">
      <c r="A96" s="105">
        <v>77</v>
      </c>
      <c r="B96" s="105">
        <v>37</v>
      </c>
      <c r="C96" s="105">
        <v>2021</v>
      </c>
      <c r="D96" s="114" t="s">
        <v>133</v>
      </c>
      <c r="E96" s="110">
        <v>600</v>
      </c>
    </row>
    <row r="97" spans="1:6" hidden="1">
      <c r="A97" s="105">
        <v>44</v>
      </c>
      <c r="B97" s="105">
        <v>37</v>
      </c>
      <c r="C97" s="105">
        <v>2021</v>
      </c>
      <c r="D97" s="106" t="s">
        <v>132</v>
      </c>
      <c r="E97" s="110">
        <v>600</v>
      </c>
    </row>
    <row r="98" spans="1:6" hidden="1">
      <c r="A98" s="105">
        <v>13</v>
      </c>
      <c r="B98" s="105">
        <v>38</v>
      </c>
      <c r="C98" s="105">
        <v>2021</v>
      </c>
      <c r="D98" s="106" t="s">
        <v>131</v>
      </c>
      <c r="E98" s="115">
        <v>20</v>
      </c>
    </row>
    <row r="99" spans="1:6">
      <c r="A99" s="105">
        <v>19</v>
      </c>
      <c r="B99" s="105">
        <v>38</v>
      </c>
      <c r="C99" s="105">
        <v>2021</v>
      </c>
      <c r="D99" s="106" t="s">
        <v>131</v>
      </c>
      <c r="E99" s="116">
        <v>120</v>
      </c>
      <c r="F99" s="104" t="s">
        <v>138</v>
      </c>
    </row>
    <row r="100" spans="1:6" hidden="1">
      <c r="A100" s="105">
        <v>73</v>
      </c>
      <c r="B100" s="105">
        <v>38</v>
      </c>
      <c r="C100" s="105">
        <v>2021</v>
      </c>
      <c r="D100" s="114" t="s">
        <v>133</v>
      </c>
      <c r="E100" s="110">
        <v>600</v>
      </c>
    </row>
    <row r="101" spans="1:6" hidden="1">
      <c r="A101" s="105">
        <v>45</v>
      </c>
      <c r="B101" s="105">
        <v>38</v>
      </c>
      <c r="C101" s="105">
        <v>2021</v>
      </c>
      <c r="D101" s="106" t="s">
        <v>132</v>
      </c>
      <c r="E101" s="110">
        <v>600</v>
      </c>
    </row>
    <row r="102" spans="1:6">
      <c r="A102" s="105">
        <v>22</v>
      </c>
      <c r="B102" s="105">
        <v>61</v>
      </c>
      <c r="C102" s="105">
        <v>2023</v>
      </c>
      <c r="D102" s="106" t="s">
        <v>131</v>
      </c>
      <c r="E102" s="116">
        <v>120</v>
      </c>
      <c r="F102" s="104" t="s">
        <v>138</v>
      </c>
    </row>
    <row r="103" spans="1:6" hidden="1">
      <c r="A103" s="105">
        <v>85</v>
      </c>
      <c r="B103" s="105">
        <v>61</v>
      </c>
      <c r="C103" s="105">
        <v>2023</v>
      </c>
      <c r="D103" s="114" t="s">
        <v>133</v>
      </c>
      <c r="E103" s="117">
        <v>200</v>
      </c>
    </row>
    <row r="104" spans="1:6" hidden="1">
      <c r="A104" s="105">
        <v>46</v>
      </c>
      <c r="B104" s="105">
        <v>61</v>
      </c>
      <c r="C104" s="105">
        <v>2023</v>
      </c>
      <c r="D104" s="106" t="s">
        <v>132</v>
      </c>
      <c r="E104" s="117">
        <v>200</v>
      </c>
    </row>
    <row r="105" spans="1:6">
      <c r="A105" s="105">
        <v>23</v>
      </c>
      <c r="B105" s="105">
        <v>62</v>
      </c>
      <c r="C105" s="105">
        <v>2023</v>
      </c>
      <c r="D105" s="106" t="s">
        <v>131</v>
      </c>
      <c r="E105" s="116">
        <v>120</v>
      </c>
      <c r="F105" s="104" t="s">
        <v>138</v>
      </c>
    </row>
    <row r="106" spans="1:6" hidden="1">
      <c r="A106" s="105">
        <v>84</v>
      </c>
      <c r="B106" s="105">
        <v>62</v>
      </c>
      <c r="C106" s="105">
        <v>2023</v>
      </c>
      <c r="D106" s="114" t="s">
        <v>133</v>
      </c>
      <c r="E106" s="117">
        <v>200</v>
      </c>
    </row>
    <row r="107" spans="1:6" hidden="1">
      <c r="A107" s="105">
        <v>47</v>
      </c>
      <c r="B107" s="105">
        <v>62</v>
      </c>
      <c r="C107" s="105">
        <v>2023</v>
      </c>
      <c r="D107" s="106" t="s">
        <v>132</v>
      </c>
      <c r="E107" s="117">
        <v>200</v>
      </c>
    </row>
    <row r="108" spans="1:6">
      <c r="A108" s="105">
        <v>24</v>
      </c>
      <c r="B108" s="105">
        <v>63</v>
      </c>
      <c r="C108" s="105">
        <v>2023</v>
      </c>
      <c r="D108" s="106" t="s">
        <v>131</v>
      </c>
      <c r="E108" s="116">
        <v>120</v>
      </c>
      <c r="F108" s="104" t="s">
        <v>138</v>
      </c>
    </row>
    <row r="109" spans="1:6" hidden="1">
      <c r="A109" s="105">
        <v>83</v>
      </c>
      <c r="B109" s="105">
        <v>63</v>
      </c>
      <c r="C109" s="105">
        <v>2023</v>
      </c>
      <c r="D109" s="114" t="s">
        <v>133</v>
      </c>
      <c r="E109" s="117">
        <v>200</v>
      </c>
    </row>
    <row r="110" spans="1:6" hidden="1">
      <c r="A110" s="105">
        <v>48</v>
      </c>
      <c r="B110" s="105">
        <v>63</v>
      </c>
      <c r="C110" s="105">
        <v>2023</v>
      </c>
      <c r="D110" s="106" t="s">
        <v>132</v>
      </c>
      <c r="E110" s="117">
        <v>200</v>
      </c>
    </row>
    <row r="111" spans="1:6">
      <c r="A111" s="105">
        <v>25</v>
      </c>
      <c r="B111" s="105">
        <v>64</v>
      </c>
      <c r="C111" s="105">
        <v>2023</v>
      </c>
      <c r="D111" s="106" t="s">
        <v>131</v>
      </c>
      <c r="E111" s="116">
        <v>120</v>
      </c>
      <c r="F111" s="104" t="s">
        <v>138</v>
      </c>
    </row>
    <row r="112" spans="1:6" hidden="1">
      <c r="A112" s="105">
        <v>82</v>
      </c>
      <c r="B112" s="105">
        <v>64</v>
      </c>
      <c r="C112" s="105">
        <v>2023</v>
      </c>
      <c r="D112" s="114" t="s">
        <v>133</v>
      </c>
      <c r="E112" s="117">
        <v>200</v>
      </c>
    </row>
    <row r="113" spans="1:6" hidden="1">
      <c r="A113" s="105">
        <v>49</v>
      </c>
      <c r="B113" s="105">
        <v>64</v>
      </c>
      <c r="C113" s="105">
        <v>2023</v>
      </c>
      <c r="D113" s="106" t="s">
        <v>132</v>
      </c>
      <c r="E113" s="117">
        <v>200</v>
      </c>
    </row>
    <row r="114" spans="1:6">
      <c r="A114" s="105">
        <v>26</v>
      </c>
      <c r="B114" s="105">
        <v>65</v>
      </c>
      <c r="C114" s="105">
        <v>2023</v>
      </c>
      <c r="D114" s="106" t="s">
        <v>131</v>
      </c>
      <c r="E114" s="116">
        <v>120</v>
      </c>
      <c r="F114" s="104" t="s">
        <v>138</v>
      </c>
    </row>
    <row r="115" spans="1:6" hidden="1">
      <c r="A115" s="105">
        <v>81</v>
      </c>
      <c r="B115" s="105">
        <v>65</v>
      </c>
      <c r="C115" s="105">
        <v>2023</v>
      </c>
      <c r="D115" s="114" t="s">
        <v>133</v>
      </c>
      <c r="E115" s="117">
        <v>200</v>
      </c>
    </row>
    <row r="116" spans="1:6" hidden="1">
      <c r="A116" s="105">
        <v>50</v>
      </c>
      <c r="B116" s="105">
        <v>65</v>
      </c>
      <c r="C116" s="105">
        <v>2023</v>
      </c>
      <c r="D116" s="106" t="s">
        <v>132</v>
      </c>
      <c r="E116" s="117">
        <v>200</v>
      </c>
    </row>
    <row r="117" spans="1:6">
      <c r="A117" s="105">
        <v>27</v>
      </c>
      <c r="B117" s="105">
        <v>67</v>
      </c>
      <c r="C117" s="105">
        <v>2023</v>
      </c>
      <c r="D117" s="106" t="s">
        <v>131</v>
      </c>
      <c r="E117" s="116">
        <v>120</v>
      </c>
      <c r="F117" s="104" t="s">
        <v>138</v>
      </c>
    </row>
    <row r="118" spans="1:6" hidden="1">
      <c r="A118" s="105">
        <v>80</v>
      </c>
      <c r="B118" s="105">
        <v>67</v>
      </c>
      <c r="C118" s="105">
        <v>2023</v>
      </c>
      <c r="D118" s="114" t="s">
        <v>133</v>
      </c>
      <c r="E118" s="117">
        <v>200</v>
      </c>
    </row>
    <row r="119" spans="1:6" hidden="1">
      <c r="A119" s="105">
        <v>51</v>
      </c>
      <c r="B119" s="105">
        <v>67</v>
      </c>
      <c r="C119" s="105">
        <v>2023</v>
      </c>
      <c r="D119" s="106" t="s">
        <v>132</v>
      </c>
      <c r="E119" s="117">
        <v>200</v>
      </c>
    </row>
    <row r="120" spans="1:6">
      <c r="A120" s="105">
        <v>28</v>
      </c>
      <c r="B120" s="105">
        <v>68</v>
      </c>
      <c r="C120" s="105">
        <v>2023</v>
      </c>
      <c r="D120" s="106" t="s">
        <v>131</v>
      </c>
      <c r="E120" s="116">
        <v>120</v>
      </c>
      <c r="F120" s="104" t="s">
        <v>138</v>
      </c>
    </row>
    <row r="121" spans="1:6" hidden="1">
      <c r="A121" s="105">
        <v>78</v>
      </c>
      <c r="B121" s="105">
        <v>68</v>
      </c>
      <c r="C121" s="105">
        <v>2023</v>
      </c>
      <c r="D121" s="114" t="s">
        <v>133</v>
      </c>
      <c r="E121" s="117">
        <v>200</v>
      </c>
    </row>
    <row r="122" spans="1:6" hidden="1">
      <c r="A122" s="105">
        <v>52</v>
      </c>
      <c r="B122" s="105">
        <v>68</v>
      </c>
      <c r="C122" s="105">
        <v>2023</v>
      </c>
      <c r="D122" s="106" t="s">
        <v>132</v>
      </c>
      <c r="E122" s="117">
        <v>200</v>
      </c>
    </row>
    <row r="123" spans="1:6">
      <c r="A123" s="105">
        <v>29</v>
      </c>
      <c r="B123" s="105">
        <v>69</v>
      </c>
      <c r="C123" s="105">
        <v>2023</v>
      </c>
      <c r="D123" s="106" t="s">
        <v>131</v>
      </c>
      <c r="E123" s="116">
        <v>120</v>
      </c>
      <c r="F123" s="104" t="s">
        <v>138</v>
      </c>
    </row>
    <row r="124" spans="1:6" hidden="1">
      <c r="A124" s="105">
        <v>79</v>
      </c>
      <c r="B124" s="105">
        <v>69</v>
      </c>
      <c r="C124" s="105">
        <v>2023</v>
      </c>
      <c r="D124" s="114" t="s">
        <v>133</v>
      </c>
      <c r="E124" s="117">
        <v>200</v>
      </c>
    </row>
    <row r="125" spans="1:6" hidden="1">
      <c r="A125" s="105">
        <v>53</v>
      </c>
      <c r="B125" s="105">
        <v>69</v>
      </c>
      <c r="C125" s="105">
        <v>2023</v>
      </c>
      <c r="D125" s="106" t="s">
        <v>132</v>
      </c>
      <c r="E125" s="117">
        <v>200</v>
      </c>
    </row>
    <row r="126" spans="1:6">
      <c r="A126" s="105">
        <v>30</v>
      </c>
      <c r="B126" s="105">
        <v>87</v>
      </c>
      <c r="C126" s="105">
        <v>2024</v>
      </c>
      <c r="D126" s="106" t="s">
        <v>131</v>
      </c>
      <c r="E126" s="116">
        <v>120</v>
      </c>
      <c r="F126" s="104" t="s">
        <v>138</v>
      </c>
    </row>
    <row r="127" spans="1:6" hidden="1">
      <c r="A127" s="105">
        <v>86</v>
      </c>
      <c r="B127" s="105">
        <v>87</v>
      </c>
      <c r="C127" s="105">
        <v>2024</v>
      </c>
      <c r="D127" s="114" t="s">
        <v>133</v>
      </c>
      <c r="E127" s="117">
        <v>200</v>
      </c>
    </row>
    <row r="128" spans="1:6">
      <c r="A128" s="105">
        <v>33</v>
      </c>
      <c r="B128" s="105">
        <v>88</v>
      </c>
      <c r="C128" s="105">
        <v>2025</v>
      </c>
      <c r="D128" s="106" t="s">
        <v>131</v>
      </c>
      <c r="E128" s="116">
        <v>120</v>
      </c>
      <c r="F128" s="104" t="s">
        <v>138</v>
      </c>
    </row>
    <row r="129" spans="1:6" hidden="1">
      <c r="A129" s="105">
        <v>89</v>
      </c>
      <c r="B129" s="105">
        <v>88</v>
      </c>
      <c r="C129" s="105">
        <v>2025</v>
      </c>
      <c r="D129" s="114" t="s">
        <v>133</v>
      </c>
      <c r="E129" s="117">
        <v>200</v>
      </c>
    </row>
    <row r="130" spans="1:6">
      <c r="A130" s="105">
        <v>31</v>
      </c>
      <c r="B130" s="105">
        <v>89</v>
      </c>
      <c r="C130" s="105">
        <v>2025</v>
      </c>
      <c r="D130" s="106" t="s">
        <v>131</v>
      </c>
      <c r="E130" s="116">
        <v>120</v>
      </c>
      <c r="F130" s="104" t="s">
        <v>138</v>
      </c>
    </row>
    <row r="131" spans="1:6" hidden="1">
      <c r="A131" s="105">
        <v>88</v>
      </c>
      <c r="B131" s="105">
        <v>89</v>
      </c>
      <c r="C131" s="105">
        <v>2025</v>
      </c>
      <c r="D131" s="114" t="s">
        <v>133</v>
      </c>
      <c r="E131" s="117">
        <v>200</v>
      </c>
    </row>
    <row r="132" spans="1:6">
      <c r="A132" s="105">
        <v>32</v>
      </c>
      <c r="B132" s="105">
        <v>90</v>
      </c>
      <c r="C132" s="105">
        <v>2025</v>
      </c>
      <c r="D132" s="106" t="s">
        <v>131</v>
      </c>
      <c r="E132" s="116">
        <v>120</v>
      </c>
      <c r="F132" s="104" t="s">
        <v>138</v>
      </c>
    </row>
    <row r="133" spans="1:6" hidden="1">
      <c r="A133" s="105">
        <v>87</v>
      </c>
      <c r="B133" s="105">
        <v>90</v>
      </c>
      <c r="C133" s="105">
        <v>2025</v>
      </c>
      <c r="D133" s="114" t="s">
        <v>133</v>
      </c>
      <c r="E133" s="117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03"/>
  <sheetViews>
    <sheetView topLeftCell="A109" workbookViewId="0">
      <selection activeCell="J15" sqref="J15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22</v>
      </c>
    </row>
    <row r="3" spans="1:1">
      <c r="A3" t="s">
        <v>3</v>
      </c>
    </row>
    <row r="15" spans="1:1">
      <c r="A15" t="s">
        <v>2</v>
      </c>
    </row>
    <row r="27" spans="1:1">
      <c r="A27" t="s">
        <v>1</v>
      </c>
    </row>
    <row r="39" spans="1:9">
      <c r="A39" t="s">
        <v>4</v>
      </c>
      <c r="C39">
        <f>25.2/4</f>
        <v>6.3</v>
      </c>
      <c r="D39" t="s">
        <v>6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5</v>
      </c>
    </row>
    <row r="62" spans="1:1">
      <c r="A62" t="s">
        <v>7</v>
      </c>
    </row>
    <row r="73" spans="1:1">
      <c r="A73" t="s">
        <v>8</v>
      </c>
    </row>
    <row r="84" spans="1:9">
      <c r="A84" t="s">
        <v>9</v>
      </c>
      <c r="E84" t="s">
        <v>11</v>
      </c>
      <c r="I84" t="s">
        <v>10</v>
      </c>
    </row>
    <row r="97" spans="1:8">
      <c r="A97" t="s">
        <v>15</v>
      </c>
    </row>
    <row r="110" spans="1:8">
      <c r="A110" t="s">
        <v>16</v>
      </c>
      <c r="B110" t="s">
        <v>17</v>
      </c>
      <c r="D110">
        <v>140000</v>
      </c>
      <c r="E110" t="s">
        <v>12</v>
      </c>
      <c r="F110">
        <v>365.25</v>
      </c>
      <c r="G110" s="2">
        <f>D110/F110</f>
        <v>383.29911019849419</v>
      </c>
      <c r="H110" t="s">
        <v>13</v>
      </c>
    </row>
    <row r="123" spans="9:9">
      <c r="I123" s="4" t="s">
        <v>18</v>
      </c>
    </row>
    <row r="135" spans="1:4">
      <c r="A135">
        <v>140000</v>
      </c>
      <c r="B135" s="1" t="s">
        <v>14</v>
      </c>
      <c r="C135" s="2">
        <f>A135/365.25</f>
        <v>383.29911019849419</v>
      </c>
      <c r="D135" t="s">
        <v>13</v>
      </c>
    </row>
    <row r="137" spans="1:4">
      <c r="A137">
        <f>(2595000-2460000)/5</f>
        <v>27000</v>
      </c>
      <c r="B137" s="1" t="s">
        <v>14</v>
      </c>
      <c r="C137" s="2">
        <f>A137/365.25</f>
        <v>73.921971252566735</v>
      </c>
      <c r="D137" t="s">
        <v>13</v>
      </c>
    </row>
    <row r="148" spans="14:15">
      <c r="N148" s="6" t="s">
        <v>13</v>
      </c>
      <c r="O148" s="6" t="s">
        <v>21</v>
      </c>
    </row>
    <row r="149" spans="14:15">
      <c r="N149" s="5">
        <v>7.5174886019559386</v>
      </c>
      <c r="O149" s="6" t="s">
        <v>20</v>
      </c>
    </row>
    <row r="150" spans="14:15">
      <c r="N150" s="5">
        <v>20.046636271882502</v>
      </c>
      <c r="O150" s="6" t="s">
        <v>0</v>
      </c>
    </row>
    <row r="151" spans="14:15">
      <c r="N151" s="5">
        <v>7.5174886019559386</v>
      </c>
      <c r="O151" s="6" t="s">
        <v>20</v>
      </c>
    </row>
    <row r="152" spans="14:15">
      <c r="N152" s="5">
        <v>11.276232902933909</v>
      </c>
      <c r="O152" s="6" t="s">
        <v>0</v>
      </c>
    </row>
    <row r="153" spans="14:15">
      <c r="N153" s="5">
        <v>16.287891970904536</v>
      </c>
      <c r="O153" s="6" t="s">
        <v>19</v>
      </c>
    </row>
    <row r="154" spans="14:15">
      <c r="N154" s="5">
        <v>11.276232902933909</v>
      </c>
      <c r="O154" s="6" t="s">
        <v>0</v>
      </c>
    </row>
    <row r="177" spans="1:22">
      <c r="A177" s="29" t="s">
        <v>55</v>
      </c>
      <c r="B177" t="s">
        <v>56</v>
      </c>
      <c r="D177" t="s">
        <v>20</v>
      </c>
      <c r="E177" t="s">
        <v>20</v>
      </c>
      <c r="F177" t="s">
        <v>20</v>
      </c>
      <c r="G177" t="s">
        <v>20</v>
      </c>
      <c r="H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  <c r="T177" t="s">
        <v>19</v>
      </c>
      <c r="U177" t="s">
        <v>19</v>
      </c>
      <c r="V177" t="s">
        <v>19</v>
      </c>
    </row>
    <row r="189" spans="1:22">
      <c r="A189" t="s">
        <v>57</v>
      </c>
      <c r="C189">
        <v>2458400</v>
      </c>
      <c r="D189" s="30">
        <v>43381</v>
      </c>
    </row>
    <row r="190" spans="1:22">
      <c r="A190" t="s">
        <v>58</v>
      </c>
      <c r="C190">
        <v>2461805</v>
      </c>
      <c r="D190" s="30">
        <f>C190-$C$189+$D$189</f>
        <v>46786</v>
      </c>
    </row>
    <row r="191" spans="1:22">
      <c r="A191" t="s">
        <v>59</v>
      </c>
      <c r="C191">
        <v>2462391</v>
      </c>
      <c r="D191" s="30">
        <f>C191-$C$189+$D$189</f>
        <v>47372</v>
      </c>
    </row>
    <row r="192" spans="1:22">
      <c r="A192" t="s">
        <v>61</v>
      </c>
      <c r="C192">
        <v>2464698</v>
      </c>
      <c r="D192" s="30">
        <f>C192-$C$189+$D$189</f>
        <v>49679</v>
      </c>
    </row>
    <row r="193" spans="1:9">
      <c r="A193" t="s">
        <v>62</v>
      </c>
      <c r="C193">
        <v>2464865</v>
      </c>
      <c r="D193" s="30">
        <f>C193-$C$189+$D$189</f>
        <v>49846</v>
      </c>
    </row>
    <row r="194" spans="1:9">
      <c r="A194" t="s">
        <v>60</v>
      </c>
      <c r="C194">
        <v>2510188</v>
      </c>
      <c r="D194" s="30">
        <f t="shared" ref="D194" si="0">C194-$C$189+$D$189</f>
        <v>95169</v>
      </c>
    </row>
    <row r="196" spans="1:9">
      <c r="A196" t="s">
        <v>84</v>
      </c>
      <c r="D196" s="64" t="s">
        <v>85</v>
      </c>
    </row>
    <row r="198" spans="1:9">
      <c r="G198" s="80" t="s">
        <v>111</v>
      </c>
      <c r="H198" s="81"/>
      <c r="I198" s="81"/>
    </row>
    <row r="199" spans="1:9">
      <c r="A199">
        <f>2460700</f>
        <v>2460700</v>
      </c>
      <c r="B199">
        <v>0</v>
      </c>
      <c r="C199">
        <f>A199+B199</f>
        <v>2460700</v>
      </c>
      <c r="D199" s="30">
        <f>C199-$C$189+$D$189</f>
        <v>45681</v>
      </c>
      <c r="G199" s="80">
        <f>C199-D199</f>
        <v>2415019</v>
      </c>
      <c r="H199" s="81"/>
      <c r="I199" s="81"/>
    </row>
    <row r="200" spans="1:9">
      <c r="D200" s="30">
        <f t="shared" ref="D200:D203" si="1">C200-$C$189+$D$189</f>
        <v>-2415019</v>
      </c>
    </row>
    <row r="201" spans="1:9">
      <c r="D201" s="30">
        <f t="shared" si="1"/>
        <v>-2415019</v>
      </c>
    </row>
    <row r="202" spans="1:9">
      <c r="D202" s="30">
        <f t="shared" si="1"/>
        <v>-2415019</v>
      </c>
    </row>
    <row r="203" spans="1:9">
      <c r="D203" s="30">
        <f t="shared" si="1"/>
        <v>-2415019</v>
      </c>
    </row>
  </sheetData>
  <hyperlinks>
    <hyperlink ref="D196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54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5" sqref="K5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44</v>
      </c>
      <c r="P1" s="7">
        <v>2458740</v>
      </c>
    </row>
    <row r="2" spans="1:16">
      <c r="O2" s="7" t="s">
        <v>51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52</v>
      </c>
      <c r="P3" s="7">
        <v>82.9</v>
      </c>
    </row>
    <row r="4" spans="1:16" s="26" customFormat="1" ht="45">
      <c r="A4" s="20"/>
      <c r="B4" s="20" t="s">
        <v>47</v>
      </c>
      <c r="C4" s="20" t="s">
        <v>45</v>
      </c>
      <c r="D4" s="20" t="s">
        <v>48</v>
      </c>
      <c r="E4" s="20" t="s">
        <v>49</v>
      </c>
      <c r="F4" s="20" t="s">
        <v>46</v>
      </c>
      <c r="G4" s="20" t="s">
        <v>50</v>
      </c>
      <c r="H4" s="20" t="s">
        <v>53</v>
      </c>
      <c r="I4" s="20"/>
      <c r="J4" s="20"/>
      <c r="K4" s="20"/>
      <c r="L4" s="20"/>
      <c r="M4" s="20"/>
      <c r="N4" s="7"/>
      <c r="O4" s="7" t="s">
        <v>43</v>
      </c>
      <c r="P4" s="7">
        <v>1</v>
      </c>
    </row>
    <row r="5" spans="1:16">
      <c r="A5" s="27">
        <v>43382</v>
      </c>
      <c r="B5" s="7">
        <v>3</v>
      </c>
      <c r="C5" s="17" t="s">
        <v>35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36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37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38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31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32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33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34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39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40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41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35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36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37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38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70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102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103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104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31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32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33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34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105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106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64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107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108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109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110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39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40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41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97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65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98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99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100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101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72">
        <f t="shared" si="1"/>
        <v>45699.207650000229</v>
      </c>
      <c r="B44" s="73">
        <v>89</v>
      </c>
      <c r="C44" s="73" t="s">
        <v>95</v>
      </c>
      <c r="D44" s="71">
        <v>2460718.61625</v>
      </c>
      <c r="E44" s="74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6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2955-9CEF-4241-AC9F-CD1AD48AB76C}">
  <dimension ref="A1:B709"/>
  <sheetViews>
    <sheetView workbookViewId="0">
      <selection activeCell="A23" sqref="A23"/>
    </sheetView>
  </sheetViews>
  <sheetFormatPr baseColWidth="10" defaultRowHeight="15"/>
  <cols>
    <col min="1" max="2" width="75.28515625" style="104" bestFit="1" customWidth="1"/>
  </cols>
  <sheetData>
    <row r="1" spans="1:2">
      <c r="A1" s="264" t="s">
        <v>1250</v>
      </c>
      <c r="B1" s="264" t="s">
        <v>1249</v>
      </c>
    </row>
    <row r="2" spans="1:2">
      <c r="A2" s="264" t="s">
        <v>1248</v>
      </c>
      <c r="B2" s="264" t="s">
        <v>1248</v>
      </c>
    </row>
    <row r="3" spans="1:2">
      <c r="A3" s="264" t="s">
        <v>1247</v>
      </c>
      <c r="B3" s="264" t="s">
        <v>1247</v>
      </c>
    </row>
    <row r="4" spans="1:2">
      <c r="A4" s="264" t="s">
        <v>1246</v>
      </c>
      <c r="B4" s="264" t="s">
        <v>1246</v>
      </c>
    </row>
    <row r="5" spans="1:2">
      <c r="A5" s="264" t="s">
        <v>1245</v>
      </c>
      <c r="B5" s="264" t="s">
        <v>1245</v>
      </c>
    </row>
    <row r="6" spans="1:2">
      <c r="A6" s="264" t="s">
        <v>1244</v>
      </c>
      <c r="B6" s="264" t="s">
        <v>1244</v>
      </c>
    </row>
    <row r="7" spans="1:2">
      <c r="A7" s="264" t="s">
        <v>1243</v>
      </c>
      <c r="B7" s="264" t="s">
        <v>1243</v>
      </c>
    </row>
    <row r="8" spans="1:2">
      <c r="A8" s="264" t="s">
        <v>1242</v>
      </c>
      <c r="B8" s="264" t="s">
        <v>1242</v>
      </c>
    </row>
    <row r="9" spans="1:2">
      <c r="A9" s="264" t="s">
        <v>1241</v>
      </c>
      <c r="B9" s="264" t="s">
        <v>1241</v>
      </c>
    </row>
    <row r="10" spans="1:2">
      <c r="A10" s="264" t="s">
        <v>1240</v>
      </c>
      <c r="B10" s="264" t="s">
        <v>1240</v>
      </c>
    </row>
    <row r="11" spans="1:2">
      <c r="A11" s="264" t="s">
        <v>1239</v>
      </c>
      <c r="B11" s="264" t="s">
        <v>1239</v>
      </c>
    </row>
    <row r="12" spans="1:2">
      <c r="A12" s="264" t="s">
        <v>1238</v>
      </c>
      <c r="B12" s="264" t="s">
        <v>1238</v>
      </c>
    </row>
    <row r="13" spans="1:2">
      <c r="A13" s="264" t="s">
        <v>1237</v>
      </c>
      <c r="B13" s="264" t="s">
        <v>1237</v>
      </c>
    </row>
    <row r="14" spans="1:2">
      <c r="A14" s="264" t="s">
        <v>1236</v>
      </c>
      <c r="B14" s="264" t="s">
        <v>1236</v>
      </c>
    </row>
    <row r="15" spans="1:2">
      <c r="A15" s="264" t="s">
        <v>1235</v>
      </c>
      <c r="B15" s="264" t="s">
        <v>1235</v>
      </c>
    </row>
    <row r="16" spans="1:2">
      <c r="A16" s="264" t="s">
        <v>1234</v>
      </c>
      <c r="B16" s="264" t="s">
        <v>1234</v>
      </c>
    </row>
    <row r="17" spans="1:2">
      <c r="A17" s="264" t="s">
        <v>1233</v>
      </c>
      <c r="B17" s="264" t="s">
        <v>1233</v>
      </c>
    </row>
    <row r="18" spans="1:2">
      <c r="A18" s="264" t="s">
        <v>1232</v>
      </c>
      <c r="B18" s="264" t="s">
        <v>1232</v>
      </c>
    </row>
    <row r="19" spans="1:2">
      <c r="A19" s="264" t="s">
        <v>1231</v>
      </c>
      <c r="B19" s="264" t="s">
        <v>1231</v>
      </c>
    </row>
    <row r="20" spans="1:2">
      <c r="A20" s="264" t="s">
        <v>1230</v>
      </c>
      <c r="B20" s="264" t="s">
        <v>1230</v>
      </c>
    </row>
    <row r="21" spans="1:2">
      <c r="A21" s="264" t="s">
        <v>1229</v>
      </c>
      <c r="B21" s="264" t="s">
        <v>1229</v>
      </c>
    </row>
    <row r="22" spans="1:2">
      <c r="A22" s="264" t="s">
        <v>1228</v>
      </c>
      <c r="B22" s="264" t="s">
        <v>1228</v>
      </c>
    </row>
    <row r="23" spans="1:2">
      <c r="A23" s="264" t="s">
        <v>1227</v>
      </c>
      <c r="B23" s="264" t="s">
        <v>1227</v>
      </c>
    </row>
    <row r="24" spans="1:2">
      <c r="A24" s="264" t="s">
        <v>1226</v>
      </c>
      <c r="B24" s="264" t="s">
        <v>1226</v>
      </c>
    </row>
    <row r="25" spans="1:2">
      <c r="A25" s="264" t="s">
        <v>1225</v>
      </c>
      <c r="B25" s="264" t="s">
        <v>1225</v>
      </c>
    </row>
    <row r="26" spans="1:2">
      <c r="A26" s="264" t="s">
        <v>1224</v>
      </c>
      <c r="B26" s="264" t="s">
        <v>1224</v>
      </c>
    </row>
    <row r="27" spans="1:2">
      <c r="A27" s="264" t="s">
        <v>1223</v>
      </c>
      <c r="B27" s="264" t="s">
        <v>1223</v>
      </c>
    </row>
    <row r="28" spans="1:2">
      <c r="A28" s="264" t="s">
        <v>1222</v>
      </c>
      <c r="B28" s="264" t="s">
        <v>1222</v>
      </c>
    </row>
    <row r="29" spans="1:2">
      <c r="A29" s="264" t="s">
        <v>1221</v>
      </c>
      <c r="B29" s="264" t="s">
        <v>1221</v>
      </c>
    </row>
    <row r="30" spans="1:2">
      <c r="A30" s="293" t="s">
        <v>1218</v>
      </c>
      <c r="B30" s="293" t="s">
        <v>1218</v>
      </c>
    </row>
    <row r="31" spans="1:2">
      <c r="A31" s="264" t="s">
        <v>1220</v>
      </c>
      <c r="B31" s="264" t="s">
        <v>1220</v>
      </c>
    </row>
    <row r="32" spans="1:2">
      <c r="A32" s="264" t="s">
        <v>1219</v>
      </c>
      <c r="B32" s="264" t="s">
        <v>1219</v>
      </c>
    </row>
    <row r="33" spans="1:2">
      <c r="A33" s="293" t="s">
        <v>1218</v>
      </c>
      <c r="B33" s="293" t="s">
        <v>1218</v>
      </c>
    </row>
    <row r="34" spans="1:2">
      <c r="A34" s="264" t="s">
        <v>1217</v>
      </c>
      <c r="B34" s="264" t="s">
        <v>1216</v>
      </c>
    </row>
    <row r="35" spans="1:2">
      <c r="A35" s="264" t="s">
        <v>1215</v>
      </c>
      <c r="B35" s="264" t="s">
        <v>1215</v>
      </c>
    </row>
    <row r="36" spans="1:2">
      <c r="A36" s="264" t="s">
        <v>1214</v>
      </c>
      <c r="B36" s="264" t="s">
        <v>1214</v>
      </c>
    </row>
    <row r="37" spans="1:2">
      <c r="A37" s="264" t="s">
        <v>1213</v>
      </c>
      <c r="B37" s="264" t="s">
        <v>1213</v>
      </c>
    </row>
    <row r="38" spans="1:2">
      <c r="A38" s="264" t="s">
        <v>1212</v>
      </c>
      <c r="B38" s="264" t="s">
        <v>1212</v>
      </c>
    </row>
    <row r="39" spans="1:2">
      <c r="A39" s="264" t="s">
        <v>1197</v>
      </c>
      <c r="B39" s="264" t="s">
        <v>1197</v>
      </c>
    </row>
    <row r="40" spans="1:2">
      <c r="A40" s="264" t="s">
        <v>1211</v>
      </c>
      <c r="B40" s="264" t="s">
        <v>1211</v>
      </c>
    </row>
    <row r="41" spans="1:2">
      <c r="A41" s="264" t="s">
        <v>1210</v>
      </c>
      <c r="B41" s="264" t="s">
        <v>1210</v>
      </c>
    </row>
    <row r="42" spans="1:2">
      <c r="A42" s="264" t="s">
        <v>1197</v>
      </c>
      <c r="B42" s="264" t="s">
        <v>1197</v>
      </c>
    </row>
    <row r="43" spans="1:2">
      <c r="A43" s="264" t="s">
        <v>1209</v>
      </c>
      <c r="B43" s="264" t="s">
        <v>1209</v>
      </c>
    </row>
    <row r="44" spans="1:2">
      <c r="A44" s="264" t="s">
        <v>1208</v>
      </c>
      <c r="B44" s="264" t="s">
        <v>1208</v>
      </c>
    </row>
    <row r="45" spans="1:2">
      <c r="A45" s="264" t="s">
        <v>1197</v>
      </c>
      <c r="B45" s="264" t="s">
        <v>1197</v>
      </c>
    </row>
    <row r="46" spans="1:2">
      <c r="A46" s="264" t="s">
        <v>1207</v>
      </c>
      <c r="B46" s="264" t="s">
        <v>1207</v>
      </c>
    </row>
    <row r="47" spans="1:2">
      <c r="A47" s="264" t="s">
        <v>1206</v>
      </c>
      <c r="B47" s="264" t="s">
        <v>1206</v>
      </c>
    </row>
    <row r="48" spans="1:2">
      <c r="A48" s="264" t="s">
        <v>1205</v>
      </c>
      <c r="B48" s="264" t="s">
        <v>1205</v>
      </c>
    </row>
    <row r="49" spans="1:2">
      <c r="A49" s="264" t="s">
        <v>1204</v>
      </c>
      <c r="B49" s="264" t="s">
        <v>1204</v>
      </c>
    </row>
    <row r="50" spans="1:2">
      <c r="A50" s="264" t="s">
        <v>1203</v>
      </c>
      <c r="B50" s="264" t="s">
        <v>1203</v>
      </c>
    </row>
    <row r="51" spans="1:2">
      <c r="A51" s="264" t="s">
        <v>1202</v>
      </c>
      <c r="B51" s="264" t="s">
        <v>1202</v>
      </c>
    </row>
    <row r="52" spans="1:2">
      <c r="A52" s="264" t="s">
        <v>1197</v>
      </c>
      <c r="B52" s="264" t="s">
        <v>1197</v>
      </c>
    </row>
    <row r="53" spans="1:2">
      <c r="A53" s="264" t="s">
        <v>1201</v>
      </c>
      <c r="B53" s="264" t="s">
        <v>1201</v>
      </c>
    </row>
    <row r="54" spans="1:2">
      <c r="A54" s="264" t="s">
        <v>1200</v>
      </c>
      <c r="B54" s="264" t="s">
        <v>1200</v>
      </c>
    </row>
    <row r="55" spans="1:2">
      <c r="A55" s="264" t="s">
        <v>1197</v>
      </c>
      <c r="B55" s="264" t="s">
        <v>1197</v>
      </c>
    </row>
    <row r="56" spans="1:2">
      <c r="A56" s="264" t="s">
        <v>1199</v>
      </c>
      <c r="B56" s="264" t="s">
        <v>1199</v>
      </c>
    </row>
    <row r="57" spans="1:2">
      <c r="A57" s="264">
        <v>0</v>
      </c>
      <c r="B57" s="264">
        <v>0</v>
      </c>
    </row>
    <row r="58" spans="1:2">
      <c r="A58" s="264">
        <v>1089</v>
      </c>
      <c r="B58" s="264">
        <v>1089</v>
      </c>
    </row>
    <row r="59" spans="1:2">
      <c r="A59" s="264" t="s">
        <v>1197</v>
      </c>
      <c r="B59" s="264" t="s">
        <v>1197</v>
      </c>
    </row>
    <row r="60" spans="1:2">
      <c r="A60" s="264" t="s">
        <v>1198</v>
      </c>
      <c r="B60" s="264" t="s">
        <v>1198</v>
      </c>
    </row>
    <row r="61" spans="1:2">
      <c r="A61" s="264">
        <v>1089</v>
      </c>
      <c r="B61" s="264">
        <v>1089</v>
      </c>
    </row>
    <row r="62" spans="1:2">
      <c r="A62" s="264" t="s">
        <v>1197</v>
      </c>
      <c r="B62" s="264" t="s">
        <v>1197</v>
      </c>
    </row>
    <row r="63" spans="1:2">
      <c r="A63" s="264" t="s">
        <v>1196</v>
      </c>
      <c r="B63" s="264" t="s">
        <v>1196</v>
      </c>
    </row>
    <row r="64" spans="1:2">
      <c r="A64" s="264" t="s">
        <v>1195</v>
      </c>
      <c r="B64" s="264" t="s">
        <v>1195</v>
      </c>
    </row>
    <row r="65" spans="1:2">
      <c r="A65" s="264" t="s">
        <v>1194</v>
      </c>
      <c r="B65" s="264" t="s">
        <v>1194</v>
      </c>
    </row>
    <row r="66" spans="1:2">
      <c r="A66" s="264" t="s">
        <v>1193</v>
      </c>
      <c r="B66" s="264" t="s">
        <v>1193</v>
      </c>
    </row>
    <row r="67" spans="1:2">
      <c r="A67" s="264" t="s">
        <v>1192</v>
      </c>
      <c r="B67" s="264" t="s">
        <v>1192</v>
      </c>
    </row>
    <row r="68" spans="1:2">
      <c r="A68" s="264" t="s">
        <v>1191</v>
      </c>
      <c r="B68" s="264" t="s">
        <v>1191</v>
      </c>
    </row>
    <row r="69" spans="1:2">
      <c r="A69" s="264" t="s">
        <v>1190</v>
      </c>
      <c r="B69" s="264" t="s">
        <v>1190</v>
      </c>
    </row>
    <row r="70" spans="1:2">
      <c r="A70" s="264" t="s">
        <v>1189</v>
      </c>
      <c r="B70" s="264" t="s">
        <v>1189</v>
      </c>
    </row>
    <row r="71" spans="1:2">
      <c r="A71" s="264" t="s">
        <v>1188</v>
      </c>
      <c r="B71" s="264" t="s">
        <v>1188</v>
      </c>
    </row>
    <row r="72" spans="1:2">
      <c r="A72" s="264" t="s">
        <v>1187</v>
      </c>
      <c r="B72" s="264" t="s">
        <v>1187</v>
      </c>
    </row>
    <row r="73" spans="1:2">
      <c r="A73" s="264" t="s">
        <v>1186</v>
      </c>
      <c r="B73" s="264" t="s">
        <v>1186</v>
      </c>
    </row>
    <row r="74" spans="1:2">
      <c r="A74" s="264" t="s">
        <v>1185</v>
      </c>
      <c r="B74" s="264" t="s">
        <v>1185</v>
      </c>
    </row>
    <row r="75" spans="1:2">
      <c r="A75" s="264" t="s">
        <v>1184</v>
      </c>
      <c r="B75" s="264" t="s">
        <v>1184</v>
      </c>
    </row>
    <row r="76" spans="1:2">
      <c r="A76" s="264" t="s">
        <v>1183</v>
      </c>
      <c r="B76" s="264" t="s">
        <v>1183</v>
      </c>
    </row>
    <row r="77" spans="1:2">
      <c r="A77" s="264" t="s">
        <v>1182</v>
      </c>
      <c r="B77" s="264" t="s">
        <v>1182</v>
      </c>
    </row>
    <row r="78" spans="1:2">
      <c r="A78" s="264" t="s">
        <v>1181</v>
      </c>
      <c r="B78" s="264" t="s">
        <v>1181</v>
      </c>
    </row>
    <row r="79" spans="1:2">
      <c r="A79" s="264" t="s">
        <v>1180</v>
      </c>
      <c r="B79" s="264" t="s">
        <v>1180</v>
      </c>
    </row>
    <row r="80" spans="1:2">
      <c r="A80" s="264" t="s">
        <v>1179</v>
      </c>
      <c r="B80" s="264" t="s">
        <v>1179</v>
      </c>
    </row>
    <row r="81" spans="1:2">
      <c r="A81" s="264" t="s">
        <v>1178</v>
      </c>
      <c r="B81" s="264" t="s">
        <v>1178</v>
      </c>
    </row>
    <row r="82" spans="1:2">
      <c r="A82" s="264" t="s">
        <v>1177</v>
      </c>
      <c r="B82" s="264" t="s">
        <v>1177</v>
      </c>
    </row>
    <row r="83" spans="1:2">
      <c r="A83" s="264" t="s">
        <v>1128</v>
      </c>
      <c r="B83" s="264" t="s">
        <v>1128</v>
      </c>
    </row>
    <row r="84" spans="1:2">
      <c r="A84" s="264" t="s">
        <v>1176</v>
      </c>
      <c r="B84" s="264" t="s">
        <v>1176</v>
      </c>
    </row>
    <row r="85" spans="1:2">
      <c r="A85" s="264" t="s">
        <v>1175</v>
      </c>
      <c r="B85" s="264" t="s">
        <v>1175</v>
      </c>
    </row>
    <row r="86" spans="1:2">
      <c r="A86" s="264" t="s">
        <v>1174</v>
      </c>
      <c r="B86" s="264" t="s">
        <v>1174</v>
      </c>
    </row>
    <row r="87" spans="1:2">
      <c r="A87" s="264" t="s">
        <v>1124</v>
      </c>
      <c r="B87" s="264" t="s">
        <v>1124</v>
      </c>
    </row>
    <row r="88" spans="1:2">
      <c r="A88" s="264" t="s">
        <v>1123</v>
      </c>
      <c r="B88" s="264" t="s">
        <v>1123</v>
      </c>
    </row>
    <row r="89" spans="1:2">
      <c r="A89" s="264" t="s">
        <v>1123</v>
      </c>
      <c r="B89" s="264" t="s">
        <v>1123</v>
      </c>
    </row>
    <row r="90" spans="1:2">
      <c r="A90" s="264" t="s">
        <v>1173</v>
      </c>
      <c r="B90" s="264" t="s">
        <v>1173</v>
      </c>
    </row>
    <row r="91" spans="1:2">
      <c r="A91" s="264" t="s">
        <v>1121</v>
      </c>
      <c r="B91" s="264" t="s">
        <v>1121</v>
      </c>
    </row>
    <row r="92" spans="1:2">
      <c r="A92" s="264" t="s">
        <v>1172</v>
      </c>
      <c r="B92" s="264" t="s">
        <v>1172</v>
      </c>
    </row>
    <row r="93" spans="1:2">
      <c r="A93" s="264" t="s">
        <v>1171</v>
      </c>
      <c r="B93" s="264" t="s">
        <v>1171</v>
      </c>
    </row>
    <row r="94" spans="1:2">
      <c r="A94" s="264" t="s">
        <v>1170</v>
      </c>
      <c r="B94" s="264" t="s">
        <v>1170</v>
      </c>
    </row>
    <row r="95" spans="1:2">
      <c r="A95" s="264" t="s">
        <v>1169</v>
      </c>
      <c r="B95" s="264" t="s">
        <v>1169</v>
      </c>
    </row>
    <row r="96" spans="1:2">
      <c r="A96" s="264" t="s">
        <v>1168</v>
      </c>
      <c r="B96" s="264" t="s">
        <v>1168</v>
      </c>
    </row>
    <row r="97" spans="1:2">
      <c r="A97" s="264" t="s">
        <v>1167</v>
      </c>
      <c r="B97" s="264" t="s">
        <v>1167</v>
      </c>
    </row>
    <row r="98" spans="1:2">
      <c r="A98" s="264" t="s">
        <v>1166</v>
      </c>
      <c r="B98" s="264" t="s">
        <v>1166</v>
      </c>
    </row>
    <row r="99" spans="1:2">
      <c r="A99" s="264" t="s">
        <v>1165</v>
      </c>
      <c r="B99" s="264" t="s">
        <v>1165</v>
      </c>
    </row>
    <row r="100" spans="1:2">
      <c r="A100" s="264" t="s">
        <v>1164</v>
      </c>
      <c r="B100" s="264" t="s">
        <v>1164</v>
      </c>
    </row>
    <row r="101" spans="1:2">
      <c r="A101" s="264" t="s">
        <v>1163</v>
      </c>
      <c r="B101" s="264" t="s">
        <v>1163</v>
      </c>
    </row>
    <row r="102" spans="1:2">
      <c r="A102" s="264" t="s">
        <v>1162</v>
      </c>
      <c r="B102" s="264" t="s">
        <v>1162</v>
      </c>
    </row>
    <row r="103" spans="1:2">
      <c r="A103" s="264" t="s">
        <v>1161</v>
      </c>
      <c r="B103" s="264" t="s">
        <v>1161</v>
      </c>
    </row>
    <row r="104" spans="1:2">
      <c r="A104" s="264" t="s">
        <v>1104</v>
      </c>
      <c r="B104" s="264" t="s">
        <v>1104</v>
      </c>
    </row>
    <row r="105" spans="1:2">
      <c r="A105" s="264" t="s">
        <v>1160</v>
      </c>
      <c r="B105" s="264" t="s">
        <v>1160</v>
      </c>
    </row>
    <row r="106" spans="1:2">
      <c r="A106" s="264" t="s">
        <v>1159</v>
      </c>
      <c r="B106" s="264" t="s">
        <v>1159</v>
      </c>
    </row>
    <row r="107" spans="1:2">
      <c r="A107" s="264" t="s">
        <v>1158</v>
      </c>
      <c r="B107" s="264" t="s">
        <v>1158</v>
      </c>
    </row>
    <row r="108" spans="1:2">
      <c r="A108" s="264" t="s">
        <v>1157</v>
      </c>
      <c r="B108" s="264" t="s">
        <v>1157</v>
      </c>
    </row>
    <row r="109" spans="1:2">
      <c r="A109" s="264" t="s">
        <v>1095</v>
      </c>
      <c r="B109" s="264" t="s">
        <v>1095</v>
      </c>
    </row>
    <row r="110" spans="1:2">
      <c r="A110" s="264" t="s">
        <v>1094</v>
      </c>
      <c r="B110" s="264" t="s">
        <v>1094</v>
      </c>
    </row>
    <row r="111" spans="1:2">
      <c r="A111" s="264" t="s">
        <v>1093</v>
      </c>
      <c r="B111" s="264" t="s">
        <v>1093</v>
      </c>
    </row>
    <row r="112" spans="1:2">
      <c r="A112" s="264" t="s">
        <v>1092</v>
      </c>
      <c r="B112" s="264" t="s">
        <v>1092</v>
      </c>
    </row>
    <row r="113" spans="1:2">
      <c r="A113" s="264" t="s">
        <v>1156</v>
      </c>
      <c r="B113" s="264" t="s">
        <v>1156</v>
      </c>
    </row>
    <row r="114" spans="1:2">
      <c r="A114" s="264" t="s">
        <v>1155</v>
      </c>
      <c r="B114" s="264" t="s">
        <v>1155</v>
      </c>
    </row>
    <row r="115" spans="1:2">
      <c r="A115" s="264" t="s">
        <v>1087</v>
      </c>
      <c r="B115" s="264" t="s">
        <v>1087</v>
      </c>
    </row>
    <row r="116" spans="1:2">
      <c r="A116" s="264" t="s">
        <v>1086</v>
      </c>
      <c r="B116" s="264" t="s">
        <v>1086</v>
      </c>
    </row>
    <row r="117" spans="1:2">
      <c r="A117" s="264" t="s">
        <v>1085</v>
      </c>
      <c r="B117" s="264" t="s">
        <v>1085</v>
      </c>
    </row>
    <row r="118" spans="1:2">
      <c r="A118" s="264" t="s">
        <v>1084</v>
      </c>
      <c r="B118" s="264" t="s">
        <v>1084</v>
      </c>
    </row>
    <row r="119" spans="1:2">
      <c r="A119" s="264" t="s">
        <v>1083</v>
      </c>
      <c r="B119" s="264" t="s">
        <v>1083</v>
      </c>
    </row>
    <row r="120" spans="1:2">
      <c r="A120" s="264" t="s">
        <v>1082</v>
      </c>
      <c r="B120" s="264" t="s">
        <v>1082</v>
      </c>
    </row>
    <row r="121" spans="1:2">
      <c r="A121" s="264" t="s">
        <v>1081</v>
      </c>
      <c r="B121" s="264" t="s">
        <v>1081</v>
      </c>
    </row>
    <row r="122" spans="1:2">
      <c r="A122" s="264" t="s">
        <v>1080</v>
      </c>
      <c r="B122" s="264" t="s">
        <v>1080</v>
      </c>
    </row>
    <row r="123" spans="1:2">
      <c r="A123" s="264" t="s">
        <v>1131</v>
      </c>
      <c r="B123" s="264" t="s">
        <v>1131</v>
      </c>
    </row>
    <row r="124" spans="1:2">
      <c r="A124" s="264" t="s">
        <v>1130</v>
      </c>
      <c r="B124" s="264" t="s">
        <v>1130</v>
      </c>
    </row>
    <row r="125" spans="1:2">
      <c r="A125" s="264" t="s">
        <v>1154</v>
      </c>
      <c r="B125" s="264" t="s">
        <v>1154</v>
      </c>
    </row>
    <row r="126" spans="1:2">
      <c r="A126" s="264" t="s">
        <v>1128</v>
      </c>
      <c r="B126" s="264" t="s">
        <v>1128</v>
      </c>
    </row>
    <row r="127" spans="1:2">
      <c r="A127" s="264" t="s">
        <v>1153</v>
      </c>
      <c r="B127" s="264" t="s">
        <v>1153</v>
      </c>
    </row>
    <row r="128" spans="1:2">
      <c r="A128" s="264" t="s">
        <v>1126</v>
      </c>
      <c r="B128" s="264" t="s">
        <v>1126</v>
      </c>
    </row>
    <row r="129" spans="1:2">
      <c r="A129" s="264" t="s">
        <v>1125</v>
      </c>
      <c r="B129" s="264" t="s">
        <v>1125</v>
      </c>
    </row>
    <row r="130" spans="1:2">
      <c r="A130" s="264" t="s">
        <v>1124</v>
      </c>
      <c r="B130" s="264" t="s">
        <v>1124</v>
      </c>
    </row>
    <row r="131" spans="1:2">
      <c r="A131" s="264" t="s">
        <v>1152</v>
      </c>
      <c r="B131" s="264" t="s">
        <v>1152</v>
      </c>
    </row>
    <row r="132" spans="1:2">
      <c r="A132" s="264" t="s">
        <v>1123</v>
      </c>
      <c r="B132" s="264" t="s">
        <v>1123</v>
      </c>
    </row>
    <row r="133" spans="1:2">
      <c r="A133" s="264" t="s">
        <v>1122</v>
      </c>
      <c r="B133" s="264" t="s">
        <v>1122</v>
      </c>
    </row>
    <row r="134" spans="1:2">
      <c r="A134" s="264" t="s">
        <v>1121</v>
      </c>
      <c r="B134" s="264" t="s">
        <v>1121</v>
      </c>
    </row>
    <row r="135" spans="1:2">
      <c r="A135" s="264" t="s">
        <v>1151</v>
      </c>
      <c r="B135" s="264" t="s">
        <v>1150</v>
      </c>
    </row>
    <row r="136" spans="1:2">
      <c r="A136" s="264" t="s">
        <v>1149</v>
      </c>
      <c r="B136" s="264" t="s">
        <v>1149</v>
      </c>
    </row>
    <row r="137" spans="1:2">
      <c r="A137" s="264" t="s">
        <v>1148</v>
      </c>
      <c r="B137" s="264" t="s">
        <v>1148</v>
      </c>
    </row>
    <row r="138" spans="1:2">
      <c r="A138" s="264" t="s">
        <v>1116</v>
      </c>
      <c r="B138" s="264" t="s">
        <v>1116</v>
      </c>
    </row>
    <row r="139" spans="1:2">
      <c r="A139" s="264" t="s">
        <v>1115</v>
      </c>
      <c r="B139" s="264" t="s">
        <v>1115</v>
      </c>
    </row>
    <row r="140" spans="1:2">
      <c r="A140" s="264" t="s">
        <v>1114</v>
      </c>
      <c r="B140" s="264" t="s">
        <v>1114</v>
      </c>
    </row>
    <row r="141" spans="1:2">
      <c r="A141" s="264" t="s">
        <v>1113</v>
      </c>
      <c r="B141" s="264" t="s">
        <v>1113</v>
      </c>
    </row>
    <row r="142" spans="1:2">
      <c r="A142" s="264" t="s">
        <v>1112</v>
      </c>
      <c r="B142" s="264" t="s">
        <v>1112</v>
      </c>
    </row>
    <row r="143" spans="1:2">
      <c r="A143" s="264" t="s">
        <v>1147</v>
      </c>
      <c r="B143" s="264" t="s">
        <v>1146</v>
      </c>
    </row>
    <row r="144" spans="1:2">
      <c r="A144" s="264" t="s">
        <v>1145</v>
      </c>
      <c r="B144" s="264" t="s">
        <v>1144</v>
      </c>
    </row>
    <row r="145" spans="1:2">
      <c r="A145" s="264" t="s">
        <v>1143</v>
      </c>
      <c r="B145" s="264" t="s">
        <v>1142</v>
      </c>
    </row>
    <row r="146" spans="1:2">
      <c r="A146" s="264" t="s">
        <v>1141</v>
      </c>
      <c r="B146" s="264" t="s">
        <v>1140</v>
      </c>
    </row>
    <row r="147" spans="1:2">
      <c r="A147" s="264" t="s">
        <v>1104</v>
      </c>
      <c r="B147" s="264" t="s">
        <v>1104</v>
      </c>
    </row>
    <row r="148" spans="1:2">
      <c r="A148" s="264" t="s">
        <v>1103</v>
      </c>
      <c r="B148" s="264" t="s">
        <v>1103</v>
      </c>
    </row>
    <row r="149" spans="1:2">
      <c r="A149" s="264" t="s">
        <v>1101</v>
      </c>
      <c r="B149" s="264" t="s">
        <v>1101</v>
      </c>
    </row>
    <row r="150" spans="1:2">
      <c r="A150" s="264" t="s">
        <v>1139</v>
      </c>
      <c r="B150" s="264" t="s">
        <v>1138</v>
      </c>
    </row>
    <row r="151" spans="1:2">
      <c r="A151" s="264" t="s">
        <v>1137</v>
      </c>
      <c r="B151" s="264" t="s">
        <v>1136</v>
      </c>
    </row>
    <row r="152" spans="1:2">
      <c r="A152" s="264" t="s">
        <v>1095</v>
      </c>
      <c r="B152" s="264" t="s">
        <v>1095</v>
      </c>
    </row>
    <row r="153" spans="1:2">
      <c r="A153" s="264" t="s">
        <v>1094</v>
      </c>
      <c r="B153" s="264" t="s">
        <v>1094</v>
      </c>
    </row>
    <row r="154" spans="1:2">
      <c r="A154" s="264" t="s">
        <v>1093</v>
      </c>
      <c r="B154" s="264" t="s">
        <v>1093</v>
      </c>
    </row>
    <row r="155" spans="1:2">
      <c r="A155" s="264" t="s">
        <v>1092</v>
      </c>
      <c r="B155" s="264" t="s">
        <v>1092</v>
      </c>
    </row>
    <row r="156" spans="1:2">
      <c r="A156" s="264" t="s">
        <v>1135</v>
      </c>
      <c r="B156" s="264" t="s">
        <v>1134</v>
      </c>
    </row>
    <row r="157" spans="1:2">
      <c r="A157" s="264" t="s">
        <v>1133</v>
      </c>
      <c r="B157" s="264" t="s">
        <v>1132</v>
      </c>
    </row>
    <row r="158" spans="1:2">
      <c r="A158" s="264" t="s">
        <v>1087</v>
      </c>
      <c r="B158" s="264" t="s">
        <v>1087</v>
      </c>
    </row>
    <row r="159" spans="1:2">
      <c r="A159" s="264" t="s">
        <v>1086</v>
      </c>
      <c r="B159" s="264" t="s">
        <v>1086</v>
      </c>
    </row>
    <row r="160" spans="1:2">
      <c r="A160" s="264" t="s">
        <v>1085</v>
      </c>
      <c r="B160" s="264" t="s">
        <v>1085</v>
      </c>
    </row>
    <row r="161" spans="1:2">
      <c r="A161" s="264" t="s">
        <v>1084</v>
      </c>
      <c r="B161" s="264" t="s">
        <v>1084</v>
      </c>
    </row>
    <row r="162" spans="1:2">
      <c r="A162" s="264" t="s">
        <v>1083</v>
      </c>
      <c r="B162" s="264" t="s">
        <v>1083</v>
      </c>
    </row>
    <row r="163" spans="1:2">
      <c r="A163" s="264" t="s">
        <v>1082</v>
      </c>
      <c r="B163" s="264" t="s">
        <v>1082</v>
      </c>
    </row>
    <row r="164" spans="1:2">
      <c r="A164" s="264" t="s">
        <v>1081</v>
      </c>
      <c r="B164" s="264" t="s">
        <v>1081</v>
      </c>
    </row>
    <row r="165" spans="1:2">
      <c r="A165" s="264" t="s">
        <v>1080</v>
      </c>
      <c r="B165" s="264" t="s">
        <v>1080</v>
      </c>
    </row>
    <row r="166" spans="1:2">
      <c r="A166" s="264" t="s">
        <v>1131</v>
      </c>
      <c r="B166" s="264" t="s">
        <v>1131</v>
      </c>
    </row>
    <row r="167" spans="1:2">
      <c r="A167" s="264" t="s">
        <v>1130</v>
      </c>
      <c r="B167" s="264" t="s">
        <v>1130</v>
      </c>
    </row>
    <row r="168" spans="1:2">
      <c r="A168" s="264" t="s">
        <v>1129</v>
      </c>
      <c r="B168" s="264" t="s">
        <v>1129</v>
      </c>
    </row>
    <row r="169" spans="1:2">
      <c r="A169" s="264" t="s">
        <v>1128</v>
      </c>
      <c r="B169" s="264" t="s">
        <v>1128</v>
      </c>
    </row>
    <row r="170" spans="1:2">
      <c r="A170" s="264" t="s">
        <v>1127</v>
      </c>
      <c r="B170" s="264" t="s">
        <v>1127</v>
      </c>
    </row>
    <row r="171" spans="1:2">
      <c r="A171" s="264" t="s">
        <v>1126</v>
      </c>
      <c r="B171" s="264" t="s">
        <v>1126</v>
      </c>
    </row>
    <row r="172" spans="1:2">
      <c r="A172" s="264" t="s">
        <v>1125</v>
      </c>
      <c r="B172" s="264" t="s">
        <v>1125</v>
      </c>
    </row>
    <row r="173" spans="1:2">
      <c r="A173" s="264" t="s">
        <v>1124</v>
      </c>
      <c r="B173" s="264" t="s">
        <v>1124</v>
      </c>
    </row>
    <row r="174" spans="1:2">
      <c r="A174" s="264" t="s">
        <v>1123</v>
      </c>
      <c r="B174" s="264" t="s">
        <v>1123</v>
      </c>
    </row>
    <row r="175" spans="1:2">
      <c r="A175" s="264" t="s">
        <v>1123</v>
      </c>
      <c r="B175" s="264" t="s">
        <v>1123</v>
      </c>
    </row>
    <row r="176" spans="1:2">
      <c r="A176" s="264" t="s">
        <v>1122</v>
      </c>
      <c r="B176" s="264" t="s">
        <v>1122</v>
      </c>
    </row>
    <row r="177" spans="1:2">
      <c r="A177" s="264" t="s">
        <v>1121</v>
      </c>
      <c r="B177" s="264" t="s">
        <v>1121</v>
      </c>
    </row>
    <row r="178" spans="1:2">
      <c r="A178" s="264" t="s">
        <v>1120</v>
      </c>
      <c r="B178" s="264" t="s">
        <v>1119</v>
      </c>
    </row>
    <row r="179" spans="1:2">
      <c r="A179" s="264" t="s">
        <v>1118</v>
      </c>
      <c r="B179" s="264" t="s">
        <v>1118</v>
      </c>
    </row>
    <row r="180" spans="1:2">
      <c r="A180" s="264" t="s">
        <v>1117</v>
      </c>
      <c r="B180" s="264" t="s">
        <v>1117</v>
      </c>
    </row>
    <row r="181" spans="1:2">
      <c r="A181" s="264" t="s">
        <v>1116</v>
      </c>
      <c r="B181" s="264" t="s">
        <v>1116</v>
      </c>
    </row>
    <row r="182" spans="1:2">
      <c r="A182" s="264" t="s">
        <v>1115</v>
      </c>
      <c r="B182" s="264" t="s">
        <v>1115</v>
      </c>
    </row>
    <row r="183" spans="1:2">
      <c r="A183" s="264" t="s">
        <v>1114</v>
      </c>
      <c r="B183" s="264" t="s">
        <v>1114</v>
      </c>
    </row>
    <row r="184" spans="1:2">
      <c r="A184" s="264" t="s">
        <v>1113</v>
      </c>
      <c r="B184" s="264" t="s">
        <v>1113</v>
      </c>
    </row>
    <row r="185" spans="1:2">
      <c r="A185" s="264" t="s">
        <v>1112</v>
      </c>
      <c r="B185" s="264" t="s">
        <v>1112</v>
      </c>
    </row>
    <row r="186" spans="1:2">
      <c r="A186" s="264" t="s">
        <v>1111</v>
      </c>
      <c r="B186" s="264" t="s">
        <v>1111</v>
      </c>
    </row>
    <row r="187" spans="1:2">
      <c r="A187" s="264" t="s">
        <v>1110</v>
      </c>
      <c r="B187" s="264" t="s">
        <v>1109</v>
      </c>
    </row>
    <row r="188" spans="1:2">
      <c r="A188" s="264" t="s">
        <v>1108</v>
      </c>
      <c r="B188" s="264" t="s">
        <v>1107</v>
      </c>
    </row>
    <row r="189" spans="1:2">
      <c r="A189" s="264" t="s">
        <v>1106</v>
      </c>
      <c r="B189" s="264" t="s">
        <v>1105</v>
      </c>
    </row>
    <row r="190" spans="1:2">
      <c r="A190" s="264" t="s">
        <v>1104</v>
      </c>
      <c r="B190" s="264" t="s">
        <v>1104</v>
      </c>
    </row>
    <row r="191" spans="1:2">
      <c r="A191" s="264" t="s">
        <v>1103</v>
      </c>
      <c r="B191" s="264" t="s">
        <v>1102</v>
      </c>
    </row>
    <row r="192" spans="1:2">
      <c r="A192" s="264" t="s">
        <v>1101</v>
      </c>
      <c r="B192" s="264" t="s">
        <v>1100</v>
      </c>
    </row>
    <row r="193" spans="1:2">
      <c r="A193" s="264" t="s">
        <v>1099</v>
      </c>
      <c r="B193" s="264" t="s">
        <v>1098</v>
      </c>
    </row>
    <row r="194" spans="1:2">
      <c r="A194" s="264" t="s">
        <v>1097</v>
      </c>
      <c r="B194" s="264" t="s">
        <v>1096</v>
      </c>
    </row>
    <row r="195" spans="1:2">
      <c r="A195" s="264" t="s">
        <v>1095</v>
      </c>
      <c r="B195" s="264" t="s">
        <v>1095</v>
      </c>
    </row>
    <row r="196" spans="1:2">
      <c r="A196" s="264" t="s">
        <v>1094</v>
      </c>
      <c r="B196" s="264" t="s">
        <v>1094</v>
      </c>
    </row>
    <row r="197" spans="1:2">
      <c r="A197" s="264" t="s">
        <v>1093</v>
      </c>
      <c r="B197" s="264" t="s">
        <v>1093</v>
      </c>
    </row>
    <row r="198" spans="1:2">
      <c r="A198" s="264" t="s">
        <v>1092</v>
      </c>
      <c r="B198" s="264" t="s">
        <v>1092</v>
      </c>
    </row>
    <row r="199" spans="1:2">
      <c r="A199" s="264" t="s">
        <v>1091</v>
      </c>
      <c r="B199" s="264" t="s">
        <v>1090</v>
      </c>
    </row>
    <row r="200" spans="1:2">
      <c r="A200" s="264" t="s">
        <v>1089</v>
      </c>
      <c r="B200" s="264" t="s">
        <v>1088</v>
      </c>
    </row>
    <row r="201" spans="1:2">
      <c r="A201" s="264" t="s">
        <v>1087</v>
      </c>
      <c r="B201" s="264" t="s">
        <v>1087</v>
      </c>
    </row>
    <row r="202" spans="1:2">
      <c r="A202" s="264" t="s">
        <v>1086</v>
      </c>
      <c r="B202" s="264" t="s">
        <v>1086</v>
      </c>
    </row>
    <row r="203" spans="1:2">
      <c r="A203" s="264" t="s">
        <v>1085</v>
      </c>
      <c r="B203" s="264" t="s">
        <v>1085</v>
      </c>
    </row>
    <row r="204" spans="1:2">
      <c r="A204" s="264" t="s">
        <v>1084</v>
      </c>
      <c r="B204" s="264" t="s">
        <v>1084</v>
      </c>
    </row>
    <row r="205" spans="1:2">
      <c r="A205" s="264" t="s">
        <v>1083</v>
      </c>
      <c r="B205" s="264" t="s">
        <v>1083</v>
      </c>
    </row>
    <row r="206" spans="1:2">
      <c r="A206" s="264" t="s">
        <v>1082</v>
      </c>
      <c r="B206" s="264" t="s">
        <v>1082</v>
      </c>
    </row>
    <row r="207" spans="1:2">
      <c r="A207" s="264" t="s">
        <v>1081</v>
      </c>
      <c r="B207" s="264" t="s">
        <v>1081</v>
      </c>
    </row>
    <row r="208" spans="1:2">
      <c r="A208" s="264" t="s">
        <v>1080</v>
      </c>
      <c r="B208" s="264" t="s">
        <v>1080</v>
      </c>
    </row>
    <row r="209" spans="1:2">
      <c r="A209" s="264" t="s">
        <v>1079</v>
      </c>
      <c r="B209" s="264" t="s">
        <v>1079</v>
      </c>
    </row>
    <row r="210" spans="1:2">
      <c r="A210" s="264" t="s">
        <v>417</v>
      </c>
      <c r="B210" s="264" t="s">
        <v>417</v>
      </c>
    </row>
    <row r="211" spans="1:2">
      <c r="A211" s="264" t="s">
        <v>416</v>
      </c>
      <c r="B211" s="264" t="s">
        <v>416</v>
      </c>
    </row>
    <row r="212" spans="1:2">
      <c r="A212" s="264" t="s">
        <v>415</v>
      </c>
      <c r="B212" s="264" t="s">
        <v>415</v>
      </c>
    </row>
    <row r="213" spans="1:2">
      <c r="A213" s="264" t="s">
        <v>1078</v>
      </c>
      <c r="B213" s="264" t="s">
        <v>1077</v>
      </c>
    </row>
    <row r="214" spans="1:2">
      <c r="A214" s="264" t="s">
        <v>1076</v>
      </c>
      <c r="B214" s="264" t="s">
        <v>1075</v>
      </c>
    </row>
    <row r="215" spans="1:2">
      <c r="A215" s="264" t="s">
        <v>1074</v>
      </c>
      <c r="B215" s="264" t="s">
        <v>1073</v>
      </c>
    </row>
    <row r="216" spans="1:2">
      <c r="A216" s="264" t="s">
        <v>1072</v>
      </c>
      <c r="B216" s="264" t="s">
        <v>1071</v>
      </c>
    </row>
    <row r="217" spans="1:2">
      <c r="A217" s="264" t="s">
        <v>1070</v>
      </c>
      <c r="B217" s="264" t="s">
        <v>1069</v>
      </c>
    </row>
    <row r="218" spans="1:2">
      <c r="A218" s="264" t="s">
        <v>1068</v>
      </c>
      <c r="B218" s="264" t="s">
        <v>1067</v>
      </c>
    </row>
    <row r="219" spans="1:2">
      <c r="A219" s="264" t="s">
        <v>1066</v>
      </c>
      <c r="B219" s="264" t="s">
        <v>1065</v>
      </c>
    </row>
    <row r="220" spans="1:2">
      <c r="A220" s="264" t="s">
        <v>1064</v>
      </c>
      <c r="B220" s="264" t="s">
        <v>1063</v>
      </c>
    </row>
    <row r="221" spans="1:2">
      <c r="A221" s="264" t="s">
        <v>1062</v>
      </c>
      <c r="B221" s="264" t="s">
        <v>1061</v>
      </c>
    </row>
    <row r="222" spans="1:2">
      <c r="A222" s="264" t="s">
        <v>1060</v>
      </c>
      <c r="B222" s="264" t="s">
        <v>1059</v>
      </c>
    </row>
    <row r="223" spans="1:2">
      <c r="A223" s="264" t="s">
        <v>1058</v>
      </c>
      <c r="B223" s="264" t="s">
        <v>1057</v>
      </c>
    </row>
    <row r="224" spans="1:2">
      <c r="A224" s="264" t="s">
        <v>392</v>
      </c>
      <c r="B224" s="264" t="s">
        <v>392</v>
      </c>
    </row>
    <row r="225" spans="1:2">
      <c r="A225" s="264" t="s">
        <v>418</v>
      </c>
      <c r="B225" s="264" t="s">
        <v>418</v>
      </c>
    </row>
    <row r="226" spans="1:2">
      <c r="A226" s="264" t="s">
        <v>417</v>
      </c>
      <c r="B226" s="264" t="s">
        <v>417</v>
      </c>
    </row>
    <row r="227" spans="1:2">
      <c r="A227" s="264" t="s">
        <v>416</v>
      </c>
      <c r="B227" s="264" t="s">
        <v>416</v>
      </c>
    </row>
    <row r="228" spans="1:2">
      <c r="A228" s="264" t="s">
        <v>415</v>
      </c>
      <c r="B228" s="264" t="s">
        <v>415</v>
      </c>
    </row>
    <row r="229" spans="1:2">
      <c r="A229" s="264" t="s">
        <v>1056</v>
      </c>
      <c r="B229" s="264" t="s">
        <v>1055</v>
      </c>
    </row>
    <row r="230" spans="1:2">
      <c r="A230" s="264" t="s">
        <v>1054</v>
      </c>
      <c r="B230" s="264" t="s">
        <v>1053</v>
      </c>
    </row>
    <row r="231" spans="1:2">
      <c r="A231" s="264" t="s">
        <v>1052</v>
      </c>
      <c r="B231" s="264" t="s">
        <v>1051</v>
      </c>
    </row>
    <row r="232" spans="1:2">
      <c r="A232" s="264" t="s">
        <v>1050</v>
      </c>
      <c r="B232" s="264" t="s">
        <v>1049</v>
      </c>
    </row>
    <row r="233" spans="1:2">
      <c r="A233" s="264" t="s">
        <v>1048</v>
      </c>
      <c r="B233" s="264" t="s">
        <v>1047</v>
      </c>
    </row>
    <row r="234" spans="1:2">
      <c r="A234" s="264" t="s">
        <v>1046</v>
      </c>
      <c r="B234" s="264" t="s">
        <v>1045</v>
      </c>
    </row>
    <row r="235" spans="1:2">
      <c r="A235" s="264" t="s">
        <v>1044</v>
      </c>
      <c r="B235" s="264" t="s">
        <v>1043</v>
      </c>
    </row>
    <row r="236" spans="1:2">
      <c r="A236" s="264" t="s">
        <v>1042</v>
      </c>
      <c r="B236" s="264" t="s">
        <v>1041</v>
      </c>
    </row>
    <row r="237" spans="1:2">
      <c r="A237" s="264" t="s">
        <v>1040</v>
      </c>
      <c r="B237" s="264" t="s">
        <v>1039</v>
      </c>
    </row>
    <row r="238" spans="1:2">
      <c r="A238" s="264" t="s">
        <v>1038</v>
      </c>
      <c r="B238" s="264" t="s">
        <v>1037</v>
      </c>
    </row>
    <row r="239" spans="1:2">
      <c r="A239" s="264" t="s">
        <v>1036</v>
      </c>
      <c r="B239" s="264" t="s">
        <v>1035</v>
      </c>
    </row>
    <row r="240" spans="1:2">
      <c r="A240" s="264" t="s">
        <v>392</v>
      </c>
      <c r="B240" s="264" t="s">
        <v>392</v>
      </c>
    </row>
    <row r="241" spans="1:2">
      <c r="A241" s="264" t="s">
        <v>418</v>
      </c>
      <c r="B241" s="264" t="s">
        <v>418</v>
      </c>
    </row>
    <row r="242" spans="1:2">
      <c r="A242" s="264" t="s">
        <v>417</v>
      </c>
      <c r="B242" s="264" t="s">
        <v>417</v>
      </c>
    </row>
    <row r="243" spans="1:2">
      <c r="A243" s="264" t="s">
        <v>416</v>
      </c>
      <c r="B243" s="264" t="s">
        <v>416</v>
      </c>
    </row>
    <row r="244" spans="1:2">
      <c r="A244" s="264" t="s">
        <v>415</v>
      </c>
      <c r="B244" s="264" t="s">
        <v>415</v>
      </c>
    </row>
    <row r="245" spans="1:2">
      <c r="A245" s="264" t="s">
        <v>1034</v>
      </c>
      <c r="B245" s="264" t="s">
        <v>1033</v>
      </c>
    </row>
    <row r="246" spans="1:2">
      <c r="A246" s="264" t="s">
        <v>1032</v>
      </c>
      <c r="B246" s="264" t="s">
        <v>1031</v>
      </c>
    </row>
    <row r="247" spans="1:2">
      <c r="A247" s="264" t="s">
        <v>1030</v>
      </c>
      <c r="B247" s="264" t="s">
        <v>1029</v>
      </c>
    </row>
    <row r="248" spans="1:2">
      <c r="A248" s="264" t="s">
        <v>1028</v>
      </c>
      <c r="B248" s="264" t="s">
        <v>1027</v>
      </c>
    </row>
    <row r="249" spans="1:2">
      <c r="A249" s="264" t="s">
        <v>1026</v>
      </c>
      <c r="B249" s="264" t="s">
        <v>1025</v>
      </c>
    </row>
    <row r="250" spans="1:2">
      <c r="A250" s="264" t="s">
        <v>1024</v>
      </c>
      <c r="B250" s="264" t="s">
        <v>1023</v>
      </c>
    </row>
    <row r="251" spans="1:2">
      <c r="A251" s="264" t="s">
        <v>1022</v>
      </c>
      <c r="B251" s="264" t="s">
        <v>1021</v>
      </c>
    </row>
    <row r="252" spans="1:2">
      <c r="A252" s="264" t="s">
        <v>1020</v>
      </c>
      <c r="B252" s="264" t="s">
        <v>1019</v>
      </c>
    </row>
    <row r="253" spans="1:2">
      <c r="A253" s="264" t="s">
        <v>1018</v>
      </c>
      <c r="B253" s="264" t="s">
        <v>1017</v>
      </c>
    </row>
    <row r="254" spans="1:2">
      <c r="A254" s="264" t="s">
        <v>1016</v>
      </c>
      <c r="B254" s="264" t="s">
        <v>1015</v>
      </c>
    </row>
    <row r="255" spans="1:2">
      <c r="A255" s="264" t="s">
        <v>1014</v>
      </c>
      <c r="B255" s="264" t="s">
        <v>1013</v>
      </c>
    </row>
    <row r="256" spans="1:2">
      <c r="A256" s="264" t="s">
        <v>392</v>
      </c>
      <c r="B256" s="264" t="s">
        <v>392</v>
      </c>
    </row>
    <row r="257" spans="1:2">
      <c r="A257" s="264" t="s">
        <v>418</v>
      </c>
      <c r="B257" s="264" t="s">
        <v>418</v>
      </c>
    </row>
    <row r="258" spans="1:2">
      <c r="A258" s="264" t="s">
        <v>417</v>
      </c>
      <c r="B258" s="264" t="s">
        <v>417</v>
      </c>
    </row>
    <row r="259" spans="1:2">
      <c r="A259" s="264" t="s">
        <v>416</v>
      </c>
      <c r="B259" s="264" t="s">
        <v>416</v>
      </c>
    </row>
    <row r="260" spans="1:2">
      <c r="A260" s="264" t="s">
        <v>415</v>
      </c>
      <c r="B260" s="264" t="s">
        <v>415</v>
      </c>
    </row>
    <row r="261" spans="1:2">
      <c r="A261" s="264" t="s">
        <v>1012</v>
      </c>
      <c r="B261" s="264" t="s">
        <v>1011</v>
      </c>
    </row>
    <row r="262" spans="1:2">
      <c r="A262" s="264" t="s">
        <v>1010</v>
      </c>
      <c r="B262" s="264" t="s">
        <v>1009</v>
      </c>
    </row>
    <row r="263" spans="1:2">
      <c r="A263" s="264" t="s">
        <v>1008</v>
      </c>
      <c r="B263" s="264" t="s">
        <v>1007</v>
      </c>
    </row>
    <row r="264" spans="1:2">
      <c r="A264" s="264" t="s">
        <v>1006</v>
      </c>
      <c r="B264" s="264" t="s">
        <v>1005</v>
      </c>
    </row>
    <row r="265" spans="1:2">
      <c r="A265" s="264" t="s">
        <v>1004</v>
      </c>
      <c r="B265" s="264" t="s">
        <v>1003</v>
      </c>
    </row>
    <row r="266" spans="1:2">
      <c r="A266" s="264" t="s">
        <v>1002</v>
      </c>
      <c r="B266" s="264" t="s">
        <v>1001</v>
      </c>
    </row>
    <row r="267" spans="1:2">
      <c r="A267" s="264" t="s">
        <v>1000</v>
      </c>
      <c r="B267" s="264" t="s">
        <v>999</v>
      </c>
    </row>
    <row r="268" spans="1:2">
      <c r="A268" s="264" t="s">
        <v>998</v>
      </c>
      <c r="B268" s="264" t="s">
        <v>997</v>
      </c>
    </row>
    <row r="269" spans="1:2">
      <c r="A269" s="264" t="s">
        <v>996</v>
      </c>
      <c r="B269" s="264" t="s">
        <v>995</v>
      </c>
    </row>
    <row r="270" spans="1:2">
      <c r="A270" s="264" t="s">
        <v>994</v>
      </c>
      <c r="B270" s="264" t="s">
        <v>993</v>
      </c>
    </row>
    <row r="271" spans="1:2">
      <c r="A271" s="264" t="s">
        <v>992</v>
      </c>
      <c r="B271" s="264" t="s">
        <v>991</v>
      </c>
    </row>
    <row r="272" spans="1:2">
      <c r="A272" s="264" t="s">
        <v>392</v>
      </c>
      <c r="B272" s="264" t="s">
        <v>392</v>
      </c>
    </row>
    <row r="273" spans="1:2">
      <c r="A273" s="264" t="s">
        <v>418</v>
      </c>
      <c r="B273" s="264" t="s">
        <v>418</v>
      </c>
    </row>
    <row r="274" spans="1:2">
      <c r="A274" s="264" t="s">
        <v>417</v>
      </c>
      <c r="B274" s="264" t="s">
        <v>417</v>
      </c>
    </row>
    <row r="275" spans="1:2">
      <c r="A275" s="264" t="s">
        <v>416</v>
      </c>
      <c r="B275" s="264" t="s">
        <v>416</v>
      </c>
    </row>
    <row r="276" spans="1:2">
      <c r="A276" s="264" t="s">
        <v>415</v>
      </c>
      <c r="B276" s="264" t="s">
        <v>415</v>
      </c>
    </row>
    <row r="277" spans="1:2">
      <c r="A277" s="264" t="s">
        <v>990</v>
      </c>
      <c r="B277" s="264" t="s">
        <v>989</v>
      </c>
    </row>
    <row r="278" spans="1:2">
      <c r="A278" s="264" t="s">
        <v>988</v>
      </c>
      <c r="B278" s="264" t="s">
        <v>987</v>
      </c>
    </row>
    <row r="279" spans="1:2">
      <c r="A279" s="264" t="s">
        <v>986</v>
      </c>
      <c r="B279" s="264" t="s">
        <v>985</v>
      </c>
    </row>
    <row r="280" spans="1:2">
      <c r="A280" s="264" t="s">
        <v>984</v>
      </c>
      <c r="B280" s="264" t="s">
        <v>983</v>
      </c>
    </row>
    <row r="281" spans="1:2">
      <c r="A281" s="264" t="s">
        <v>982</v>
      </c>
      <c r="B281" s="264" t="s">
        <v>981</v>
      </c>
    </row>
    <row r="282" spans="1:2">
      <c r="A282" s="264" t="s">
        <v>980</v>
      </c>
      <c r="B282" s="264" t="s">
        <v>979</v>
      </c>
    </row>
    <row r="283" spans="1:2">
      <c r="A283" s="264" t="s">
        <v>978</v>
      </c>
      <c r="B283" s="264" t="s">
        <v>977</v>
      </c>
    </row>
    <row r="284" spans="1:2">
      <c r="A284" s="264" t="s">
        <v>976</v>
      </c>
      <c r="B284" s="264" t="s">
        <v>975</v>
      </c>
    </row>
    <row r="285" spans="1:2">
      <c r="A285" s="264" t="s">
        <v>974</v>
      </c>
      <c r="B285" s="264" t="s">
        <v>973</v>
      </c>
    </row>
    <row r="286" spans="1:2">
      <c r="A286" s="264" t="s">
        <v>972</v>
      </c>
      <c r="B286" s="264" t="s">
        <v>971</v>
      </c>
    </row>
    <row r="287" spans="1:2">
      <c r="A287" s="264" t="s">
        <v>970</v>
      </c>
      <c r="B287" s="264" t="s">
        <v>969</v>
      </c>
    </row>
    <row r="288" spans="1:2">
      <c r="A288" s="264" t="s">
        <v>392</v>
      </c>
      <c r="B288" s="264" t="s">
        <v>392</v>
      </c>
    </row>
    <row r="289" spans="1:2">
      <c r="A289" s="264" t="s">
        <v>418</v>
      </c>
      <c r="B289" s="264" t="s">
        <v>418</v>
      </c>
    </row>
    <row r="290" spans="1:2">
      <c r="A290" s="264" t="s">
        <v>417</v>
      </c>
      <c r="B290" s="264" t="s">
        <v>417</v>
      </c>
    </row>
    <row r="291" spans="1:2">
      <c r="A291" s="264" t="s">
        <v>416</v>
      </c>
      <c r="B291" s="264" t="s">
        <v>416</v>
      </c>
    </row>
    <row r="292" spans="1:2">
      <c r="A292" s="264" t="s">
        <v>415</v>
      </c>
      <c r="B292" s="264" t="s">
        <v>415</v>
      </c>
    </row>
    <row r="293" spans="1:2">
      <c r="A293" s="264" t="s">
        <v>968</v>
      </c>
      <c r="B293" s="264" t="s">
        <v>967</v>
      </c>
    </row>
    <row r="294" spans="1:2">
      <c r="A294" s="264" t="s">
        <v>966</v>
      </c>
      <c r="B294" s="264" t="s">
        <v>965</v>
      </c>
    </row>
    <row r="295" spans="1:2">
      <c r="A295" s="264" t="s">
        <v>964</v>
      </c>
      <c r="B295" s="264" t="s">
        <v>963</v>
      </c>
    </row>
    <row r="296" spans="1:2">
      <c r="A296" s="264" t="s">
        <v>962</v>
      </c>
      <c r="B296" s="264" t="s">
        <v>961</v>
      </c>
    </row>
    <row r="297" spans="1:2">
      <c r="A297" s="264" t="s">
        <v>960</v>
      </c>
      <c r="B297" s="264" t="s">
        <v>959</v>
      </c>
    </row>
    <row r="298" spans="1:2">
      <c r="A298" s="264" t="s">
        <v>958</v>
      </c>
      <c r="B298" s="264" t="s">
        <v>957</v>
      </c>
    </row>
    <row r="299" spans="1:2">
      <c r="A299" s="264" t="s">
        <v>956</v>
      </c>
      <c r="B299" s="264" t="s">
        <v>955</v>
      </c>
    </row>
    <row r="300" spans="1:2">
      <c r="A300" s="264" t="s">
        <v>954</v>
      </c>
      <c r="B300" s="264" t="s">
        <v>953</v>
      </c>
    </row>
    <row r="301" spans="1:2">
      <c r="A301" s="264" t="s">
        <v>952</v>
      </c>
      <c r="B301" s="264" t="s">
        <v>951</v>
      </c>
    </row>
    <row r="302" spans="1:2">
      <c r="A302" s="264" t="s">
        <v>950</v>
      </c>
      <c r="B302" s="264" t="s">
        <v>949</v>
      </c>
    </row>
    <row r="303" spans="1:2">
      <c r="A303" s="264" t="s">
        <v>948</v>
      </c>
      <c r="B303" s="264" t="s">
        <v>947</v>
      </c>
    </row>
    <row r="304" spans="1:2">
      <c r="A304" s="264" t="s">
        <v>392</v>
      </c>
      <c r="B304" s="264" t="s">
        <v>392</v>
      </c>
    </row>
    <row r="305" spans="1:2">
      <c r="A305" s="264" t="s">
        <v>418</v>
      </c>
      <c r="B305" s="264" t="s">
        <v>418</v>
      </c>
    </row>
    <row r="306" spans="1:2">
      <c r="A306" s="264" t="s">
        <v>417</v>
      </c>
      <c r="B306" s="264" t="s">
        <v>417</v>
      </c>
    </row>
    <row r="307" spans="1:2">
      <c r="A307" s="264" t="s">
        <v>416</v>
      </c>
      <c r="B307" s="264" t="s">
        <v>416</v>
      </c>
    </row>
    <row r="308" spans="1:2">
      <c r="A308" s="264" t="s">
        <v>415</v>
      </c>
      <c r="B308" s="264" t="s">
        <v>415</v>
      </c>
    </row>
    <row r="309" spans="1:2">
      <c r="A309" s="264" t="s">
        <v>946</v>
      </c>
      <c r="B309" s="264" t="s">
        <v>945</v>
      </c>
    </row>
    <row r="310" spans="1:2">
      <c r="A310" s="264" t="s">
        <v>944</v>
      </c>
      <c r="B310" s="264" t="s">
        <v>943</v>
      </c>
    </row>
    <row r="311" spans="1:2">
      <c r="A311" s="264" t="s">
        <v>942</v>
      </c>
      <c r="B311" s="264" t="s">
        <v>941</v>
      </c>
    </row>
    <row r="312" spans="1:2">
      <c r="A312" s="264" t="s">
        <v>940</v>
      </c>
      <c r="B312" s="264" t="s">
        <v>939</v>
      </c>
    </row>
    <row r="313" spans="1:2">
      <c r="A313" s="264" t="s">
        <v>938</v>
      </c>
      <c r="B313" s="264" t="s">
        <v>937</v>
      </c>
    </row>
    <row r="314" spans="1:2">
      <c r="A314" s="264" t="s">
        <v>936</v>
      </c>
      <c r="B314" s="264" t="s">
        <v>935</v>
      </c>
    </row>
    <row r="315" spans="1:2">
      <c r="A315" s="264" t="s">
        <v>934</v>
      </c>
      <c r="B315" s="264" t="s">
        <v>933</v>
      </c>
    </row>
    <row r="316" spans="1:2">
      <c r="A316" s="264" t="s">
        <v>932</v>
      </c>
      <c r="B316" s="264" t="s">
        <v>931</v>
      </c>
    </row>
    <row r="317" spans="1:2">
      <c r="A317" s="264" t="s">
        <v>930</v>
      </c>
      <c r="B317" s="264" t="s">
        <v>929</v>
      </c>
    </row>
    <row r="318" spans="1:2">
      <c r="A318" s="264" t="s">
        <v>928</v>
      </c>
      <c r="B318" s="264" t="s">
        <v>927</v>
      </c>
    </row>
    <row r="319" spans="1:2">
      <c r="A319" s="264" t="s">
        <v>926</v>
      </c>
      <c r="B319" s="264" t="s">
        <v>925</v>
      </c>
    </row>
    <row r="320" spans="1:2">
      <c r="A320" s="264" t="s">
        <v>392</v>
      </c>
      <c r="B320" s="264" t="s">
        <v>392</v>
      </c>
    </row>
    <row r="321" spans="1:2">
      <c r="A321" s="264" t="s">
        <v>418</v>
      </c>
      <c r="B321" s="264" t="s">
        <v>418</v>
      </c>
    </row>
    <row r="322" spans="1:2">
      <c r="A322" s="264" t="s">
        <v>417</v>
      </c>
      <c r="B322" s="264" t="s">
        <v>417</v>
      </c>
    </row>
    <row r="323" spans="1:2">
      <c r="A323" s="264" t="s">
        <v>416</v>
      </c>
      <c r="B323" s="264" t="s">
        <v>416</v>
      </c>
    </row>
    <row r="324" spans="1:2">
      <c r="A324" s="264" t="s">
        <v>415</v>
      </c>
      <c r="B324" s="264" t="s">
        <v>415</v>
      </c>
    </row>
    <row r="325" spans="1:2">
      <c r="A325" s="264" t="s">
        <v>924</v>
      </c>
      <c r="B325" s="264" t="s">
        <v>923</v>
      </c>
    </row>
    <row r="326" spans="1:2">
      <c r="A326" s="264" t="s">
        <v>922</v>
      </c>
      <c r="B326" s="264" t="s">
        <v>921</v>
      </c>
    </row>
    <row r="327" spans="1:2">
      <c r="A327" s="264" t="s">
        <v>920</v>
      </c>
      <c r="B327" s="264" t="s">
        <v>919</v>
      </c>
    </row>
    <row r="328" spans="1:2">
      <c r="A328" s="264" t="s">
        <v>918</v>
      </c>
      <c r="B328" s="264" t="s">
        <v>917</v>
      </c>
    </row>
    <row r="329" spans="1:2">
      <c r="A329" s="264" t="s">
        <v>916</v>
      </c>
      <c r="B329" s="264" t="s">
        <v>915</v>
      </c>
    </row>
    <row r="330" spans="1:2">
      <c r="A330" s="264" t="s">
        <v>914</v>
      </c>
      <c r="B330" s="264" t="s">
        <v>913</v>
      </c>
    </row>
    <row r="331" spans="1:2">
      <c r="A331" s="264" t="s">
        <v>912</v>
      </c>
      <c r="B331" s="264" t="s">
        <v>911</v>
      </c>
    </row>
    <row r="332" spans="1:2">
      <c r="A332" s="264" t="s">
        <v>910</v>
      </c>
      <c r="B332" s="264" t="s">
        <v>909</v>
      </c>
    </row>
    <row r="333" spans="1:2">
      <c r="A333" s="264" t="s">
        <v>908</v>
      </c>
      <c r="B333" s="264" t="s">
        <v>907</v>
      </c>
    </row>
    <row r="334" spans="1:2">
      <c r="A334" s="264" t="s">
        <v>906</v>
      </c>
      <c r="B334" s="264" t="s">
        <v>905</v>
      </c>
    </row>
    <row r="335" spans="1:2">
      <c r="A335" s="264" t="s">
        <v>904</v>
      </c>
      <c r="B335" s="264" t="s">
        <v>903</v>
      </c>
    </row>
    <row r="336" spans="1:2">
      <c r="A336" s="264" t="s">
        <v>392</v>
      </c>
      <c r="B336" s="264" t="s">
        <v>392</v>
      </c>
    </row>
    <row r="337" spans="1:2">
      <c r="A337" s="264" t="s">
        <v>418</v>
      </c>
      <c r="B337" s="264" t="s">
        <v>418</v>
      </c>
    </row>
    <row r="338" spans="1:2">
      <c r="A338" s="264" t="s">
        <v>417</v>
      </c>
      <c r="B338" s="264" t="s">
        <v>417</v>
      </c>
    </row>
    <row r="339" spans="1:2">
      <c r="A339" s="264" t="s">
        <v>416</v>
      </c>
      <c r="B339" s="264" t="s">
        <v>416</v>
      </c>
    </row>
    <row r="340" spans="1:2">
      <c r="A340" s="264" t="s">
        <v>415</v>
      </c>
      <c r="B340" s="264" t="s">
        <v>415</v>
      </c>
    </row>
    <row r="341" spans="1:2">
      <c r="A341" s="264" t="s">
        <v>902</v>
      </c>
      <c r="B341" s="264" t="s">
        <v>901</v>
      </c>
    </row>
    <row r="342" spans="1:2">
      <c r="A342" s="264" t="s">
        <v>900</v>
      </c>
      <c r="B342" s="264" t="s">
        <v>899</v>
      </c>
    </row>
    <row r="343" spans="1:2">
      <c r="A343" s="264" t="s">
        <v>898</v>
      </c>
      <c r="B343" s="264" t="s">
        <v>897</v>
      </c>
    </row>
    <row r="344" spans="1:2">
      <c r="A344" s="264" t="s">
        <v>896</v>
      </c>
      <c r="B344" s="264" t="s">
        <v>895</v>
      </c>
    </row>
    <row r="345" spans="1:2">
      <c r="A345" s="264" t="s">
        <v>894</v>
      </c>
      <c r="B345" s="264" t="s">
        <v>893</v>
      </c>
    </row>
    <row r="346" spans="1:2">
      <c r="A346" s="264" t="s">
        <v>892</v>
      </c>
      <c r="B346" s="264" t="s">
        <v>891</v>
      </c>
    </row>
    <row r="347" spans="1:2">
      <c r="A347" s="264" t="s">
        <v>890</v>
      </c>
      <c r="B347" s="264" t="s">
        <v>889</v>
      </c>
    </row>
    <row r="348" spans="1:2">
      <c r="A348" s="264" t="s">
        <v>888</v>
      </c>
      <c r="B348" s="264" t="s">
        <v>887</v>
      </c>
    </row>
    <row r="349" spans="1:2">
      <c r="A349" s="264" t="s">
        <v>886</v>
      </c>
      <c r="B349" s="264" t="s">
        <v>885</v>
      </c>
    </row>
    <row r="350" spans="1:2">
      <c r="A350" s="264" t="s">
        <v>884</v>
      </c>
      <c r="B350" s="264" t="s">
        <v>883</v>
      </c>
    </row>
    <row r="351" spans="1:2">
      <c r="A351" s="264" t="s">
        <v>882</v>
      </c>
      <c r="B351" s="264" t="s">
        <v>881</v>
      </c>
    </row>
    <row r="352" spans="1:2">
      <c r="A352" s="264" t="s">
        <v>392</v>
      </c>
      <c r="B352" s="264" t="s">
        <v>392</v>
      </c>
    </row>
    <row r="353" spans="1:2">
      <c r="A353" s="264" t="s">
        <v>418</v>
      </c>
      <c r="B353" s="264" t="s">
        <v>418</v>
      </c>
    </row>
    <row r="354" spans="1:2">
      <c r="A354" s="264" t="s">
        <v>417</v>
      </c>
      <c r="B354" s="264" t="s">
        <v>417</v>
      </c>
    </row>
    <row r="355" spans="1:2">
      <c r="A355" s="264" t="s">
        <v>416</v>
      </c>
      <c r="B355" s="264" t="s">
        <v>416</v>
      </c>
    </row>
    <row r="356" spans="1:2">
      <c r="A356" s="264" t="s">
        <v>415</v>
      </c>
      <c r="B356" s="264" t="s">
        <v>415</v>
      </c>
    </row>
    <row r="357" spans="1:2">
      <c r="A357" s="264" t="s">
        <v>880</v>
      </c>
      <c r="B357" s="264" t="s">
        <v>879</v>
      </c>
    </row>
    <row r="358" spans="1:2">
      <c r="A358" s="264" t="s">
        <v>878</v>
      </c>
      <c r="B358" s="264" t="s">
        <v>877</v>
      </c>
    </row>
    <row r="359" spans="1:2">
      <c r="A359" s="264" t="s">
        <v>876</v>
      </c>
      <c r="B359" s="264" t="s">
        <v>875</v>
      </c>
    </row>
    <row r="360" spans="1:2">
      <c r="A360" s="264" t="s">
        <v>874</v>
      </c>
      <c r="B360" s="264" t="s">
        <v>873</v>
      </c>
    </row>
    <row r="361" spans="1:2">
      <c r="A361" s="264" t="s">
        <v>872</v>
      </c>
      <c r="B361" s="264" t="s">
        <v>871</v>
      </c>
    </row>
    <row r="362" spans="1:2">
      <c r="A362" s="264" t="s">
        <v>870</v>
      </c>
      <c r="B362" s="264" t="s">
        <v>869</v>
      </c>
    </row>
    <row r="363" spans="1:2">
      <c r="A363" s="264" t="s">
        <v>868</v>
      </c>
      <c r="B363" s="264" t="s">
        <v>867</v>
      </c>
    </row>
    <row r="364" spans="1:2">
      <c r="A364" s="264" t="s">
        <v>866</v>
      </c>
      <c r="B364" s="264" t="s">
        <v>865</v>
      </c>
    </row>
    <row r="365" spans="1:2">
      <c r="A365" s="264" t="s">
        <v>864</v>
      </c>
      <c r="B365" s="264" t="s">
        <v>863</v>
      </c>
    </row>
    <row r="366" spans="1:2">
      <c r="A366" s="264" t="s">
        <v>862</v>
      </c>
      <c r="B366" s="264" t="s">
        <v>861</v>
      </c>
    </row>
    <row r="367" spans="1:2">
      <c r="A367" s="264" t="s">
        <v>860</v>
      </c>
      <c r="B367" s="264" t="s">
        <v>859</v>
      </c>
    </row>
    <row r="368" spans="1:2">
      <c r="A368" s="264" t="s">
        <v>392</v>
      </c>
      <c r="B368" s="264" t="s">
        <v>392</v>
      </c>
    </row>
    <row r="369" spans="1:2">
      <c r="A369" s="264" t="s">
        <v>418</v>
      </c>
      <c r="B369" s="264" t="s">
        <v>418</v>
      </c>
    </row>
    <row r="370" spans="1:2">
      <c r="A370" s="264" t="s">
        <v>417</v>
      </c>
      <c r="B370" s="264" t="s">
        <v>417</v>
      </c>
    </row>
    <row r="371" spans="1:2">
      <c r="A371" s="264" t="s">
        <v>416</v>
      </c>
      <c r="B371" s="264" t="s">
        <v>416</v>
      </c>
    </row>
    <row r="372" spans="1:2">
      <c r="A372" s="264" t="s">
        <v>415</v>
      </c>
      <c r="B372" s="264" t="s">
        <v>415</v>
      </c>
    </row>
    <row r="373" spans="1:2">
      <c r="A373" s="264" t="s">
        <v>858</v>
      </c>
      <c r="B373" s="264" t="s">
        <v>857</v>
      </c>
    </row>
    <row r="374" spans="1:2">
      <c r="A374" s="264" t="s">
        <v>856</v>
      </c>
      <c r="B374" s="264" t="s">
        <v>855</v>
      </c>
    </row>
    <row r="375" spans="1:2">
      <c r="A375" s="264" t="s">
        <v>854</v>
      </c>
      <c r="B375" s="264" t="s">
        <v>853</v>
      </c>
    </row>
    <row r="376" spans="1:2">
      <c r="A376" s="264" t="s">
        <v>852</v>
      </c>
      <c r="B376" s="264" t="s">
        <v>851</v>
      </c>
    </row>
    <row r="377" spans="1:2">
      <c r="A377" s="264" t="s">
        <v>850</v>
      </c>
      <c r="B377" s="264" t="s">
        <v>849</v>
      </c>
    </row>
    <row r="378" spans="1:2">
      <c r="A378" s="264" t="s">
        <v>848</v>
      </c>
      <c r="B378" s="264" t="s">
        <v>847</v>
      </c>
    </row>
    <row r="379" spans="1:2">
      <c r="A379" s="264" t="s">
        <v>846</v>
      </c>
      <c r="B379" s="264" t="s">
        <v>845</v>
      </c>
    </row>
    <row r="380" spans="1:2">
      <c r="A380" s="264" t="s">
        <v>844</v>
      </c>
      <c r="B380" s="264" t="s">
        <v>843</v>
      </c>
    </row>
    <row r="381" spans="1:2">
      <c r="A381" s="264" t="s">
        <v>842</v>
      </c>
      <c r="B381" s="264" t="s">
        <v>841</v>
      </c>
    </row>
    <row r="382" spans="1:2">
      <c r="A382" s="264" t="s">
        <v>840</v>
      </c>
      <c r="B382" s="264" t="s">
        <v>839</v>
      </c>
    </row>
    <row r="383" spans="1:2">
      <c r="A383" s="264" t="s">
        <v>838</v>
      </c>
      <c r="B383" s="264" t="s">
        <v>837</v>
      </c>
    </row>
    <row r="384" spans="1:2">
      <c r="A384" s="264" t="s">
        <v>392</v>
      </c>
      <c r="B384" s="264" t="s">
        <v>392</v>
      </c>
    </row>
    <row r="385" spans="1:2">
      <c r="A385" s="264" t="s">
        <v>418</v>
      </c>
      <c r="B385" s="264" t="s">
        <v>418</v>
      </c>
    </row>
    <row r="386" spans="1:2">
      <c r="A386" s="264" t="s">
        <v>417</v>
      </c>
      <c r="B386" s="264" t="s">
        <v>417</v>
      </c>
    </row>
    <row r="387" spans="1:2">
      <c r="A387" s="264" t="s">
        <v>416</v>
      </c>
      <c r="B387" s="264" t="s">
        <v>416</v>
      </c>
    </row>
    <row r="388" spans="1:2">
      <c r="A388" s="264" t="s">
        <v>415</v>
      </c>
      <c r="B388" s="264" t="s">
        <v>415</v>
      </c>
    </row>
    <row r="389" spans="1:2">
      <c r="A389" s="264" t="s">
        <v>836</v>
      </c>
      <c r="B389" s="264" t="s">
        <v>835</v>
      </c>
    </row>
    <row r="390" spans="1:2">
      <c r="A390" s="264" t="s">
        <v>834</v>
      </c>
      <c r="B390" s="264" t="s">
        <v>833</v>
      </c>
    </row>
    <row r="391" spans="1:2">
      <c r="A391" s="264" t="s">
        <v>832</v>
      </c>
      <c r="B391" s="264" t="s">
        <v>831</v>
      </c>
    </row>
    <row r="392" spans="1:2">
      <c r="A392" s="264" t="s">
        <v>830</v>
      </c>
      <c r="B392" s="264" t="s">
        <v>829</v>
      </c>
    </row>
    <row r="393" spans="1:2">
      <c r="A393" s="264" t="s">
        <v>828</v>
      </c>
      <c r="B393" s="264" t="s">
        <v>827</v>
      </c>
    </row>
    <row r="394" spans="1:2">
      <c r="A394" s="264" t="s">
        <v>826</v>
      </c>
      <c r="B394" s="264" t="s">
        <v>825</v>
      </c>
    </row>
    <row r="395" spans="1:2">
      <c r="A395" s="264" t="s">
        <v>824</v>
      </c>
      <c r="B395" s="264" t="s">
        <v>823</v>
      </c>
    </row>
    <row r="396" spans="1:2">
      <c r="A396" s="264" t="s">
        <v>822</v>
      </c>
      <c r="B396" s="264" t="s">
        <v>821</v>
      </c>
    </row>
    <row r="397" spans="1:2">
      <c r="A397" s="264" t="s">
        <v>820</v>
      </c>
      <c r="B397" s="264" t="s">
        <v>819</v>
      </c>
    </row>
    <row r="398" spans="1:2">
      <c r="A398" s="264" t="s">
        <v>818</v>
      </c>
      <c r="B398" s="264" t="s">
        <v>817</v>
      </c>
    </row>
    <row r="399" spans="1:2">
      <c r="A399" s="264" t="s">
        <v>816</v>
      </c>
      <c r="B399" s="264" t="s">
        <v>815</v>
      </c>
    </row>
    <row r="400" spans="1:2">
      <c r="A400" s="264" t="s">
        <v>392</v>
      </c>
      <c r="B400" s="264" t="s">
        <v>392</v>
      </c>
    </row>
    <row r="401" spans="1:2">
      <c r="A401" s="264" t="s">
        <v>418</v>
      </c>
      <c r="B401" s="264" t="s">
        <v>418</v>
      </c>
    </row>
    <row r="402" spans="1:2">
      <c r="A402" s="264" t="s">
        <v>417</v>
      </c>
      <c r="B402" s="264" t="s">
        <v>417</v>
      </c>
    </row>
    <row r="403" spans="1:2">
      <c r="A403" s="264" t="s">
        <v>416</v>
      </c>
      <c r="B403" s="264" t="s">
        <v>416</v>
      </c>
    </row>
    <row r="404" spans="1:2">
      <c r="A404" s="264" t="s">
        <v>415</v>
      </c>
      <c r="B404" s="264" t="s">
        <v>415</v>
      </c>
    </row>
    <row r="405" spans="1:2">
      <c r="A405" s="264" t="s">
        <v>814</v>
      </c>
      <c r="B405" s="264" t="s">
        <v>813</v>
      </c>
    </row>
    <row r="406" spans="1:2">
      <c r="A406" s="264" t="s">
        <v>812</v>
      </c>
      <c r="B406" s="264" t="s">
        <v>811</v>
      </c>
    </row>
    <row r="407" spans="1:2">
      <c r="A407" s="264" t="s">
        <v>810</v>
      </c>
      <c r="B407" s="264" t="s">
        <v>809</v>
      </c>
    </row>
    <row r="408" spans="1:2">
      <c r="A408" s="264" t="s">
        <v>808</v>
      </c>
      <c r="B408" s="264" t="s">
        <v>807</v>
      </c>
    </row>
    <row r="409" spans="1:2">
      <c r="A409" s="264" t="s">
        <v>806</v>
      </c>
      <c r="B409" s="264" t="s">
        <v>805</v>
      </c>
    </row>
    <row r="410" spans="1:2">
      <c r="A410" s="264" t="s">
        <v>804</v>
      </c>
      <c r="B410" s="264" t="s">
        <v>803</v>
      </c>
    </row>
    <row r="411" spans="1:2">
      <c r="A411" s="264" t="s">
        <v>802</v>
      </c>
      <c r="B411" s="264" t="s">
        <v>801</v>
      </c>
    </row>
    <row r="412" spans="1:2">
      <c r="A412" s="264" t="s">
        <v>800</v>
      </c>
      <c r="B412" s="264" t="s">
        <v>799</v>
      </c>
    </row>
    <row r="413" spans="1:2">
      <c r="A413" s="264" t="s">
        <v>798</v>
      </c>
      <c r="B413" s="264" t="s">
        <v>797</v>
      </c>
    </row>
    <row r="414" spans="1:2">
      <c r="A414" s="264" t="s">
        <v>796</v>
      </c>
      <c r="B414" s="264" t="s">
        <v>795</v>
      </c>
    </row>
    <row r="415" spans="1:2">
      <c r="A415" s="264" t="s">
        <v>794</v>
      </c>
      <c r="B415" s="264" t="s">
        <v>793</v>
      </c>
    </row>
    <row r="416" spans="1:2">
      <c r="A416" s="264" t="s">
        <v>392</v>
      </c>
      <c r="B416" s="264" t="s">
        <v>392</v>
      </c>
    </row>
    <row r="417" spans="1:2">
      <c r="A417" s="264" t="s">
        <v>418</v>
      </c>
      <c r="B417" s="264" t="s">
        <v>418</v>
      </c>
    </row>
    <row r="418" spans="1:2">
      <c r="A418" s="264" t="s">
        <v>417</v>
      </c>
      <c r="B418" s="264" t="s">
        <v>417</v>
      </c>
    </row>
    <row r="419" spans="1:2">
      <c r="A419" s="264" t="s">
        <v>416</v>
      </c>
      <c r="B419" s="264" t="s">
        <v>416</v>
      </c>
    </row>
    <row r="420" spans="1:2">
      <c r="A420" s="264" t="s">
        <v>415</v>
      </c>
      <c r="B420" s="264" t="s">
        <v>415</v>
      </c>
    </row>
    <row r="421" spans="1:2">
      <c r="A421" s="264" t="s">
        <v>792</v>
      </c>
      <c r="B421" s="264" t="s">
        <v>791</v>
      </c>
    </row>
    <row r="422" spans="1:2">
      <c r="A422" s="264" t="s">
        <v>790</v>
      </c>
      <c r="B422" s="264" t="s">
        <v>789</v>
      </c>
    </row>
    <row r="423" spans="1:2">
      <c r="A423" s="264" t="s">
        <v>788</v>
      </c>
      <c r="B423" s="264" t="s">
        <v>787</v>
      </c>
    </row>
    <row r="424" spans="1:2">
      <c r="A424" s="264" t="s">
        <v>786</v>
      </c>
      <c r="B424" s="264" t="s">
        <v>785</v>
      </c>
    </row>
    <row r="425" spans="1:2">
      <c r="A425" s="264" t="s">
        <v>784</v>
      </c>
      <c r="B425" s="264" t="s">
        <v>783</v>
      </c>
    </row>
    <row r="426" spans="1:2">
      <c r="A426" s="264" t="s">
        <v>782</v>
      </c>
      <c r="B426" s="264" t="s">
        <v>781</v>
      </c>
    </row>
    <row r="427" spans="1:2">
      <c r="A427" s="264" t="s">
        <v>780</v>
      </c>
      <c r="B427" s="264" t="s">
        <v>779</v>
      </c>
    </row>
    <row r="428" spans="1:2">
      <c r="A428" s="264" t="s">
        <v>778</v>
      </c>
      <c r="B428" s="264" t="s">
        <v>777</v>
      </c>
    </row>
    <row r="429" spans="1:2">
      <c r="A429" s="264" t="s">
        <v>776</v>
      </c>
      <c r="B429" s="264" t="s">
        <v>775</v>
      </c>
    </row>
    <row r="430" spans="1:2">
      <c r="A430" s="264" t="s">
        <v>774</v>
      </c>
      <c r="B430" s="264" t="s">
        <v>773</v>
      </c>
    </row>
    <row r="431" spans="1:2">
      <c r="A431" s="264" t="s">
        <v>772</v>
      </c>
      <c r="B431" s="264" t="s">
        <v>771</v>
      </c>
    </row>
    <row r="432" spans="1:2">
      <c r="A432" s="264" t="s">
        <v>392</v>
      </c>
      <c r="B432" s="264" t="s">
        <v>392</v>
      </c>
    </row>
    <row r="433" spans="1:2">
      <c r="A433" s="264" t="s">
        <v>418</v>
      </c>
      <c r="B433" s="264" t="s">
        <v>418</v>
      </c>
    </row>
    <row r="434" spans="1:2">
      <c r="A434" s="264" t="s">
        <v>417</v>
      </c>
      <c r="B434" s="264" t="s">
        <v>417</v>
      </c>
    </row>
    <row r="435" spans="1:2">
      <c r="A435" s="264" t="s">
        <v>416</v>
      </c>
      <c r="B435" s="264" t="s">
        <v>416</v>
      </c>
    </row>
    <row r="436" spans="1:2">
      <c r="A436" s="264" t="s">
        <v>415</v>
      </c>
      <c r="B436" s="264" t="s">
        <v>415</v>
      </c>
    </row>
    <row r="437" spans="1:2">
      <c r="A437" s="264" t="s">
        <v>770</v>
      </c>
      <c r="B437" s="264" t="s">
        <v>769</v>
      </c>
    </row>
    <row r="438" spans="1:2">
      <c r="A438" s="264" t="s">
        <v>768</v>
      </c>
      <c r="B438" s="264" t="s">
        <v>767</v>
      </c>
    </row>
    <row r="439" spans="1:2">
      <c r="A439" s="264" t="s">
        <v>766</v>
      </c>
      <c r="B439" s="264" t="s">
        <v>765</v>
      </c>
    </row>
    <row r="440" spans="1:2">
      <c r="A440" s="264" t="s">
        <v>764</v>
      </c>
      <c r="B440" s="264" t="s">
        <v>763</v>
      </c>
    </row>
    <row r="441" spans="1:2">
      <c r="A441" s="264" t="s">
        <v>762</v>
      </c>
      <c r="B441" s="264" t="s">
        <v>761</v>
      </c>
    </row>
    <row r="442" spans="1:2">
      <c r="A442" s="264" t="s">
        <v>760</v>
      </c>
      <c r="B442" s="264" t="s">
        <v>759</v>
      </c>
    </row>
    <row r="443" spans="1:2">
      <c r="A443" s="264" t="s">
        <v>758</v>
      </c>
      <c r="B443" s="264" t="s">
        <v>757</v>
      </c>
    </row>
    <row r="444" spans="1:2">
      <c r="A444" s="264" t="s">
        <v>756</v>
      </c>
      <c r="B444" s="264" t="s">
        <v>755</v>
      </c>
    </row>
    <row r="445" spans="1:2">
      <c r="A445" s="264" t="s">
        <v>754</v>
      </c>
      <c r="B445" s="264" t="s">
        <v>753</v>
      </c>
    </row>
    <row r="446" spans="1:2">
      <c r="A446" s="264" t="s">
        <v>752</v>
      </c>
      <c r="B446" s="264" t="s">
        <v>751</v>
      </c>
    </row>
    <row r="447" spans="1:2">
      <c r="A447" s="264" t="s">
        <v>750</v>
      </c>
      <c r="B447" s="264" t="s">
        <v>749</v>
      </c>
    </row>
    <row r="448" spans="1:2">
      <c r="A448" s="264" t="s">
        <v>392</v>
      </c>
      <c r="B448" s="264" t="s">
        <v>392</v>
      </c>
    </row>
    <row r="449" spans="1:2">
      <c r="A449" s="264" t="s">
        <v>418</v>
      </c>
      <c r="B449" s="264" t="s">
        <v>418</v>
      </c>
    </row>
    <row r="450" spans="1:2">
      <c r="A450" s="264" t="s">
        <v>417</v>
      </c>
      <c r="B450" s="264" t="s">
        <v>417</v>
      </c>
    </row>
    <row r="451" spans="1:2">
      <c r="A451" s="264" t="s">
        <v>416</v>
      </c>
      <c r="B451" s="264" t="s">
        <v>416</v>
      </c>
    </row>
    <row r="452" spans="1:2">
      <c r="A452" s="264" t="s">
        <v>415</v>
      </c>
      <c r="B452" s="264" t="s">
        <v>415</v>
      </c>
    </row>
    <row r="453" spans="1:2">
      <c r="A453" s="264" t="s">
        <v>748</v>
      </c>
      <c r="B453" s="264" t="s">
        <v>747</v>
      </c>
    </row>
    <row r="454" spans="1:2">
      <c r="A454" s="264" t="s">
        <v>746</v>
      </c>
      <c r="B454" s="264" t="s">
        <v>745</v>
      </c>
    </row>
    <row r="455" spans="1:2">
      <c r="A455" s="264" t="s">
        <v>744</v>
      </c>
      <c r="B455" s="264" t="s">
        <v>743</v>
      </c>
    </row>
    <row r="456" spans="1:2">
      <c r="A456" s="264" t="s">
        <v>742</v>
      </c>
      <c r="B456" s="264" t="s">
        <v>741</v>
      </c>
    </row>
    <row r="457" spans="1:2">
      <c r="A457" s="264" t="s">
        <v>740</v>
      </c>
      <c r="B457" s="264" t="s">
        <v>739</v>
      </c>
    </row>
    <row r="458" spans="1:2">
      <c r="A458" s="264" t="s">
        <v>738</v>
      </c>
      <c r="B458" s="264" t="s">
        <v>737</v>
      </c>
    </row>
    <row r="459" spans="1:2">
      <c r="A459" s="264" t="s">
        <v>736</v>
      </c>
      <c r="B459" s="264" t="s">
        <v>735</v>
      </c>
    </row>
    <row r="460" spans="1:2">
      <c r="A460" s="264" t="s">
        <v>734</v>
      </c>
      <c r="B460" s="264" t="s">
        <v>733</v>
      </c>
    </row>
    <row r="461" spans="1:2">
      <c r="A461" s="264" t="s">
        <v>732</v>
      </c>
      <c r="B461" s="264" t="s">
        <v>731</v>
      </c>
    </row>
    <row r="462" spans="1:2">
      <c r="A462" s="264" t="s">
        <v>730</v>
      </c>
      <c r="B462" s="264" t="s">
        <v>729</v>
      </c>
    </row>
    <row r="463" spans="1:2">
      <c r="A463" s="264" t="s">
        <v>728</v>
      </c>
      <c r="B463" s="264" t="s">
        <v>727</v>
      </c>
    </row>
    <row r="464" spans="1:2">
      <c r="A464" s="264" t="s">
        <v>392</v>
      </c>
      <c r="B464" s="264" t="s">
        <v>392</v>
      </c>
    </row>
    <row r="465" spans="1:2">
      <c r="A465" s="264" t="s">
        <v>418</v>
      </c>
      <c r="B465" s="264" t="s">
        <v>418</v>
      </c>
    </row>
    <row r="466" spans="1:2">
      <c r="A466" s="264" t="s">
        <v>417</v>
      </c>
      <c r="B466" s="264" t="s">
        <v>417</v>
      </c>
    </row>
    <row r="467" spans="1:2">
      <c r="A467" s="264" t="s">
        <v>416</v>
      </c>
      <c r="B467" s="264" t="s">
        <v>416</v>
      </c>
    </row>
    <row r="468" spans="1:2">
      <c r="A468" s="264" t="s">
        <v>415</v>
      </c>
      <c r="B468" s="264" t="s">
        <v>415</v>
      </c>
    </row>
    <row r="469" spans="1:2">
      <c r="A469" s="264" t="s">
        <v>726</v>
      </c>
      <c r="B469" s="264" t="s">
        <v>725</v>
      </c>
    </row>
    <row r="470" spans="1:2">
      <c r="A470" s="264" t="s">
        <v>724</v>
      </c>
      <c r="B470" s="264" t="s">
        <v>723</v>
      </c>
    </row>
    <row r="471" spans="1:2">
      <c r="A471" s="264" t="s">
        <v>722</v>
      </c>
      <c r="B471" s="264" t="s">
        <v>721</v>
      </c>
    </row>
    <row r="472" spans="1:2">
      <c r="A472" s="264" t="s">
        <v>720</v>
      </c>
      <c r="B472" s="264" t="s">
        <v>719</v>
      </c>
    </row>
    <row r="473" spans="1:2">
      <c r="A473" s="264" t="s">
        <v>718</v>
      </c>
      <c r="B473" s="264" t="s">
        <v>717</v>
      </c>
    </row>
    <row r="474" spans="1:2">
      <c r="A474" s="264" t="s">
        <v>716</v>
      </c>
      <c r="B474" s="264" t="s">
        <v>715</v>
      </c>
    </row>
    <row r="475" spans="1:2">
      <c r="A475" s="264" t="s">
        <v>714</v>
      </c>
      <c r="B475" s="264" t="s">
        <v>713</v>
      </c>
    </row>
    <row r="476" spans="1:2">
      <c r="A476" s="264" t="s">
        <v>712</v>
      </c>
      <c r="B476" s="264" t="s">
        <v>711</v>
      </c>
    </row>
    <row r="477" spans="1:2">
      <c r="A477" s="264" t="s">
        <v>710</v>
      </c>
      <c r="B477" s="264" t="s">
        <v>709</v>
      </c>
    </row>
    <row r="478" spans="1:2">
      <c r="A478" s="264" t="s">
        <v>708</v>
      </c>
      <c r="B478" s="264" t="s">
        <v>707</v>
      </c>
    </row>
    <row r="479" spans="1:2">
      <c r="A479" s="264" t="s">
        <v>706</v>
      </c>
      <c r="B479" s="264" t="s">
        <v>705</v>
      </c>
    </row>
    <row r="480" spans="1:2">
      <c r="A480" s="264" t="s">
        <v>392</v>
      </c>
      <c r="B480" s="264" t="s">
        <v>392</v>
      </c>
    </row>
    <row r="481" spans="1:2">
      <c r="A481" s="264" t="s">
        <v>418</v>
      </c>
      <c r="B481" s="264" t="s">
        <v>418</v>
      </c>
    </row>
    <row r="482" spans="1:2">
      <c r="A482" s="264" t="s">
        <v>417</v>
      </c>
      <c r="B482" s="264" t="s">
        <v>417</v>
      </c>
    </row>
    <row r="483" spans="1:2">
      <c r="A483" s="264" t="s">
        <v>416</v>
      </c>
      <c r="B483" s="264" t="s">
        <v>416</v>
      </c>
    </row>
    <row r="484" spans="1:2">
      <c r="A484" s="264" t="s">
        <v>415</v>
      </c>
      <c r="B484" s="264" t="s">
        <v>415</v>
      </c>
    </row>
    <row r="485" spans="1:2">
      <c r="A485" s="264" t="s">
        <v>704</v>
      </c>
      <c r="B485" s="264" t="s">
        <v>703</v>
      </c>
    </row>
    <row r="486" spans="1:2">
      <c r="A486" s="264" t="s">
        <v>702</v>
      </c>
      <c r="B486" s="264" t="s">
        <v>701</v>
      </c>
    </row>
    <row r="487" spans="1:2">
      <c r="A487" s="264" t="s">
        <v>700</v>
      </c>
      <c r="B487" s="264" t="s">
        <v>699</v>
      </c>
    </row>
    <row r="488" spans="1:2">
      <c r="A488" s="264" t="s">
        <v>698</v>
      </c>
      <c r="B488" s="264" t="s">
        <v>697</v>
      </c>
    </row>
    <row r="489" spans="1:2">
      <c r="A489" s="264" t="s">
        <v>696</v>
      </c>
      <c r="B489" s="264" t="s">
        <v>695</v>
      </c>
    </row>
    <row r="490" spans="1:2">
      <c r="A490" s="264" t="s">
        <v>694</v>
      </c>
      <c r="B490" s="264" t="s">
        <v>693</v>
      </c>
    </row>
    <row r="491" spans="1:2">
      <c r="A491" s="264" t="s">
        <v>692</v>
      </c>
      <c r="B491" s="264" t="s">
        <v>691</v>
      </c>
    </row>
    <row r="492" spans="1:2">
      <c r="A492" s="264" t="s">
        <v>690</v>
      </c>
      <c r="B492" s="264" t="s">
        <v>689</v>
      </c>
    </row>
    <row r="493" spans="1:2">
      <c r="A493" s="264" t="s">
        <v>688</v>
      </c>
      <c r="B493" s="264" t="s">
        <v>687</v>
      </c>
    </row>
    <row r="494" spans="1:2">
      <c r="A494" s="264" t="s">
        <v>686</v>
      </c>
      <c r="B494" s="264" t="s">
        <v>685</v>
      </c>
    </row>
    <row r="495" spans="1:2">
      <c r="A495" s="264" t="s">
        <v>684</v>
      </c>
      <c r="B495" s="264" t="s">
        <v>683</v>
      </c>
    </row>
    <row r="496" spans="1:2">
      <c r="A496" s="264" t="s">
        <v>392</v>
      </c>
      <c r="B496" s="264" t="s">
        <v>392</v>
      </c>
    </row>
    <row r="497" spans="1:2">
      <c r="A497" s="264" t="s">
        <v>418</v>
      </c>
      <c r="B497" s="264" t="s">
        <v>418</v>
      </c>
    </row>
    <row r="498" spans="1:2">
      <c r="A498" s="264" t="s">
        <v>417</v>
      </c>
      <c r="B498" s="264" t="s">
        <v>417</v>
      </c>
    </row>
    <row r="499" spans="1:2">
      <c r="A499" s="264" t="s">
        <v>416</v>
      </c>
      <c r="B499" s="264" t="s">
        <v>416</v>
      </c>
    </row>
    <row r="500" spans="1:2">
      <c r="A500" s="264" t="s">
        <v>415</v>
      </c>
      <c r="B500" s="264" t="s">
        <v>415</v>
      </c>
    </row>
    <row r="501" spans="1:2">
      <c r="A501" s="264" t="s">
        <v>682</v>
      </c>
      <c r="B501" s="264" t="s">
        <v>681</v>
      </c>
    </row>
    <row r="502" spans="1:2">
      <c r="A502" s="264" t="s">
        <v>680</v>
      </c>
      <c r="B502" s="264" t="s">
        <v>679</v>
      </c>
    </row>
    <row r="503" spans="1:2">
      <c r="A503" s="264" t="s">
        <v>678</v>
      </c>
      <c r="B503" s="264" t="s">
        <v>677</v>
      </c>
    </row>
    <row r="504" spans="1:2">
      <c r="A504" s="264" t="s">
        <v>676</v>
      </c>
      <c r="B504" s="264" t="s">
        <v>675</v>
      </c>
    </row>
    <row r="505" spans="1:2">
      <c r="A505" s="264" t="s">
        <v>674</v>
      </c>
      <c r="B505" s="264" t="s">
        <v>673</v>
      </c>
    </row>
    <row r="506" spans="1:2">
      <c r="A506" s="264" t="s">
        <v>672</v>
      </c>
      <c r="B506" s="264" t="s">
        <v>671</v>
      </c>
    </row>
    <row r="507" spans="1:2">
      <c r="A507" s="264" t="s">
        <v>670</v>
      </c>
      <c r="B507" s="264" t="s">
        <v>669</v>
      </c>
    </row>
    <row r="508" spans="1:2">
      <c r="A508" s="264" t="s">
        <v>668</v>
      </c>
      <c r="B508" s="264" t="s">
        <v>667</v>
      </c>
    </row>
    <row r="509" spans="1:2">
      <c r="A509" s="264" t="s">
        <v>666</v>
      </c>
      <c r="B509" s="264" t="s">
        <v>665</v>
      </c>
    </row>
    <row r="510" spans="1:2">
      <c r="A510" s="264" t="s">
        <v>664</v>
      </c>
      <c r="B510" s="264" t="s">
        <v>663</v>
      </c>
    </row>
    <row r="511" spans="1:2">
      <c r="A511" s="264" t="s">
        <v>662</v>
      </c>
      <c r="B511" s="264" t="s">
        <v>661</v>
      </c>
    </row>
    <row r="512" spans="1:2">
      <c r="A512" s="264" t="s">
        <v>392</v>
      </c>
      <c r="B512" s="264" t="s">
        <v>392</v>
      </c>
    </row>
    <row r="513" spans="1:2">
      <c r="A513" s="264" t="s">
        <v>418</v>
      </c>
      <c r="B513" s="264" t="s">
        <v>418</v>
      </c>
    </row>
    <row r="514" spans="1:2">
      <c r="A514" s="264" t="s">
        <v>417</v>
      </c>
      <c r="B514" s="264" t="s">
        <v>417</v>
      </c>
    </row>
    <row r="515" spans="1:2">
      <c r="A515" s="264" t="s">
        <v>416</v>
      </c>
      <c r="B515" s="264" t="s">
        <v>416</v>
      </c>
    </row>
    <row r="516" spans="1:2">
      <c r="A516" s="264" t="s">
        <v>415</v>
      </c>
      <c r="B516" s="264" t="s">
        <v>415</v>
      </c>
    </row>
    <row r="517" spans="1:2">
      <c r="A517" s="264" t="s">
        <v>660</v>
      </c>
      <c r="B517" s="264" t="s">
        <v>659</v>
      </c>
    </row>
    <row r="518" spans="1:2">
      <c r="A518" s="264" t="s">
        <v>658</v>
      </c>
      <c r="B518" s="264" t="s">
        <v>657</v>
      </c>
    </row>
    <row r="519" spans="1:2">
      <c r="A519" s="264" t="s">
        <v>656</v>
      </c>
      <c r="B519" s="264" t="s">
        <v>655</v>
      </c>
    </row>
    <row r="520" spans="1:2">
      <c r="A520" s="264" t="s">
        <v>654</v>
      </c>
      <c r="B520" s="264" t="s">
        <v>653</v>
      </c>
    </row>
    <row r="521" spans="1:2">
      <c r="A521" s="264" t="s">
        <v>652</v>
      </c>
      <c r="B521" s="264" t="s">
        <v>651</v>
      </c>
    </row>
    <row r="522" spans="1:2">
      <c r="A522" s="264" t="s">
        <v>650</v>
      </c>
      <c r="B522" s="264" t="s">
        <v>649</v>
      </c>
    </row>
    <row r="523" spans="1:2">
      <c r="A523" s="264" t="s">
        <v>648</v>
      </c>
      <c r="B523" s="264" t="s">
        <v>647</v>
      </c>
    </row>
    <row r="524" spans="1:2">
      <c r="A524" s="264" t="s">
        <v>646</v>
      </c>
      <c r="B524" s="264" t="s">
        <v>645</v>
      </c>
    </row>
    <row r="525" spans="1:2">
      <c r="A525" s="264" t="s">
        <v>644</v>
      </c>
      <c r="B525" s="264" t="s">
        <v>643</v>
      </c>
    </row>
    <row r="526" spans="1:2">
      <c r="A526" s="264" t="s">
        <v>642</v>
      </c>
      <c r="B526" s="264" t="s">
        <v>641</v>
      </c>
    </row>
    <row r="527" spans="1:2">
      <c r="A527" s="264" t="s">
        <v>640</v>
      </c>
      <c r="B527" s="264" t="s">
        <v>639</v>
      </c>
    </row>
    <row r="528" spans="1:2">
      <c r="A528" s="264" t="s">
        <v>392</v>
      </c>
      <c r="B528" s="264" t="s">
        <v>392</v>
      </c>
    </row>
    <row r="529" spans="1:2">
      <c r="A529" s="264" t="s">
        <v>418</v>
      </c>
      <c r="B529" s="264" t="s">
        <v>418</v>
      </c>
    </row>
    <row r="530" spans="1:2">
      <c r="A530" s="264" t="s">
        <v>417</v>
      </c>
      <c r="B530" s="264" t="s">
        <v>417</v>
      </c>
    </row>
    <row r="531" spans="1:2">
      <c r="A531" s="264" t="s">
        <v>416</v>
      </c>
      <c r="B531" s="264" t="s">
        <v>416</v>
      </c>
    </row>
    <row r="532" spans="1:2">
      <c r="A532" s="264" t="s">
        <v>415</v>
      </c>
      <c r="B532" s="264" t="s">
        <v>415</v>
      </c>
    </row>
    <row r="533" spans="1:2">
      <c r="A533" s="264" t="s">
        <v>638</v>
      </c>
      <c r="B533" s="264" t="s">
        <v>637</v>
      </c>
    </row>
    <row r="534" spans="1:2">
      <c r="A534" s="264" t="s">
        <v>636</v>
      </c>
      <c r="B534" s="264" t="s">
        <v>635</v>
      </c>
    </row>
    <row r="535" spans="1:2">
      <c r="A535" s="264" t="s">
        <v>634</v>
      </c>
      <c r="B535" s="264" t="s">
        <v>633</v>
      </c>
    </row>
    <row r="536" spans="1:2">
      <c r="A536" s="264" t="s">
        <v>632</v>
      </c>
      <c r="B536" s="264" t="s">
        <v>631</v>
      </c>
    </row>
    <row r="537" spans="1:2">
      <c r="A537" s="264" t="s">
        <v>630</v>
      </c>
      <c r="B537" s="264" t="s">
        <v>629</v>
      </c>
    </row>
    <row r="538" spans="1:2">
      <c r="A538" s="264" t="s">
        <v>628</v>
      </c>
      <c r="B538" s="264" t="s">
        <v>627</v>
      </c>
    </row>
    <row r="539" spans="1:2">
      <c r="A539" s="264" t="s">
        <v>626</v>
      </c>
      <c r="B539" s="264" t="s">
        <v>625</v>
      </c>
    </row>
    <row r="540" spans="1:2">
      <c r="A540" s="264" t="s">
        <v>624</v>
      </c>
      <c r="B540" s="264" t="s">
        <v>623</v>
      </c>
    </row>
    <row r="541" spans="1:2">
      <c r="A541" s="264" t="s">
        <v>622</v>
      </c>
      <c r="B541" s="264" t="s">
        <v>621</v>
      </c>
    </row>
    <row r="542" spans="1:2">
      <c r="A542" s="264" t="s">
        <v>620</v>
      </c>
      <c r="B542" s="264" t="s">
        <v>619</v>
      </c>
    </row>
    <row r="543" spans="1:2">
      <c r="A543" s="264" t="s">
        <v>618</v>
      </c>
      <c r="B543" s="264" t="s">
        <v>617</v>
      </c>
    </row>
    <row r="544" spans="1:2">
      <c r="A544" s="264" t="s">
        <v>392</v>
      </c>
      <c r="B544" s="264" t="s">
        <v>392</v>
      </c>
    </row>
    <row r="545" spans="1:2">
      <c r="A545" s="264" t="s">
        <v>418</v>
      </c>
      <c r="B545" s="264" t="s">
        <v>418</v>
      </c>
    </row>
    <row r="546" spans="1:2">
      <c r="A546" s="264" t="s">
        <v>417</v>
      </c>
      <c r="B546" s="264" t="s">
        <v>417</v>
      </c>
    </row>
    <row r="547" spans="1:2">
      <c r="A547" s="264" t="s">
        <v>416</v>
      </c>
      <c r="B547" s="264" t="s">
        <v>416</v>
      </c>
    </row>
    <row r="548" spans="1:2">
      <c r="A548" s="264" t="s">
        <v>415</v>
      </c>
      <c r="B548" s="264" t="s">
        <v>415</v>
      </c>
    </row>
    <row r="549" spans="1:2">
      <c r="A549" s="264" t="s">
        <v>616</v>
      </c>
      <c r="B549" s="264" t="s">
        <v>615</v>
      </c>
    </row>
    <row r="550" spans="1:2">
      <c r="A550" s="264" t="s">
        <v>614</v>
      </c>
      <c r="B550" s="264" t="s">
        <v>613</v>
      </c>
    </row>
    <row r="551" spans="1:2">
      <c r="A551" s="264" t="s">
        <v>612</v>
      </c>
      <c r="B551" s="264" t="s">
        <v>611</v>
      </c>
    </row>
    <row r="552" spans="1:2">
      <c r="A552" s="264" t="s">
        <v>610</v>
      </c>
      <c r="B552" s="264" t="s">
        <v>609</v>
      </c>
    </row>
    <row r="553" spans="1:2">
      <c r="A553" s="264" t="s">
        <v>608</v>
      </c>
      <c r="B553" s="264" t="s">
        <v>607</v>
      </c>
    </row>
    <row r="554" spans="1:2">
      <c r="A554" s="264" t="s">
        <v>606</v>
      </c>
      <c r="B554" s="264" t="s">
        <v>605</v>
      </c>
    </row>
    <row r="555" spans="1:2">
      <c r="A555" s="264" t="s">
        <v>604</v>
      </c>
      <c r="B555" s="264" t="s">
        <v>603</v>
      </c>
    </row>
    <row r="556" spans="1:2">
      <c r="A556" s="264" t="s">
        <v>602</v>
      </c>
      <c r="B556" s="264" t="s">
        <v>601</v>
      </c>
    </row>
    <row r="557" spans="1:2">
      <c r="A557" s="264" t="s">
        <v>600</v>
      </c>
      <c r="B557" s="264" t="s">
        <v>599</v>
      </c>
    </row>
    <row r="558" spans="1:2">
      <c r="A558" s="264" t="s">
        <v>598</v>
      </c>
      <c r="B558" s="264" t="s">
        <v>597</v>
      </c>
    </row>
    <row r="559" spans="1:2">
      <c r="A559" s="264" t="s">
        <v>596</v>
      </c>
      <c r="B559" s="264" t="s">
        <v>595</v>
      </c>
    </row>
    <row r="560" spans="1:2">
      <c r="A560" s="264" t="s">
        <v>392</v>
      </c>
      <c r="B560" s="264" t="s">
        <v>392</v>
      </c>
    </row>
    <row r="561" spans="1:2">
      <c r="A561" s="264" t="s">
        <v>418</v>
      </c>
      <c r="B561" s="264" t="s">
        <v>418</v>
      </c>
    </row>
    <row r="562" spans="1:2">
      <c r="A562" s="264" t="s">
        <v>417</v>
      </c>
      <c r="B562" s="264" t="s">
        <v>417</v>
      </c>
    </row>
    <row r="563" spans="1:2">
      <c r="A563" s="264" t="s">
        <v>416</v>
      </c>
      <c r="B563" s="264" t="s">
        <v>416</v>
      </c>
    </row>
    <row r="564" spans="1:2">
      <c r="A564" s="264" t="s">
        <v>415</v>
      </c>
      <c r="B564" s="264" t="s">
        <v>415</v>
      </c>
    </row>
    <row r="565" spans="1:2">
      <c r="A565" s="264" t="s">
        <v>594</v>
      </c>
      <c r="B565" s="264" t="s">
        <v>593</v>
      </c>
    </row>
    <row r="566" spans="1:2">
      <c r="A566" s="264" t="s">
        <v>592</v>
      </c>
      <c r="B566" s="264" t="s">
        <v>591</v>
      </c>
    </row>
    <row r="567" spans="1:2">
      <c r="A567" s="264" t="s">
        <v>590</v>
      </c>
      <c r="B567" s="264" t="s">
        <v>589</v>
      </c>
    </row>
    <row r="568" spans="1:2">
      <c r="A568" s="264" t="s">
        <v>588</v>
      </c>
      <c r="B568" s="264" t="s">
        <v>587</v>
      </c>
    </row>
    <row r="569" spans="1:2">
      <c r="A569" s="264" t="s">
        <v>586</v>
      </c>
      <c r="B569" s="264" t="s">
        <v>585</v>
      </c>
    </row>
    <row r="570" spans="1:2">
      <c r="A570" s="264" t="s">
        <v>584</v>
      </c>
      <c r="B570" s="264" t="s">
        <v>583</v>
      </c>
    </row>
    <row r="571" spans="1:2">
      <c r="A571" s="264" t="s">
        <v>582</v>
      </c>
      <c r="B571" s="264" t="s">
        <v>581</v>
      </c>
    </row>
    <row r="572" spans="1:2">
      <c r="A572" s="264" t="s">
        <v>580</v>
      </c>
      <c r="B572" s="264" t="s">
        <v>579</v>
      </c>
    </row>
    <row r="573" spans="1:2">
      <c r="A573" s="264" t="s">
        <v>578</v>
      </c>
      <c r="B573" s="264" t="s">
        <v>577</v>
      </c>
    </row>
    <row r="574" spans="1:2">
      <c r="A574" s="264" t="s">
        <v>576</v>
      </c>
      <c r="B574" s="264" t="s">
        <v>575</v>
      </c>
    </row>
    <row r="575" spans="1:2">
      <c r="A575" s="264" t="s">
        <v>574</v>
      </c>
      <c r="B575" s="264" t="s">
        <v>573</v>
      </c>
    </row>
    <row r="576" spans="1:2">
      <c r="A576" s="264" t="s">
        <v>392</v>
      </c>
      <c r="B576" s="264" t="s">
        <v>392</v>
      </c>
    </row>
    <row r="577" spans="1:2">
      <c r="A577" s="264" t="s">
        <v>418</v>
      </c>
      <c r="B577" s="264" t="s">
        <v>418</v>
      </c>
    </row>
    <row r="578" spans="1:2">
      <c r="A578" s="264" t="s">
        <v>417</v>
      </c>
      <c r="B578" s="264" t="s">
        <v>417</v>
      </c>
    </row>
    <row r="579" spans="1:2">
      <c r="A579" s="264" t="s">
        <v>416</v>
      </c>
      <c r="B579" s="264" t="s">
        <v>416</v>
      </c>
    </row>
    <row r="580" spans="1:2">
      <c r="A580" s="264" t="s">
        <v>415</v>
      </c>
      <c r="B580" s="264" t="s">
        <v>415</v>
      </c>
    </row>
    <row r="581" spans="1:2">
      <c r="A581" s="264" t="s">
        <v>572</v>
      </c>
      <c r="B581" s="264" t="s">
        <v>571</v>
      </c>
    </row>
    <row r="582" spans="1:2">
      <c r="A582" s="264" t="s">
        <v>570</v>
      </c>
      <c r="B582" s="264" t="s">
        <v>569</v>
      </c>
    </row>
    <row r="583" spans="1:2">
      <c r="A583" s="264" t="s">
        <v>568</v>
      </c>
      <c r="B583" s="264" t="s">
        <v>567</v>
      </c>
    </row>
    <row r="584" spans="1:2">
      <c r="A584" s="264" t="s">
        <v>566</v>
      </c>
      <c r="B584" s="264" t="s">
        <v>565</v>
      </c>
    </row>
    <row r="585" spans="1:2">
      <c r="A585" s="264" t="s">
        <v>564</v>
      </c>
      <c r="B585" s="264" t="s">
        <v>563</v>
      </c>
    </row>
    <row r="586" spans="1:2">
      <c r="A586" s="264" t="s">
        <v>562</v>
      </c>
      <c r="B586" s="264" t="s">
        <v>561</v>
      </c>
    </row>
    <row r="587" spans="1:2">
      <c r="A587" s="264" t="s">
        <v>560</v>
      </c>
      <c r="B587" s="264" t="s">
        <v>559</v>
      </c>
    </row>
    <row r="588" spans="1:2">
      <c r="A588" s="264" t="s">
        <v>558</v>
      </c>
      <c r="B588" s="264" t="s">
        <v>557</v>
      </c>
    </row>
    <row r="589" spans="1:2">
      <c r="A589" s="264" t="s">
        <v>556</v>
      </c>
      <c r="B589" s="264" t="s">
        <v>555</v>
      </c>
    </row>
    <row r="590" spans="1:2">
      <c r="A590" s="264" t="s">
        <v>554</v>
      </c>
      <c r="B590" s="264" t="s">
        <v>553</v>
      </c>
    </row>
    <row r="591" spans="1:2">
      <c r="A591" s="264" t="s">
        <v>552</v>
      </c>
      <c r="B591" s="264" t="s">
        <v>551</v>
      </c>
    </row>
    <row r="592" spans="1:2">
      <c r="A592" s="264" t="s">
        <v>392</v>
      </c>
      <c r="B592" s="264" t="s">
        <v>392</v>
      </c>
    </row>
    <row r="593" spans="1:2">
      <c r="A593" s="264" t="s">
        <v>418</v>
      </c>
      <c r="B593" s="264" t="s">
        <v>418</v>
      </c>
    </row>
    <row r="594" spans="1:2">
      <c r="A594" s="264" t="s">
        <v>417</v>
      </c>
      <c r="B594" s="264" t="s">
        <v>417</v>
      </c>
    </row>
    <row r="595" spans="1:2">
      <c r="A595" s="264" t="s">
        <v>416</v>
      </c>
      <c r="B595" s="264" t="s">
        <v>416</v>
      </c>
    </row>
    <row r="596" spans="1:2">
      <c r="A596" s="264" t="s">
        <v>415</v>
      </c>
      <c r="B596" s="264" t="s">
        <v>415</v>
      </c>
    </row>
    <row r="597" spans="1:2">
      <c r="A597" s="264" t="s">
        <v>550</v>
      </c>
      <c r="B597" s="264" t="s">
        <v>549</v>
      </c>
    </row>
    <row r="598" spans="1:2">
      <c r="A598" s="264" t="s">
        <v>548</v>
      </c>
      <c r="B598" s="264" t="s">
        <v>547</v>
      </c>
    </row>
    <row r="599" spans="1:2">
      <c r="A599" s="264" t="s">
        <v>546</v>
      </c>
      <c r="B599" s="264" t="s">
        <v>545</v>
      </c>
    </row>
    <row r="600" spans="1:2">
      <c r="A600" s="264" t="s">
        <v>544</v>
      </c>
      <c r="B600" s="264" t="s">
        <v>543</v>
      </c>
    </row>
    <row r="601" spans="1:2">
      <c r="A601" s="264" t="s">
        <v>542</v>
      </c>
      <c r="B601" s="264" t="s">
        <v>541</v>
      </c>
    </row>
    <row r="602" spans="1:2">
      <c r="A602" s="264" t="s">
        <v>540</v>
      </c>
      <c r="B602" s="264" t="s">
        <v>539</v>
      </c>
    </row>
    <row r="603" spans="1:2">
      <c r="A603" s="264" t="s">
        <v>538</v>
      </c>
      <c r="B603" s="264" t="s">
        <v>537</v>
      </c>
    </row>
    <row r="604" spans="1:2">
      <c r="A604" s="264" t="s">
        <v>536</v>
      </c>
      <c r="B604" s="264" t="s">
        <v>535</v>
      </c>
    </row>
    <row r="605" spans="1:2">
      <c r="A605" s="264" t="s">
        <v>534</v>
      </c>
      <c r="B605" s="264" t="s">
        <v>533</v>
      </c>
    </row>
    <row r="606" spans="1:2">
      <c r="A606" s="264" t="s">
        <v>532</v>
      </c>
      <c r="B606" s="264" t="s">
        <v>531</v>
      </c>
    </row>
    <row r="607" spans="1:2">
      <c r="A607" s="264" t="s">
        <v>530</v>
      </c>
      <c r="B607" s="264" t="s">
        <v>529</v>
      </c>
    </row>
    <row r="608" spans="1:2">
      <c r="A608" s="264" t="s">
        <v>392</v>
      </c>
      <c r="B608" s="264" t="s">
        <v>392</v>
      </c>
    </row>
    <row r="609" spans="1:2">
      <c r="A609" s="264" t="s">
        <v>418</v>
      </c>
      <c r="B609" s="264" t="s">
        <v>418</v>
      </c>
    </row>
    <row r="610" spans="1:2">
      <c r="A610" s="264" t="s">
        <v>417</v>
      </c>
      <c r="B610" s="264" t="s">
        <v>417</v>
      </c>
    </row>
    <row r="611" spans="1:2">
      <c r="A611" s="264" t="s">
        <v>416</v>
      </c>
      <c r="B611" s="264" t="s">
        <v>416</v>
      </c>
    </row>
    <row r="612" spans="1:2">
      <c r="A612" s="264" t="s">
        <v>415</v>
      </c>
      <c r="B612" s="264" t="s">
        <v>415</v>
      </c>
    </row>
    <row r="613" spans="1:2">
      <c r="A613" s="264" t="s">
        <v>528</v>
      </c>
      <c r="B613" s="264" t="s">
        <v>527</v>
      </c>
    </row>
    <row r="614" spans="1:2">
      <c r="A614" s="264" t="s">
        <v>526</v>
      </c>
      <c r="B614" s="264" t="s">
        <v>525</v>
      </c>
    </row>
    <row r="615" spans="1:2">
      <c r="A615" s="264" t="s">
        <v>524</v>
      </c>
      <c r="B615" s="264" t="s">
        <v>523</v>
      </c>
    </row>
    <row r="616" spans="1:2">
      <c r="A616" s="264" t="s">
        <v>522</v>
      </c>
      <c r="B616" s="264" t="s">
        <v>521</v>
      </c>
    </row>
    <row r="617" spans="1:2">
      <c r="A617" s="264" t="s">
        <v>520</v>
      </c>
      <c r="B617" s="264" t="s">
        <v>519</v>
      </c>
    </row>
    <row r="618" spans="1:2">
      <c r="A618" s="264" t="s">
        <v>518</v>
      </c>
      <c r="B618" s="264" t="s">
        <v>517</v>
      </c>
    </row>
    <row r="619" spans="1:2">
      <c r="A619" s="264" t="s">
        <v>516</v>
      </c>
      <c r="B619" s="264" t="s">
        <v>515</v>
      </c>
    </row>
    <row r="620" spans="1:2">
      <c r="A620" s="264" t="s">
        <v>514</v>
      </c>
      <c r="B620" s="264" t="s">
        <v>513</v>
      </c>
    </row>
    <row r="621" spans="1:2">
      <c r="A621" s="264" t="s">
        <v>512</v>
      </c>
      <c r="B621" s="264" t="s">
        <v>511</v>
      </c>
    </row>
    <row r="622" spans="1:2">
      <c r="A622" s="264" t="s">
        <v>510</v>
      </c>
      <c r="B622" s="264" t="s">
        <v>509</v>
      </c>
    </row>
    <row r="623" spans="1:2">
      <c r="A623" s="264" t="s">
        <v>508</v>
      </c>
      <c r="B623" s="264" t="s">
        <v>507</v>
      </c>
    </row>
    <row r="624" spans="1:2">
      <c r="A624" s="264" t="s">
        <v>392</v>
      </c>
      <c r="B624" s="264" t="s">
        <v>392</v>
      </c>
    </row>
    <row r="625" spans="1:2">
      <c r="A625" s="264" t="s">
        <v>418</v>
      </c>
      <c r="B625" s="264" t="s">
        <v>418</v>
      </c>
    </row>
    <row r="626" spans="1:2">
      <c r="A626" s="264" t="s">
        <v>417</v>
      </c>
      <c r="B626" s="264" t="s">
        <v>417</v>
      </c>
    </row>
    <row r="627" spans="1:2">
      <c r="A627" s="264" t="s">
        <v>416</v>
      </c>
      <c r="B627" s="264" t="s">
        <v>416</v>
      </c>
    </row>
    <row r="628" spans="1:2">
      <c r="A628" s="264" t="s">
        <v>415</v>
      </c>
      <c r="B628" s="264" t="s">
        <v>415</v>
      </c>
    </row>
    <row r="629" spans="1:2">
      <c r="A629" s="264" t="s">
        <v>506</v>
      </c>
      <c r="B629" s="264" t="s">
        <v>505</v>
      </c>
    </row>
    <row r="630" spans="1:2">
      <c r="A630" s="264" t="s">
        <v>504</v>
      </c>
      <c r="B630" s="264" t="s">
        <v>503</v>
      </c>
    </row>
    <row r="631" spans="1:2">
      <c r="A631" s="264" t="s">
        <v>502</v>
      </c>
      <c r="B631" s="264" t="s">
        <v>501</v>
      </c>
    </row>
    <row r="632" spans="1:2">
      <c r="A632" s="264" t="s">
        <v>500</v>
      </c>
      <c r="B632" s="264" t="s">
        <v>499</v>
      </c>
    </row>
    <row r="633" spans="1:2">
      <c r="A633" s="264" t="s">
        <v>498</v>
      </c>
      <c r="B633" s="264" t="s">
        <v>497</v>
      </c>
    </row>
    <row r="634" spans="1:2">
      <c r="A634" s="264" t="s">
        <v>496</v>
      </c>
      <c r="B634" s="264" t="s">
        <v>495</v>
      </c>
    </row>
    <row r="635" spans="1:2">
      <c r="A635" s="264" t="s">
        <v>494</v>
      </c>
      <c r="B635" s="264" t="s">
        <v>493</v>
      </c>
    </row>
    <row r="636" spans="1:2">
      <c r="A636" s="264" t="s">
        <v>492</v>
      </c>
      <c r="B636" s="264" t="s">
        <v>491</v>
      </c>
    </row>
    <row r="637" spans="1:2">
      <c r="A637" s="264" t="s">
        <v>490</v>
      </c>
      <c r="B637" s="264" t="s">
        <v>489</v>
      </c>
    </row>
    <row r="638" spans="1:2">
      <c r="A638" s="264" t="s">
        <v>488</v>
      </c>
      <c r="B638" s="264" t="s">
        <v>487</v>
      </c>
    </row>
    <row r="639" spans="1:2">
      <c r="A639" s="264" t="s">
        <v>486</v>
      </c>
      <c r="B639" s="264" t="s">
        <v>485</v>
      </c>
    </row>
    <row r="640" spans="1:2">
      <c r="A640" s="264" t="s">
        <v>392</v>
      </c>
      <c r="B640" s="264" t="s">
        <v>392</v>
      </c>
    </row>
    <row r="641" spans="1:2">
      <c r="A641" s="264" t="s">
        <v>418</v>
      </c>
      <c r="B641" s="264" t="s">
        <v>418</v>
      </c>
    </row>
    <row r="642" spans="1:2">
      <c r="A642" s="264" t="s">
        <v>417</v>
      </c>
      <c r="B642" s="264" t="s">
        <v>417</v>
      </c>
    </row>
    <row r="643" spans="1:2">
      <c r="A643" s="264" t="s">
        <v>416</v>
      </c>
      <c r="B643" s="264" t="s">
        <v>416</v>
      </c>
    </row>
    <row r="644" spans="1:2">
      <c r="A644" s="264" t="s">
        <v>415</v>
      </c>
      <c r="B644" s="264" t="s">
        <v>415</v>
      </c>
    </row>
    <row r="645" spans="1:2">
      <c r="A645" s="264" t="s">
        <v>484</v>
      </c>
      <c r="B645" s="264" t="s">
        <v>483</v>
      </c>
    </row>
    <row r="646" spans="1:2">
      <c r="A646" s="264" t="s">
        <v>482</v>
      </c>
      <c r="B646" s="264" t="s">
        <v>481</v>
      </c>
    </row>
    <row r="647" spans="1:2">
      <c r="A647" s="264" t="s">
        <v>480</v>
      </c>
      <c r="B647" s="264" t="s">
        <v>479</v>
      </c>
    </row>
    <row r="648" spans="1:2">
      <c r="A648" s="264" t="s">
        <v>478</v>
      </c>
      <c r="B648" s="264" t="s">
        <v>477</v>
      </c>
    </row>
    <row r="649" spans="1:2">
      <c r="A649" s="264" t="s">
        <v>476</v>
      </c>
      <c r="B649" s="264" t="s">
        <v>475</v>
      </c>
    </row>
    <row r="650" spans="1:2">
      <c r="A650" s="264" t="s">
        <v>474</v>
      </c>
      <c r="B650" s="264" t="s">
        <v>473</v>
      </c>
    </row>
    <row r="651" spans="1:2">
      <c r="A651" s="264" t="s">
        <v>472</v>
      </c>
      <c r="B651" s="264" t="s">
        <v>471</v>
      </c>
    </row>
    <row r="652" spans="1:2">
      <c r="A652" s="264" t="s">
        <v>470</v>
      </c>
      <c r="B652" s="264" t="s">
        <v>469</v>
      </c>
    </row>
    <row r="653" spans="1:2">
      <c r="A653" s="264" t="s">
        <v>468</v>
      </c>
      <c r="B653" s="264" t="s">
        <v>467</v>
      </c>
    </row>
    <row r="654" spans="1:2">
      <c r="A654" s="264" t="s">
        <v>466</v>
      </c>
      <c r="B654" s="264" t="s">
        <v>465</v>
      </c>
    </row>
    <row r="655" spans="1:2">
      <c r="A655" s="264" t="s">
        <v>464</v>
      </c>
      <c r="B655" s="264" t="s">
        <v>463</v>
      </c>
    </row>
    <row r="656" spans="1:2">
      <c r="A656" s="264" t="s">
        <v>392</v>
      </c>
      <c r="B656" s="264" t="s">
        <v>392</v>
      </c>
    </row>
    <row r="657" spans="1:2">
      <c r="A657" s="264" t="s">
        <v>418</v>
      </c>
      <c r="B657" s="264" t="s">
        <v>418</v>
      </c>
    </row>
    <row r="658" spans="1:2">
      <c r="A658" s="264" t="s">
        <v>417</v>
      </c>
      <c r="B658" s="264" t="s">
        <v>417</v>
      </c>
    </row>
    <row r="659" spans="1:2">
      <c r="A659" s="264" t="s">
        <v>416</v>
      </c>
      <c r="B659" s="264" t="s">
        <v>416</v>
      </c>
    </row>
    <row r="660" spans="1:2">
      <c r="A660" s="264" t="s">
        <v>415</v>
      </c>
      <c r="B660" s="264" t="s">
        <v>415</v>
      </c>
    </row>
    <row r="661" spans="1:2">
      <c r="A661" s="264" t="s">
        <v>462</v>
      </c>
      <c r="B661" s="264" t="s">
        <v>461</v>
      </c>
    </row>
    <row r="662" spans="1:2">
      <c r="A662" s="264" t="s">
        <v>460</v>
      </c>
      <c r="B662" s="264" t="s">
        <v>459</v>
      </c>
    </row>
    <row r="663" spans="1:2">
      <c r="A663" s="264" t="s">
        <v>458</v>
      </c>
      <c r="B663" s="264" t="s">
        <v>457</v>
      </c>
    </row>
    <row r="664" spans="1:2">
      <c r="A664" s="264" t="s">
        <v>456</v>
      </c>
      <c r="B664" s="264" t="s">
        <v>455</v>
      </c>
    </row>
    <row r="665" spans="1:2">
      <c r="A665" s="264" t="s">
        <v>454</v>
      </c>
      <c r="B665" s="264" t="s">
        <v>453</v>
      </c>
    </row>
    <row r="666" spans="1:2">
      <c r="A666" s="264" t="s">
        <v>452</v>
      </c>
      <c r="B666" s="264" t="s">
        <v>451</v>
      </c>
    </row>
    <row r="667" spans="1:2">
      <c r="A667" s="264" t="s">
        <v>450</v>
      </c>
      <c r="B667" s="264" t="s">
        <v>449</v>
      </c>
    </row>
    <row r="668" spans="1:2">
      <c r="A668" s="264" t="s">
        <v>448</v>
      </c>
      <c r="B668" s="264" t="s">
        <v>447</v>
      </c>
    </row>
    <row r="669" spans="1:2">
      <c r="A669" s="264" t="s">
        <v>446</v>
      </c>
      <c r="B669" s="264" t="s">
        <v>445</v>
      </c>
    </row>
    <row r="670" spans="1:2">
      <c r="A670" s="264" t="s">
        <v>444</v>
      </c>
      <c r="B670" s="264" t="s">
        <v>443</v>
      </c>
    </row>
    <row r="671" spans="1:2">
      <c r="A671" s="264" t="s">
        <v>442</v>
      </c>
      <c r="B671" s="264" t="s">
        <v>441</v>
      </c>
    </row>
    <row r="672" spans="1:2">
      <c r="A672" s="264" t="s">
        <v>392</v>
      </c>
      <c r="B672" s="264" t="s">
        <v>392</v>
      </c>
    </row>
    <row r="673" spans="1:2">
      <c r="A673" s="264" t="s">
        <v>418</v>
      </c>
      <c r="B673" s="264" t="s">
        <v>418</v>
      </c>
    </row>
    <row r="674" spans="1:2">
      <c r="A674" s="264" t="s">
        <v>417</v>
      </c>
      <c r="B674" s="264" t="s">
        <v>417</v>
      </c>
    </row>
    <row r="675" spans="1:2">
      <c r="A675" s="264" t="s">
        <v>416</v>
      </c>
      <c r="B675" s="264" t="s">
        <v>416</v>
      </c>
    </row>
    <row r="676" spans="1:2">
      <c r="A676" s="264" t="s">
        <v>415</v>
      </c>
      <c r="B676" s="264" t="s">
        <v>415</v>
      </c>
    </row>
    <row r="677" spans="1:2">
      <c r="A677" s="264" t="s">
        <v>440</v>
      </c>
      <c r="B677" s="264" t="s">
        <v>439</v>
      </c>
    </row>
    <row r="678" spans="1:2">
      <c r="A678" s="264" t="s">
        <v>438</v>
      </c>
      <c r="B678" s="264" t="s">
        <v>437</v>
      </c>
    </row>
    <row r="679" spans="1:2">
      <c r="A679" s="264" t="s">
        <v>436</v>
      </c>
      <c r="B679" s="264" t="s">
        <v>435</v>
      </c>
    </row>
    <row r="680" spans="1:2">
      <c r="A680" s="264" t="s">
        <v>434</v>
      </c>
      <c r="B680" s="264" t="s">
        <v>433</v>
      </c>
    </row>
    <row r="681" spans="1:2">
      <c r="A681" s="264" t="s">
        <v>432</v>
      </c>
      <c r="B681" s="264" t="s">
        <v>431</v>
      </c>
    </row>
    <row r="682" spans="1:2">
      <c r="A682" s="264" t="s">
        <v>430</v>
      </c>
      <c r="B682" s="264" t="s">
        <v>429</v>
      </c>
    </row>
    <row r="683" spans="1:2">
      <c r="A683" s="264" t="s">
        <v>428</v>
      </c>
      <c r="B683" s="264" t="s">
        <v>427</v>
      </c>
    </row>
    <row r="684" spans="1:2">
      <c r="A684" s="264" t="s">
        <v>426</v>
      </c>
      <c r="B684" s="264" t="s">
        <v>425</v>
      </c>
    </row>
    <row r="685" spans="1:2">
      <c r="A685" s="264" t="s">
        <v>424</v>
      </c>
      <c r="B685" s="264" t="s">
        <v>423</v>
      </c>
    </row>
    <row r="686" spans="1:2">
      <c r="A686" s="264" t="s">
        <v>422</v>
      </c>
      <c r="B686" s="264" t="s">
        <v>421</v>
      </c>
    </row>
    <row r="687" spans="1:2">
      <c r="A687" s="264" t="s">
        <v>420</v>
      </c>
      <c r="B687" s="264" t="s">
        <v>419</v>
      </c>
    </row>
    <row r="688" spans="1:2">
      <c r="A688" s="264" t="s">
        <v>392</v>
      </c>
      <c r="B688" s="264" t="s">
        <v>392</v>
      </c>
    </row>
    <row r="689" spans="1:2">
      <c r="A689" s="264" t="s">
        <v>418</v>
      </c>
      <c r="B689" s="264" t="s">
        <v>418</v>
      </c>
    </row>
    <row r="690" spans="1:2">
      <c r="A690" s="264" t="s">
        <v>417</v>
      </c>
      <c r="B690" s="264" t="s">
        <v>417</v>
      </c>
    </row>
    <row r="691" spans="1:2">
      <c r="A691" s="264" t="s">
        <v>416</v>
      </c>
      <c r="B691" s="264" t="s">
        <v>416</v>
      </c>
    </row>
    <row r="692" spans="1:2">
      <c r="A692" s="264" t="s">
        <v>415</v>
      </c>
      <c r="B692" s="264" t="s">
        <v>415</v>
      </c>
    </row>
    <row r="693" spans="1:2">
      <c r="A693" s="264" t="s">
        <v>414</v>
      </c>
      <c r="B693" s="264" t="s">
        <v>413</v>
      </c>
    </row>
    <row r="694" spans="1:2">
      <c r="A694" s="264" t="s">
        <v>412</v>
      </c>
      <c r="B694" s="264" t="s">
        <v>411</v>
      </c>
    </row>
    <row r="695" spans="1:2">
      <c r="A695" s="264" t="s">
        <v>410</v>
      </c>
      <c r="B695" s="264" t="s">
        <v>409</v>
      </c>
    </row>
    <row r="696" spans="1:2">
      <c r="A696" s="264" t="s">
        <v>408</v>
      </c>
      <c r="B696" s="264" t="s">
        <v>407</v>
      </c>
    </row>
    <row r="697" spans="1:2">
      <c r="A697" s="264" t="s">
        <v>406</v>
      </c>
      <c r="B697" s="264" t="s">
        <v>405</v>
      </c>
    </row>
    <row r="698" spans="1:2">
      <c r="A698" s="264" t="s">
        <v>404</v>
      </c>
      <c r="B698" s="264" t="s">
        <v>403</v>
      </c>
    </row>
    <row r="699" spans="1:2">
      <c r="A699" s="264" t="s">
        <v>402</v>
      </c>
      <c r="B699" s="264" t="s">
        <v>401</v>
      </c>
    </row>
    <row r="700" spans="1:2">
      <c r="A700" s="264" t="s">
        <v>400</v>
      </c>
      <c r="B700" s="264" t="s">
        <v>399</v>
      </c>
    </row>
    <row r="701" spans="1:2">
      <c r="A701" s="264" t="s">
        <v>398</v>
      </c>
      <c r="B701" s="264" t="s">
        <v>397</v>
      </c>
    </row>
    <row r="702" spans="1:2">
      <c r="A702" s="264" t="s">
        <v>396</v>
      </c>
      <c r="B702" s="264" t="s">
        <v>395</v>
      </c>
    </row>
    <row r="703" spans="1:2">
      <c r="A703" s="264" t="s">
        <v>394</v>
      </c>
      <c r="B703" s="264" t="s">
        <v>393</v>
      </c>
    </row>
    <row r="704" spans="1:2">
      <c r="A704" s="264" t="s">
        <v>392</v>
      </c>
      <c r="B704" s="264" t="s">
        <v>392</v>
      </c>
    </row>
    <row r="705" spans="1:2">
      <c r="A705" s="264" t="s">
        <v>391</v>
      </c>
      <c r="B705" s="264" t="s">
        <v>391</v>
      </c>
    </row>
    <row r="706" spans="1:2">
      <c r="A706" s="264" t="s">
        <v>390</v>
      </c>
      <c r="B706" s="264" t="s">
        <v>390</v>
      </c>
    </row>
    <row r="707" spans="1:2">
      <c r="A707" s="264" t="s">
        <v>389</v>
      </c>
      <c r="B707" s="264" t="s">
        <v>389</v>
      </c>
    </row>
    <row r="708" spans="1:2">
      <c r="A708" s="264" t="s">
        <v>388</v>
      </c>
      <c r="B708" s="264" t="s">
        <v>388</v>
      </c>
    </row>
    <row r="709" spans="1:2">
      <c r="A709" s="264" t="s">
        <v>387</v>
      </c>
      <c r="B709" s="264" t="s">
        <v>387</v>
      </c>
    </row>
  </sheetData>
  <autoFilter ref="A1:B709" xr:uid="{B146EFED-5B9E-48B3-AD26-263BD607D424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1BA3A-8629-4666-AB4C-E7E7E765BFE2}">
  <dimension ref="A1:J713"/>
  <sheetViews>
    <sheetView workbookViewId="0">
      <selection sqref="A1:XFD1048576"/>
    </sheetView>
  </sheetViews>
  <sheetFormatPr baseColWidth="10" defaultRowHeight="15"/>
  <cols>
    <col min="1" max="10" width="22.140625" style="104" customWidth="1"/>
    <col min="11" max="16384" width="11.42578125" style="104"/>
  </cols>
  <sheetData>
    <row r="1" spans="1:10">
      <c r="A1" s="104">
        <v>100</v>
      </c>
      <c r="B1" s="104">
        <v>100</v>
      </c>
      <c r="C1" s="104">
        <v>100</v>
      </c>
      <c r="D1" s="104">
        <v>100</v>
      </c>
      <c r="E1" s="104">
        <v>100</v>
      </c>
      <c r="F1" s="104">
        <v>100</v>
      </c>
      <c r="G1" s="104">
        <v>100</v>
      </c>
      <c r="H1" s="104">
        <v>1000</v>
      </c>
      <c r="I1" s="104">
        <v>10000</v>
      </c>
      <c r="J1" s="104">
        <v>50000</v>
      </c>
    </row>
    <row r="2" spans="1:10">
      <c r="A2" s="104">
        <v>1000</v>
      </c>
      <c r="B2" s="104">
        <v>10000</v>
      </c>
      <c r="C2" s="104">
        <v>50000</v>
      </c>
      <c r="D2" s="104">
        <v>100000</v>
      </c>
      <c r="E2" s="104">
        <v>200000</v>
      </c>
      <c r="F2" s="104">
        <v>300000</v>
      </c>
      <c r="G2" s="104">
        <v>400000</v>
      </c>
      <c r="H2" s="104">
        <v>50000</v>
      </c>
      <c r="I2" s="104">
        <v>50000</v>
      </c>
      <c r="J2" s="104">
        <v>50000</v>
      </c>
    </row>
    <row r="3" spans="1:10">
      <c r="A3" s="104">
        <v>1000</v>
      </c>
      <c r="B3" s="104">
        <v>10000</v>
      </c>
      <c r="C3" s="104">
        <v>50000</v>
      </c>
      <c r="D3" s="104">
        <v>100000</v>
      </c>
      <c r="E3" s="104">
        <v>200000</v>
      </c>
      <c r="F3" s="104">
        <v>300000</v>
      </c>
      <c r="G3" s="104">
        <v>400000</v>
      </c>
      <c r="H3" s="104">
        <v>50000</v>
      </c>
      <c r="I3" s="104">
        <v>50000</v>
      </c>
      <c r="J3" s="104">
        <v>50000</v>
      </c>
    </row>
    <row r="4" spans="1:10">
      <c r="A4" s="264" t="str">
        <f>A1&amp;"_"&amp;A2&amp;"_"&amp;A3</f>
        <v>100_1000_1000</v>
      </c>
      <c r="B4" s="264" t="str">
        <f t="shared" ref="B4:J4" si="0">B1&amp;"_"&amp;B2&amp;"_"&amp;B3</f>
        <v>100_10000_10000</v>
      </c>
      <c r="C4" s="264" t="str">
        <f t="shared" si="0"/>
        <v>100_50000_50000</v>
      </c>
      <c r="D4" s="264" t="str">
        <f t="shared" si="0"/>
        <v>100_100000_100000</v>
      </c>
      <c r="E4" s="264" t="str">
        <f t="shared" si="0"/>
        <v>100_200000_200000</v>
      </c>
      <c r="F4" s="264" t="str">
        <f t="shared" si="0"/>
        <v>100_300000_300000</v>
      </c>
      <c r="G4" s="264" t="str">
        <f t="shared" si="0"/>
        <v>100_400000_400000</v>
      </c>
      <c r="H4" s="264" t="str">
        <f t="shared" si="0"/>
        <v>1000_50000_50000</v>
      </c>
      <c r="I4" s="264" t="str">
        <f t="shared" si="0"/>
        <v>10000_50000_50000</v>
      </c>
      <c r="J4" s="264" t="str">
        <f t="shared" si="0"/>
        <v>50000_50000_50000</v>
      </c>
    </row>
    <row r="5" spans="1:10">
      <c r="A5" s="264" t="s">
        <v>1260</v>
      </c>
      <c r="B5" s="264" t="s">
        <v>1260</v>
      </c>
      <c r="C5" s="264" t="s">
        <v>1260</v>
      </c>
      <c r="D5" s="264" t="s">
        <v>1260</v>
      </c>
      <c r="E5" s="264" t="s">
        <v>1260</v>
      </c>
      <c r="F5" s="264" t="s">
        <v>1260</v>
      </c>
      <c r="G5" s="264" t="s">
        <v>1260</v>
      </c>
      <c r="H5" s="264" t="s">
        <v>1260</v>
      </c>
      <c r="I5" s="264" t="s">
        <v>1260</v>
      </c>
      <c r="J5" s="264" t="s">
        <v>1260</v>
      </c>
    </row>
    <row r="6" spans="1:10">
      <c r="A6" s="264" t="s">
        <v>1248</v>
      </c>
      <c r="B6" s="264" t="s">
        <v>1248</v>
      </c>
      <c r="C6" s="264" t="s">
        <v>1248</v>
      </c>
      <c r="D6" s="264" t="s">
        <v>1248</v>
      </c>
      <c r="E6" s="264" t="s">
        <v>1248</v>
      </c>
      <c r="F6" s="264" t="s">
        <v>1248</v>
      </c>
      <c r="G6" s="264" t="s">
        <v>1248</v>
      </c>
      <c r="H6" s="264" t="s">
        <v>1248</v>
      </c>
      <c r="I6" s="264" t="s">
        <v>1248</v>
      </c>
      <c r="J6" s="264" t="s">
        <v>1248</v>
      </c>
    </row>
    <row r="7" spans="1:10">
      <c r="A7" s="264" t="s">
        <v>1247</v>
      </c>
      <c r="B7" s="264" t="s">
        <v>1247</v>
      </c>
      <c r="C7" s="264" t="s">
        <v>1247</v>
      </c>
      <c r="D7" s="264" t="s">
        <v>1247</v>
      </c>
      <c r="E7" s="264" t="s">
        <v>1247</v>
      </c>
      <c r="F7" s="264" t="s">
        <v>1247</v>
      </c>
      <c r="G7" s="264" t="s">
        <v>1247</v>
      </c>
      <c r="H7" s="264" t="s">
        <v>1247</v>
      </c>
      <c r="I7" s="264" t="s">
        <v>1247</v>
      </c>
      <c r="J7" s="264" t="s">
        <v>1247</v>
      </c>
    </row>
    <row r="8" spans="1:10">
      <c r="A8" s="264" t="s">
        <v>1246</v>
      </c>
      <c r="B8" s="264" t="s">
        <v>1246</v>
      </c>
      <c r="C8" s="264" t="s">
        <v>1246</v>
      </c>
      <c r="D8" s="264" t="s">
        <v>1246</v>
      </c>
      <c r="E8" s="264" t="s">
        <v>1246</v>
      </c>
      <c r="F8" s="264" t="s">
        <v>1246</v>
      </c>
      <c r="G8" s="264" t="s">
        <v>1246</v>
      </c>
      <c r="H8" s="264" t="s">
        <v>1246</v>
      </c>
      <c r="I8" s="264" t="s">
        <v>1246</v>
      </c>
      <c r="J8" s="264" t="s">
        <v>1246</v>
      </c>
    </row>
    <row r="9" spans="1:10">
      <c r="A9" s="264" t="s">
        <v>1245</v>
      </c>
      <c r="B9" s="264" t="s">
        <v>1245</v>
      </c>
      <c r="C9" s="264" t="s">
        <v>1245</v>
      </c>
      <c r="D9" s="264" t="s">
        <v>1245</v>
      </c>
      <c r="E9" s="264" t="s">
        <v>1245</v>
      </c>
      <c r="F9" s="264" t="s">
        <v>1245</v>
      </c>
      <c r="G9" s="264" t="s">
        <v>1245</v>
      </c>
      <c r="H9" s="264" t="s">
        <v>1245</v>
      </c>
      <c r="I9" s="264" t="s">
        <v>1245</v>
      </c>
      <c r="J9" s="264" t="s">
        <v>1245</v>
      </c>
    </row>
    <row r="10" spans="1:10">
      <c r="A10" s="264" t="s">
        <v>1244</v>
      </c>
      <c r="B10" s="264" t="s">
        <v>1244</v>
      </c>
      <c r="C10" s="264" t="s">
        <v>1244</v>
      </c>
      <c r="D10" s="264" t="s">
        <v>1244</v>
      </c>
      <c r="E10" s="264" t="s">
        <v>1244</v>
      </c>
      <c r="F10" s="264" t="s">
        <v>1244</v>
      </c>
      <c r="G10" s="264" t="s">
        <v>1244</v>
      </c>
      <c r="H10" s="264" t="s">
        <v>1244</v>
      </c>
      <c r="I10" s="264" t="s">
        <v>1244</v>
      </c>
      <c r="J10" s="264" t="s">
        <v>1244</v>
      </c>
    </row>
    <row r="11" spans="1:10">
      <c r="A11" s="264" t="s">
        <v>1243</v>
      </c>
      <c r="B11" s="264" t="s">
        <v>1243</v>
      </c>
      <c r="C11" s="264" t="s">
        <v>1243</v>
      </c>
      <c r="D11" s="264" t="s">
        <v>1243</v>
      </c>
      <c r="E11" s="264" t="s">
        <v>1243</v>
      </c>
      <c r="F11" s="264" t="s">
        <v>1243</v>
      </c>
      <c r="G11" s="264" t="s">
        <v>1243</v>
      </c>
      <c r="H11" s="264" t="s">
        <v>1243</v>
      </c>
      <c r="I11" s="264" t="s">
        <v>1243</v>
      </c>
      <c r="J11" s="264" t="s">
        <v>1243</v>
      </c>
    </row>
    <row r="12" spans="1:10">
      <c r="A12" s="264" t="s">
        <v>1242</v>
      </c>
      <c r="B12" s="264" t="s">
        <v>1242</v>
      </c>
      <c r="C12" s="264" t="s">
        <v>1242</v>
      </c>
      <c r="D12" s="264" t="s">
        <v>1242</v>
      </c>
      <c r="E12" s="264" t="s">
        <v>1242</v>
      </c>
      <c r="F12" s="264" t="s">
        <v>1242</v>
      </c>
      <c r="G12" s="264" t="s">
        <v>1242</v>
      </c>
      <c r="H12" s="264" t="s">
        <v>1242</v>
      </c>
      <c r="I12" s="264" t="s">
        <v>1242</v>
      </c>
      <c r="J12" s="264" t="s">
        <v>1242</v>
      </c>
    </row>
    <row r="13" spans="1:10">
      <c r="A13" s="264" t="s">
        <v>1241</v>
      </c>
      <c r="B13" s="264" t="s">
        <v>1241</v>
      </c>
      <c r="C13" s="264" t="s">
        <v>1241</v>
      </c>
      <c r="D13" s="264" t="s">
        <v>1241</v>
      </c>
      <c r="E13" s="264" t="s">
        <v>1241</v>
      </c>
      <c r="F13" s="264" t="s">
        <v>1241</v>
      </c>
      <c r="G13" s="264" t="s">
        <v>1241</v>
      </c>
      <c r="H13" s="264" t="s">
        <v>1241</v>
      </c>
      <c r="I13" s="264" t="s">
        <v>1241</v>
      </c>
      <c r="J13" s="264" t="s">
        <v>1241</v>
      </c>
    </row>
    <row r="14" spans="1:10">
      <c r="A14" s="264" t="s">
        <v>1240</v>
      </c>
      <c r="B14" s="264" t="s">
        <v>1240</v>
      </c>
      <c r="C14" s="264" t="s">
        <v>1240</v>
      </c>
      <c r="D14" s="264" t="s">
        <v>1240</v>
      </c>
      <c r="E14" s="264" t="s">
        <v>1240</v>
      </c>
      <c r="F14" s="264" t="s">
        <v>1240</v>
      </c>
      <c r="G14" s="264" t="s">
        <v>1240</v>
      </c>
      <c r="H14" s="264" t="s">
        <v>1240</v>
      </c>
      <c r="I14" s="264" t="s">
        <v>1240</v>
      </c>
      <c r="J14" s="264" t="s">
        <v>1240</v>
      </c>
    </row>
    <row r="15" spans="1:10">
      <c r="A15" s="264" t="s">
        <v>1239</v>
      </c>
      <c r="B15" s="264" t="s">
        <v>1239</v>
      </c>
      <c r="C15" s="264" t="s">
        <v>1239</v>
      </c>
      <c r="D15" s="264" t="s">
        <v>1239</v>
      </c>
      <c r="E15" s="264" t="s">
        <v>1239</v>
      </c>
      <c r="F15" s="264" t="s">
        <v>1239</v>
      </c>
      <c r="G15" s="264" t="s">
        <v>1239</v>
      </c>
      <c r="H15" s="264" t="s">
        <v>1239</v>
      </c>
      <c r="I15" s="264" t="s">
        <v>1239</v>
      </c>
      <c r="J15" s="264" t="s">
        <v>1239</v>
      </c>
    </row>
    <row r="16" spans="1:10">
      <c r="A16" s="264" t="s">
        <v>1238</v>
      </c>
      <c r="B16" s="264" t="s">
        <v>1238</v>
      </c>
      <c r="C16" s="264" t="s">
        <v>1238</v>
      </c>
      <c r="D16" s="264" t="s">
        <v>1238</v>
      </c>
      <c r="E16" s="264" t="s">
        <v>1238</v>
      </c>
      <c r="F16" s="264" t="s">
        <v>1238</v>
      </c>
      <c r="G16" s="264" t="s">
        <v>1238</v>
      </c>
      <c r="H16" s="264" t="s">
        <v>1238</v>
      </c>
      <c r="I16" s="264" t="s">
        <v>1238</v>
      </c>
      <c r="J16" s="264" t="s">
        <v>1238</v>
      </c>
    </row>
    <row r="17" spans="1:10">
      <c r="A17" s="264" t="s">
        <v>1237</v>
      </c>
      <c r="B17" s="264" t="s">
        <v>1237</v>
      </c>
      <c r="C17" s="264" t="s">
        <v>1237</v>
      </c>
      <c r="D17" s="264" t="s">
        <v>1237</v>
      </c>
      <c r="E17" s="264" t="s">
        <v>1237</v>
      </c>
      <c r="F17" s="264" t="s">
        <v>1237</v>
      </c>
      <c r="G17" s="264" t="s">
        <v>1237</v>
      </c>
      <c r="H17" s="264" t="s">
        <v>1237</v>
      </c>
      <c r="I17" s="264" t="s">
        <v>1237</v>
      </c>
      <c r="J17" s="264" t="s">
        <v>1237</v>
      </c>
    </row>
    <row r="18" spans="1:10">
      <c r="A18" s="264" t="s">
        <v>1236</v>
      </c>
      <c r="B18" s="264" t="s">
        <v>1236</v>
      </c>
      <c r="C18" s="264" t="s">
        <v>1236</v>
      </c>
      <c r="D18" s="264" t="s">
        <v>1236</v>
      </c>
      <c r="E18" s="264" t="s">
        <v>1236</v>
      </c>
      <c r="F18" s="264" t="s">
        <v>1236</v>
      </c>
      <c r="G18" s="264" t="s">
        <v>1236</v>
      </c>
      <c r="H18" s="264" t="s">
        <v>1236</v>
      </c>
      <c r="I18" s="264" t="s">
        <v>1236</v>
      </c>
      <c r="J18" s="264" t="s">
        <v>1236</v>
      </c>
    </row>
    <row r="19" spans="1:10">
      <c r="A19" s="264" t="s">
        <v>1235</v>
      </c>
      <c r="B19" s="264" t="s">
        <v>1235</v>
      </c>
      <c r="C19" s="264" t="s">
        <v>1235</v>
      </c>
      <c r="D19" s="264" t="s">
        <v>1235</v>
      </c>
      <c r="E19" s="264" t="s">
        <v>1235</v>
      </c>
      <c r="F19" s="264" t="s">
        <v>1235</v>
      </c>
      <c r="G19" s="264" t="s">
        <v>1235</v>
      </c>
      <c r="H19" s="264" t="s">
        <v>1235</v>
      </c>
      <c r="I19" s="264" t="s">
        <v>1235</v>
      </c>
      <c r="J19" s="264" t="s">
        <v>1235</v>
      </c>
    </row>
    <row r="20" spans="1:10">
      <c r="A20" s="264" t="s">
        <v>1234</v>
      </c>
      <c r="B20" s="264" t="s">
        <v>1234</v>
      </c>
      <c r="C20" s="264" t="s">
        <v>1234</v>
      </c>
      <c r="D20" s="264" t="s">
        <v>1234</v>
      </c>
      <c r="E20" s="264" t="s">
        <v>1234</v>
      </c>
      <c r="F20" s="264" t="s">
        <v>1234</v>
      </c>
      <c r="G20" s="264" t="s">
        <v>1234</v>
      </c>
      <c r="H20" s="264" t="s">
        <v>1234</v>
      </c>
      <c r="I20" s="264" t="s">
        <v>1234</v>
      </c>
      <c r="J20" s="264" t="s">
        <v>1234</v>
      </c>
    </row>
    <row r="21" spans="1:10">
      <c r="A21" s="264" t="s">
        <v>1233</v>
      </c>
      <c r="B21" s="264" t="s">
        <v>1233</v>
      </c>
      <c r="C21" s="264" t="s">
        <v>1233</v>
      </c>
      <c r="D21" s="264" t="s">
        <v>1233</v>
      </c>
      <c r="E21" s="264" t="s">
        <v>1233</v>
      </c>
      <c r="F21" s="264" t="s">
        <v>1233</v>
      </c>
      <c r="G21" s="264" t="s">
        <v>1233</v>
      </c>
      <c r="H21" s="264" t="s">
        <v>1233</v>
      </c>
      <c r="I21" s="264" t="s">
        <v>1233</v>
      </c>
      <c r="J21" s="264" t="s">
        <v>1233</v>
      </c>
    </row>
    <row r="22" spans="1:10">
      <c r="A22" s="264" t="s">
        <v>1232</v>
      </c>
      <c r="B22" s="264" t="s">
        <v>1232</v>
      </c>
      <c r="C22" s="264" t="s">
        <v>1232</v>
      </c>
      <c r="D22" s="264" t="s">
        <v>1232</v>
      </c>
      <c r="E22" s="264" t="s">
        <v>1232</v>
      </c>
      <c r="F22" s="264" t="s">
        <v>1232</v>
      </c>
      <c r="G22" s="264" t="s">
        <v>1232</v>
      </c>
      <c r="H22" s="264" t="s">
        <v>1232</v>
      </c>
      <c r="I22" s="264" t="s">
        <v>1232</v>
      </c>
      <c r="J22" s="264" t="s">
        <v>1232</v>
      </c>
    </row>
    <row r="23" spans="1:10">
      <c r="A23" s="264" t="s">
        <v>1231</v>
      </c>
      <c r="B23" s="264" t="s">
        <v>1231</v>
      </c>
      <c r="C23" s="264" t="s">
        <v>1231</v>
      </c>
      <c r="D23" s="264" t="s">
        <v>1231</v>
      </c>
      <c r="E23" s="264" t="s">
        <v>1231</v>
      </c>
      <c r="F23" s="264" t="s">
        <v>1231</v>
      </c>
      <c r="G23" s="264" t="s">
        <v>1231</v>
      </c>
      <c r="H23" s="264" t="s">
        <v>1231</v>
      </c>
      <c r="I23" s="264" t="s">
        <v>1231</v>
      </c>
      <c r="J23" s="264" t="s">
        <v>1231</v>
      </c>
    </row>
    <row r="24" spans="1:10">
      <c r="A24" s="264" t="s">
        <v>1230</v>
      </c>
      <c r="B24" s="264" t="s">
        <v>1230</v>
      </c>
      <c r="C24" s="264" t="s">
        <v>1230</v>
      </c>
      <c r="D24" s="264" t="s">
        <v>1230</v>
      </c>
      <c r="E24" s="264" t="s">
        <v>1230</v>
      </c>
      <c r="F24" s="264" t="s">
        <v>1230</v>
      </c>
      <c r="G24" s="264" t="s">
        <v>1230</v>
      </c>
      <c r="H24" s="264" t="s">
        <v>1230</v>
      </c>
      <c r="I24" s="264" t="s">
        <v>1230</v>
      </c>
      <c r="J24" s="264" t="s">
        <v>1230</v>
      </c>
    </row>
    <row r="25" spans="1:10">
      <c r="A25" s="264" t="s">
        <v>1261</v>
      </c>
      <c r="B25" s="264" t="s">
        <v>1262</v>
      </c>
      <c r="C25" s="264" t="s">
        <v>1263</v>
      </c>
      <c r="D25" s="264" t="s">
        <v>1264</v>
      </c>
      <c r="E25" s="264" t="s">
        <v>1229</v>
      </c>
      <c r="F25" s="264" t="s">
        <v>1265</v>
      </c>
      <c r="G25" s="264" t="s">
        <v>1266</v>
      </c>
      <c r="H25" s="264" t="s">
        <v>1263</v>
      </c>
      <c r="I25" s="264" t="s">
        <v>1263</v>
      </c>
      <c r="J25" s="264" t="s">
        <v>1263</v>
      </c>
    </row>
    <row r="26" spans="1:10">
      <c r="A26" s="264" t="s">
        <v>1228</v>
      </c>
      <c r="B26" s="264" t="s">
        <v>1228</v>
      </c>
      <c r="C26" s="264" t="s">
        <v>1228</v>
      </c>
      <c r="D26" s="264" t="s">
        <v>1228</v>
      </c>
      <c r="E26" s="264" t="s">
        <v>1228</v>
      </c>
      <c r="F26" s="264" t="s">
        <v>1228</v>
      </c>
      <c r="G26" s="264" t="s">
        <v>1228</v>
      </c>
      <c r="H26" s="264" t="s">
        <v>1228</v>
      </c>
      <c r="I26" s="264" t="s">
        <v>1228</v>
      </c>
      <c r="J26" s="264" t="s">
        <v>1228</v>
      </c>
    </row>
    <row r="27" spans="1:10">
      <c r="A27" s="264" t="s">
        <v>1227</v>
      </c>
      <c r="B27" s="264" t="s">
        <v>1227</v>
      </c>
      <c r="C27" s="264" t="s">
        <v>1227</v>
      </c>
      <c r="D27" s="264" t="s">
        <v>1227</v>
      </c>
      <c r="E27" s="264" t="s">
        <v>1227</v>
      </c>
      <c r="F27" s="264" t="s">
        <v>1227</v>
      </c>
      <c r="G27" s="264" t="s">
        <v>1227</v>
      </c>
      <c r="H27" s="264" t="s">
        <v>1227</v>
      </c>
      <c r="I27" s="264" t="s">
        <v>1227</v>
      </c>
      <c r="J27" s="264" t="s">
        <v>1227</v>
      </c>
    </row>
    <row r="28" spans="1:10">
      <c r="A28" s="264" t="s">
        <v>1226</v>
      </c>
      <c r="B28" s="264" t="s">
        <v>1226</v>
      </c>
      <c r="C28" s="264" t="s">
        <v>1226</v>
      </c>
      <c r="D28" s="264" t="s">
        <v>1226</v>
      </c>
      <c r="E28" s="264" t="s">
        <v>1226</v>
      </c>
      <c r="F28" s="264" t="s">
        <v>1226</v>
      </c>
      <c r="G28" s="264" t="s">
        <v>1226</v>
      </c>
      <c r="H28" s="264" t="s">
        <v>1226</v>
      </c>
      <c r="I28" s="264" t="s">
        <v>1226</v>
      </c>
      <c r="J28" s="264" t="s">
        <v>1226</v>
      </c>
    </row>
    <row r="29" spans="1:10">
      <c r="A29" s="264" t="s">
        <v>1225</v>
      </c>
      <c r="B29" s="264" t="s">
        <v>1225</v>
      </c>
      <c r="C29" s="264" t="s">
        <v>1225</v>
      </c>
      <c r="D29" s="264" t="s">
        <v>1225</v>
      </c>
      <c r="E29" s="264" t="s">
        <v>1225</v>
      </c>
      <c r="F29" s="264" t="s">
        <v>1225</v>
      </c>
      <c r="G29" s="264" t="s">
        <v>1225</v>
      </c>
      <c r="H29" s="264" t="s">
        <v>1225</v>
      </c>
      <c r="I29" s="264" t="s">
        <v>1225</v>
      </c>
      <c r="J29" s="264" t="s">
        <v>1225</v>
      </c>
    </row>
    <row r="30" spans="1:10">
      <c r="A30" s="264" t="s">
        <v>1224</v>
      </c>
      <c r="B30" s="264" t="s">
        <v>1224</v>
      </c>
      <c r="C30" s="264" t="s">
        <v>1224</v>
      </c>
      <c r="D30" s="264" t="s">
        <v>1224</v>
      </c>
      <c r="E30" s="264" t="s">
        <v>1224</v>
      </c>
      <c r="F30" s="264" t="s">
        <v>1224</v>
      </c>
      <c r="G30" s="264" t="s">
        <v>1224</v>
      </c>
      <c r="H30" s="264" t="s">
        <v>1224</v>
      </c>
      <c r="I30" s="264" t="s">
        <v>1224</v>
      </c>
      <c r="J30" s="264" t="s">
        <v>1224</v>
      </c>
    </row>
    <row r="31" spans="1:10">
      <c r="A31" s="264" t="s">
        <v>1223</v>
      </c>
      <c r="B31" s="264" t="s">
        <v>1223</v>
      </c>
      <c r="C31" s="264" t="s">
        <v>1223</v>
      </c>
      <c r="D31" s="264" t="s">
        <v>1223</v>
      </c>
      <c r="E31" s="264" t="s">
        <v>1223</v>
      </c>
      <c r="F31" s="264" t="s">
        <v>1223</v>
      </c>
      <c r="G31" s="264" t="s">
        <v>1223</v>
      </c>
      <c r="H31" s="264" t="s">
        <v>1223</v>
      </c>
      <c r="I31" s="264" t="s">
        <v>1223</v>
      </c>
      <c r="J31" s="264" t="s">
        <v>1223</v>
      </c>
    </row>
    <row r="32" spans="1:10">
      <c r="A32" s="264" t="s">
        <v>1222</v>
      </c>
      <c r="B32" s="264" t="s">
        <v>1222</v>
      </c>
      <c r="C32" s="264" t="s">
        <v>1222</v>
      </c>
      <c r="D32" s="264" t="s">
        <v>1222</v>
      </c>
      <c r="E32" s="264" t="s">
        <v>1222</v>
      </c>
      <c r="F32" s="264" t="s">
        <v>1222</v>
      </c>
      <c r="G32" s="264" t="s">
        <v>1222</v>
      </c>
      <c r="H32" s="264" t="s">
        <v>1222</v>
      </c>
      <c r="I32" s="264" t="s">
        <v>1222</v>
      </c>
      <c r="J32" s="264" t="s">
        <v>1222</v>
      </c>
    </row>
    <row r="33" spans="1:10">
      <c r="A33" s="264" t="s">
        <v>1221</v>
      </c>
      <c r="B33" s="264" t="s">
        <v>1221</v>
      </c>
      <c r="C33" s="264" t="s">
        <v>1221</v>
      </c>
      <c r="D33" s="264" t="s">
        <v>1221</v>
      </c>
      <c r="E33" s="264" t="s">
        <v>1221</v>
      </c>
      <c r="F33" s="264" t="s">
        <v>1221</v>
      </c>
      <c r="G33" s="264" t="s">
        <v>1221</v>
      </c>
      <c r="H33" s="264" t="s">
        <v>1221</v>
      </c>
      <c r="I33" s="264" t="s">
        <v>1221</v>
      </c>
      <c r="J33" s="264" t="s">
        <v>1221</v>
      </c>
    </row>
    <row r="34" spans="1:10">
      <c r="A34" s="293" t="s">
        <v>1218</v>
      </c>
      <c r="B34" s="293" t="s">
        <v>1218</v>
      </c>
      <c r="C34" s="293" t="s">
        <v>1218</v>
      </c>
      <c r="D34" s="293" t="s">
        <v>1218</v>
      </c>
      <c r="E34" s="293" t="s">
        <v>1218</v>
      </c>
      <c r="F34" s="293" t="s">
        <v>1218</v>
      </c>
      <c r="G34" s="293" t="s">
        <v>1218</v>
      </c>
      <c r="H34" s="293" t="s">
        <v>1218</v>
      </c>
      <c r="I34" s="293" t="s">
        <v>1218</v>
      </c>
      <c r="J34" s="293" t="s">
        <v>1218</v>
      </c>
    </row>
    <row r="35" spans="1:10">
      <c r="A35" s="264" t="s">
        <v>1220</v>
      </c>
      <c r="B35" s="264" t="s">
        <v>1220</v>
      </c>
      <c r="C35" s="264" t="s">
        <v>1220</v>
      </c>
      <c r="D35" s="264" t="s">
        <v>1220</v>
      </c>
      <c r="E35" s="264" t="s">
        <v>1220</v>
      </c>
      <c r="F35" s="264" t="s">
        <v>1220</v>
      </c>
      <c r="G35" s="264" t="s">
        <v>1220</v>
      </c>
      <c r="H35" s="264" t="s">
        <v>1220</v>
      </c>
      <c r="I35" s="264" t="s">
        <v>1220</v>
      </c>
      <c r="J35" s="264" t="s">
        <v>1220</v>
      </c>
    </row>
    <row r="36" spans="1:10">
      <c r="A36" s="264" t="s">
        <v>1219</v>
      </c>
      <c r="B36" s="264" t="s">
        <v>1219</v>
      </c>
      <c r="C36" s="264" t="s">
        <v>1219</v>
      </c>
      <c r="D36" s="264" t="s">
        <v>1219</v>
      </c>
      <c r="E36" s="264" t="s">
        <v>1219</v>
      </c>
      <c r="F36" s="264" t="s">
        <v>1219</v>
      </c>
      <c r="G36" s="264" t="s">
        <v>1219</v>
      </c>
      <c r="H36" s="264" t="s">
        <v>1219</v>
      </c>
      <c r="I36" s="264" t="s">
        <v>1219</v>
      </c>
      <c r="J36" s="264" t="s">
        <v>1219</v>
      </c>
    </row>
    <row r="37" spans="1:10">
      <c r="A37" s="293" t="s">
        <v>1218</v>
      </c>
      <c r="B37" s="293" t="s">
        <v>1218</v>
      </c>
      <c r="C37" s="293" t="s">
        <v>1218</v>
      </c>
      <c r="D37" s="293" t="s">
        <v>1218</v>
      </c>
      <c r="E37" s="293" t="s">
        <v>1218</v>
      </c>
      <c r="F37" s="293" t="s">
        <v>1218</v>
      </c>
      <c r="G37" s="293" t="s">
        <v>1218</v>
      </c>
      <c r="H37" s="293" t="s">
        <v>1218</v>
      </c>
      <c r="I37" s="293" t="s">
        <v>1218</v>
      </c>
      <c r="J37" s="293" t="s">
        <v>1218</v>
      </c>
    </row>
    <row r="38" spans="1:10">
      <c r="A38" s="264" t="s">
        <v>1267</v>
      </c>
      <c r="B38" s="264" t="s">
        <v>1268</v>
      </c>
      <c r="C38" s="264" t="s">
        <v>1269</v>
      </c>
      <c r="D38" s="264" t="s">
        <v>1270</v>
      </c>
      <c r="E38" s="264" t="s">
        <v>1271</v>
      </c>
      <c r="F38" s="264" t="s">
        <v>1272</v>
      </c>
      <c r="G38" s="264" t="s">
        <v>1273</v>
      </c>
      <c r="H38" s="264" t="s">
        <v>1274</v>
      </c>
      <c r="I38" s="264" t="s">
        <v>1275</v>
      </c>
      <c r="J38" s="264" t="s">
        <v>1276</v>
      </c>
    </row>
    <row r="39" spans="1:10">
      <c r="A39" s="264" t="s">
        <v>1277</v>
      </c>
      <c r="B39" s="264" t="s">
        <v>1277</v>
      </c>
      <c r="C39" s="264" t="s">
        <v>1277</v>
      </c>
      <c r="D39" s="264" t="s">
        <v>1277</v>
      </c>
      <c r="E39" s="264" t="s">
        <v>1277</v>
      </c>
      <c r="F39" s="264" t="s">
        <v>1277</v>
      </c>
      <c r="G39" s="264" t="s">
        <v>1277</v>
      </c>
      <c r="H39" s="264" t="s">
        <v>1278</v>
      </c>
      <c r="I39" s="264" t="s">
        <v>1215</v>
      </c>
      <c r="J39" s="264" t="s">
        <v>1279</v>
      </c>
    </row>
    <row r="40" spans="1:10">
      <c r="A40" s="264" t="s">
        <v>1214</v>
      </c>
      <c r="B40" s="264" t="s">
        <v>1214</v>
      </c>
      <c r="C40" s="264" t="s">
        <v>1214</v>
      </c>
      <c r="D40" s="264" t="s">
        <v>1214</v>
      </c>
      <c r="E40" s="264" t="s">
        <v>1214</v>
      </c>
      <c r="F40" s="264" t="s">
        <v>1214</v>
      </c>
      <c r="G40" s="264" t="s">
        <v>1214</v>
      </c>
      <c r="H40" s="264" t="s">
        <v>1214</v>
      </c>
      <c r="I40" s="264" t="s">
        <v>1214</v>
      </c>
      <c r="J40" s="264" t="s">
        <v>1214</v>
      </c>
    </row>
    <row r="41" spans="1:10">
      <c r="A41" s="264" t="s">
        <v>1213</v>
      </c>
      <c r="B41" s="264" t="s">
        <v>1213</v>
      </c>
      <c r="C41" s="264" t="s">
        <v>1213</v>
      </c>
      <c r="D41" s="264" t="s">
        <v>1213</v>
      </c>
      <c r="E41" s="264" t="s">
        <v>1213</v>
      </c>
      <c r="F41" s="264" t="s">
        <v>1213</v>
      </c>
      <c r="G41" s="264" t="s">
        <v>1213</v>
      </c>
      <c r="H41" s="264" t="s">
        <v>1213</v>
      </c>
      <c r="I41" s="264" t="s">
        <v>1213</v>
      </c>
      <c r="J41" s="264" t="s">
        <v>1213</v>
      </c>
    </row>
    <row r="42" spans="1:10">
      <c r="A42" s="264" t="s">
        <v>1212</v>
      </c>
      <c r="B42" s="264" t="s">
        <v>1212</v>
      </c>
      <c r="C42" s="264" t="s">
        <v>1212</v>
      </c>
      <c r="D42" s="264" t="s">
        <v>1212</v>
      </c>
      <c r="E42" s="264" t="s">
        <v>1212</v>
      </c>
      <c r="F42" s="264" t="s">
        <v>1212</v>
      </c>
      <c r="G42" s="264" t="s">
        <v>1212</v>
      </c>
      <c r="H42" s="264" t="s">
        <v>1212</v>
      </c>
      <c r="I42" s="264" t="s">
        <v>1212</v>
      </c>
      <c r="J42" s="264" t="s">
        <v>1212</v>
      </c>
    </row>
    <row r="43" spans="1:10">
      <c r="A43" s="264" t="s">
        <v>1197</v>
      </c>
      <c r="B43" s="264" t="s">
        <v>1197</v>
      </c>
      <c r="C43" s="264" t="s">
        <v>1197</v>
      </c>
      <c r="D43" s="264" t="s">
        <v>1197</v>
      </c>
      <c r="E43" s="264" t="s">
        <v>1197</v>
      </c>
      <c r="F43" s="264" t="s">
        <v>1197</v>
      </c>
      <c r="G43" s="264" t="s">
        <v>1197</v>
      </c>
      <c r="H43" s="264" t="s">
        <v>1197</v>
      </c>
      <c r="I43" s="264" t="s">
        <v>1197</v>
      </c>
      <c r="J43" s="264" t="s">
        <v>1197</v>
      </c>
    </row>
    <row r="44" spans="1:10">
      <c r="A44" s="264" t="s">
        <v>1211</v>
      </c>
      <c r="B44" s="264" t="s">
        <v>1211</v>
      </c>
      <c r="C44" s="264" t="s">
        <v>1211</v>
      </c>
      <c r="D44" s="264" t="s">
        <v>1211</v>
      </c>
      <c r="E44" s="264" t="s">
        <v>1211</v>
      </c>
      <c r="F44" s="264" t="s">
        <v>1211</v>
      </c>
      <c r="G44" s="264" t="s">
        <v>1211</v>
      </c>
      <c r="H44" s="264" t="s">
        <v>1211</v>
      </c>
      <c r="I44" s="264" t="s">
        <v>1211</v>
      </c>
      <c r="J44" s="264" t="s">
        <v>1211</v>
      </c>
    </row>
    <row r="45" spans="1:10">
      <c r="A45" s="264" t="s">
        <v>1210</v>
      </c>
      <c r="B45" s="264" t="s">
        <v>1210</v>
      </c>
      <c r="C45" s="264" t="s">
        <v>1210</v>
      </c>
      <c r="D45" s="264" t="s">
        <v>1210</v>
      </c>
      <c r="E45" s="264" t="s">
        <v>1210</v>
      </c>
      <c r="F45" s="264" t="s">
        <v>1210</v>
      </c>
      <c r="G45" s="264" t="s">
        <v>1210</v>
      </c>
      <c r="H45" s="264" t="s">
        <v>1210</v>
      </c>
      <c r="I45" s="264" t="s">
        <v>1210</v>
      </c>
      <c r="J45" s="264" t="s">
        <v>1210</v>
      </c>
    </row>
    <row r="46" spans="1:10">
      <c r="A46" s="264" t="s">
        <v>1197</v>
      </c>
      <c r="B46" s="264" t="s">
        <v>1197</v>
      </c>
      <c r="C46" s="264" t="s">
        <v>1197</v>
      </c>
      <c r="D46" s="264" t="s">
        <v>1197</v>
      </c>
      <c r="E46" s="264" t="s">
        <v>1197</v>
      </c>
      <c r="F46" s="264" t="s">
        <v>1197</v>
      </c>
      <c r="G46" s="264" t="s">
        <v>1197</v>
      </c>
      <c r="H46" s="264" t="s">
        <v>1197</v>
      </c>
      <c r="I46" s="264" t="s">
        <v>1197</v>
      </c>
      <c r="J46" s="264" t="s">
        <v>1197</v>
      </c>
    </row>
    <row r="47" spans="1:10">
      <c r="A47" s="264" t="s">
        <v>1209</v>
      </c>
      <c r="B47" s="264" t="s">
        <v>1209</v>
      </c>
      <c r="C47" s="264" t="s">
        <v>1209</v>
      </c>
      <c r="D47" s="264" t="s">
        <v>1209</v>
      </c>
      <c r="E47" s="264" t="s">
        <v>1209</v>
      </c>
      <c r="F47" s="264" t="s">
        <v>1209</v>
      </c>
      <c r="G47" s="264" t="s">
        <v>1209</v>
      </c>
      <c r="H47" s="264" t="s">
        <v>1209</v>
      </c>
      <c r="I47" s="264" t="s">
        <v>1209</v>
      </c>
      <c r="J47" s="264" t="s">
        <v>1209</v>
      </c>
    </row>
    <row r="48" spans="1:10">
      <c r="A48" s="264" t="s">
        <v>1280</v>
      </c>
      <c r="B48" s="264" t="s">
        <v>1281</v>
      </c>
      <c r="C48" s="264" t="s">
        <v>1282</v>
      </c>
      <c r="D48" s="264" t="s">
        <v>1283</v>
      </c>
      <c r="E48" s="264" t="s">
        <v>1208</v>
      </c>
      <c r="F48" s="264" t="s">
        <v>1284</v>
      </c>
      <c r="G48" s="264" t="s">
        <v>1285</v>
      </c>
      <c r="H48" s="264" t="s">
        <v>1282</v>
      </c>
      <c r="I48" s="264" t="s">
        <v>1282</v>
      </c>
      <c r="J48" s="264" t="s">
        <v>1282</v>
      </c>
    </row>
    <row r="49" spans="1:10">
      <c r="A49" s="264" t="s">
        <v>1197</v>
      </c>
      <c r="B49" s="264" t="s">
        <v>1197</v>
      </c>
      <c r="C49" s="264" t="s">
        <v>1197</v>
      </c>
      <c r="D49" s="264" t="s">
        <v>1197</v>
      </c>
      <c r="E49" s="264" t="s">
        <v>1197</v>
      </c>
      <c r="F49" s="264" t="s">
        <v>1197</v>
      </c>
      <c r="G49" s="264" t="s">
        <v>1197</v>
      </c>
      <c r="H49" s="264" t="s">
        <v>1197</v>
      </c>
      <c r="I49" s="264" t="s">
        <v>1197</v>
      </c>
      <c r="J49" s="264" t="s">
        <v>1197</v>
      </c>
    </row>
    <row r="50" spans="1:10">
      <c r="A50" s="264" t="s">
        <v>1207</v>
      </c>
      <c r="B50" s="264" t="s">
        <v>1207</v>
      </c>
      <c r="C50" s="264" t="s">
        <v>1207</v>
      </c>
      <c r="D50" s="264" t="s">
        <v>1207</v>
      </c>
      <c r="E50" s="264" t="s">
        <v>1207</v>
      </c>
      <c r="F50" s="264" t="s">
        <v>1207</v>
      </c>
      <c r="G50" s="264" t="s">
        <v>1207</v>
      </c>
      <c r="H50" s="264" t="s">
        <v>1207</v>
      </c>
      <c r="I50" s="264" t="s">
        <v>1207</v>
      </c>
      <c r="J50" s="264" t="s">
        <v>1207</v>
      </c>
    </row>
    <row r="51" spans="1:10">
      <c r="A51" s="264" t="s">
        <v>1206</v>
      </c>
      <c r="B51" s="264" t="s">
        <v>1206</v>
      </c>
      <c r="C51" s="264" t="s">
        <v>1206</v>
      </c>
      <c r="D51" s="264" t="s">
        <v>1206</v>
      </c>
      <c r="E51" s="264" t="s">
        <v>1206</v>
      </c>
      <c r="F51" s="264" t="s">
        <v>1206</v>
      </c>
      <c r="G51" s="264" t="s">
        <v>1206</v>
      </c>
      <c r="H51" s="264" t="s">
        <v>1206</v>
      </c>
      <c r="I51" s="264" t="s">
        <v>1206</v>
      </c>
      <c r="J51" s="264" t="s">
        <v>1206</v>
      </c>
    </row>
    <row r="52" spans="1:10">
      <c r="A52" s="264" t="s">
        <v>1205</v>
      </c>
      <c r="B52" s="264" t="s">
        <v>1205</v>
      </c>
      <c r="C52" s="264" t="s">
        <v>1205</v>
      </c>
      <c r="D52" s="264" t="s">
        <v>1205</v>
      </c>
      <c r="E52" s="264" t="s">
        <v>1205</v>
      </c>
      <c r="F52" s="264" t="s">
        <v>1205</v>
      </c>
      <c r="G52" s="264" t="s">
        <v>1205</v>
      </c>
      <c r="H52" s="264" t="s">
        <v>1205</v>
      </c>
      <c r="I52" s="264" t="s">
        <v>1205</v>
      </c>
      <c r="J52" s="264" t="s">
        <v>1205</v>
      </c>
    </row>
    <row r="53" spans="1:10">
      <c r="A53" s="264" t="s">
        <v>1204</v>
      </c>
      <c r="B53" s="264" t="s">
        <v>1204</v>
      </c>
      <c r="C53" s="264" t="s">
        <v>1204</v>
      </c>
      <c r="D53" s="264" t="s">
        <v>1204</v>
      </c>
      <c r="E53" s="264" t="s">
        <v>1204</v>
      </c>
      <c r="F53" s="264" t="s">
        <v>1204</v>
      </c>
      <c r="G53" s="264" t="s">
        <v>1204</v>
      </c>
      <c r="H53" s="264" t="s">
        <v>1204</v>
      </c>
      <c r="I53" s="264" t="s">
        <v>1204</v>
      </c>
      <c r="J53" s="264" t="s">
        <v>1204</v>
      </c>
    </row>
    <row r="54" spans="1:10">
      <c r="A54" s="264" t="s">
        <v>1203</v>
      </c>
      <c r="B54" s="264" t="s">
        <v>1203</v>
      </c>
      <c r="C54" s="264" t="s">
        <v>1203</v>
      </c>
      <c r="D54" s="264" t="s">
        <v>1203</v>
      </c>
      <c r="E54" s="264" t="s">
        <v>1203</v>
      </c>
      <c r="F54" s="264" t="s">
        <v>1203</v>
      </c>
      <c r="G54" s="264" t="s">
        <v>1203</v>
      </c>
      <c r="H54" s="264" t="s">
        <v>1203</v>
      </c>
      <c r="I54" s="264" t="s">
        <v>1203</v>
      </c>
      <c r="J54" s="264" t="s">
        <v>1203</v>
      </c>
    </row>
    <row r="55" spans="1:10">
      <c r="A55" s="264" t="s">
        <v>1202</v>
      </c>
      <c r="B55" s="264" t="s">
        <v>1202</v>
      </c>
      <c r="C55" s="264" t="s">
        <v>1202</v>
      </c>
      <c r="D55" s="264" t="s">
        <v>1202</v>
      </c>
      <c r="E55" s="264" t="s">
        <v>1202</v>
      </c>
      <c r="F55" s="264" t="s">
        <v>1202</v>
      </c>
      <c r="G55" s="264" t="s">
        <v>1202</v>
      </c>
      <c r="H55" s="264" t="s">
        <v>1202</v>
      </c>
      <c r="I55" s="264" t="s">
        <v>1202</v>
      </c>
      <c r="J55" s="264" t="s">
        <v>1202</v>
      </c>
    </row>
    <row r="56" spans="1:10">
      <c r="A56" s="264" t="s">
        <v>1197</v>
      </c>
      <c r="B56" s="264" t="s">
        <v>1197</v>
      </c>
      <c r="C56" s="264" t="s">
        <v>1197</v>
      </c>
      <c r="D56" s="264" t="s">
        <v>1197</v>
      </c>
      <c r="E56" s="264" t="s">
        <v>1197</v>
      </c>
      <c r="F56" s="264" t="s">
        <v>1197</v>
      </c>
      <c r="G56" s="264" t="s">
        <v>1197</v>
      </c>
      <c r="H56" s="264" t="s">
        <v>1197</v>
      </c>
      <c r="I56" s="264" t="s">
        <v>1197</v>
      </c>
      <c r="J56" s="264" t="s">
        <v>1197</v>
      </c>
    </row>
    <row r="57" spans="1:10">
      <c r="A57" s="264" t="s">
        <v>1201</v>
      </c>
      <c r="B57" s="264" t="s">
        <v>1201</v>
      </c>
      <c r="C57" s="264" t="s">
        <v>1201</v>
      </c>
      <c r="D57" s="264" t="s">
        <v>1201</v>
      </c>
      <c r="E57" s="264" t="s">
        <v>1201</v>
      </c>
      <c r="F57" s="264" t="s">
        <v>1201</v>
      </c>
      <c r="G57" s="264" t="s">
        <v>1201</v>
      </c>
      <c r="H57" s="264" t="s">
        <v>1201</v>
      </c>
      <c r="I57" s="264" t="s">
        <v>1201</v>
      </c>
      <c r="J57" s="264" t="s">
        <v>1201</v>
      </c>
    </row>
    <row r="58" spans="1:10">
      <c r="A58" s="264" t="s">
        <v>1200</v>
      </c>
      <c r="B58" s="264" t="s">
        <v>1200</v>
      </c>
      <c r="C58" s="264" t="s">
        <v>1200</v>
      </c>
      <c r="D58" s="264" t="s">
        <v>1200</v>
      </c>
      <c r="E58" s="264" t="s">
        <v>1200</v>
      </c>
      <c r="F58" s="264" t="s">
        <v>1200</v>
      </c>
      <c r="G58" s="264" t="s">
        <v>1200</v>
      </c>
      <c r="H58" s="264" t="s">
        <v>1200</v>
      </c>
      <c r="I58" s="264" t="s">
        <v>1200</v>
      </c>
      <c r="J58" s="264" t="s">
        <v>1200</v>
      </c>
    </row>
    <row r="59" spans="1:10">
      <c r="A59" s="264" t="s">
        <v>1197</v>
      </c>
      <c r="B59" s="264" t="s">
        <v>1197</v>
      </c>
      <c r="C59" s="264" t="s">
        <v>1197</v>
      </c>
      <c r="D59" s="264" t="s">
        <v>1197</v>
      </c>
      <c r="E59" s="264" t="s">
        <v>1197</v>
      </c>
      <c r="F59" s="264" t="s">
        <v>1197</v>
      </c>
      <c r="G59" s="264" t="s">
        <v>1197</v>
      </c>
      <c r="H59" s="264" t="s">
        <v>1197</v>
      </c>
      <c r="I59" s="264" t="s">
        <v>1197</v>
      </c>
      <c r="J59" s="264" t="s">
        <v>1197</v>
      </c>
    </row>
    <row r="60" spans="1:10">
      <c r="A60" s="264" t="s">
        <v>1199</v>
      </c>
      <c r="B60" s="264" t="s">
        <v>1199</v>
      </c>
      <c r="C60" s="264" t="s">
        <v>1199</v>
      </c>
      <c r="D60" s="264" t="s">
        <v>1199</v>
      </c>
      <c r="E60" s="264" t="s">
        <v>1199</v>
      </c>
      <c r="F60" s="264" t="s">
        <v>1199</v>
      </c>
      <c r="G60" s="264" t="s">
        <v>1199</v>
      </c>
      <c r="H60" s="264" t="s">
        <v>1199</v>
      </c>
      <c r="I60" s="264" t="s">
        <v>1199</v>
      </c>
      <c r="J60" s="264" t="s">
        <v>1199</v>
      </c>
    </row>
    <row r="61" spans="1:10">
      <c r="A61" s="264">
        <v>0</v>
      </c>
      <c r="B61" s="264">
        <v>0</v>
      </c>
      <c r="C61" s="264">
        <v>0</v>
      </c>
      <c r="D61" s="264">
        <v>0</v>
      </c>
      <c r="E61" s="264">
        <v>0</v>
      </c>
      <c r="F61" s="264">
        <v>0</v>
      </c>
      <c r="G61" s="264">
        <v>0</v>
      </c>
      <c r="H61" s="264">
        <v>0</v>
      </c>
      <c r="I61" s="264">
        <v>0</v>
      </c>
      <c r="J61" s="264">
        <v>0</v>
      </c>
    </row>
    <row r="62" spans="1:10">
      <c r="A62" s="264">
        <v>217729</v>
      </c>
      <c r="B62" s="264">
        <v>21773</v>
      </c>
      <c r="C62" s="264">
        <v>4355</v>
      </c>
      <c r="D62" s="264">
        <v>2178</v>
      </c>
      <c r="E62" s="264">
        <v>1089</v>
      </c>
      <c r="F62" s="264">
        <v>726</v>
      </c>
      <c r="G62" s="264">
        <v>545</v>
      </c>
      <c r="H62" s="264">
        <v>4355</v>
      </c>
      <c r="I62" s="264">
        <v>4355</v>
      </c>
      <c r="J62" s="264">
        <v>4355</v>
      </c>
    </row>
    <row r="63" spans="1:10">
      <c r="A63" s="264" t="s">
        <v>1197</v>
      </c>
      <c r="B63" s="264" t="s">
        <v>1197</v>
      </c>
      <c r="C63" s="264" t="s">
        <v>1197</v>
      </c>
      <c r="D63" s="264" t="s">
        <v>1197</v>
      </c>
      <c r="E63" s="264" t="s">
        <v>1197</v>
      </c>
      <c r="F63" s="264" t="s">
        <v>1197</v>
      </c>
      <c r="G63" s="264" t="s">
        <v>1197</v>
      </c>
      <c r="H63" s="264" t="s">
        <v>1197</v>
      </c>
      <c r="I63" s="264" t="s">
        <v>1197</v>
      </c>
      <c r="J63" s="264" t="s">
        <v>1197</v>
      </c>
    </row>
    <row r="64" spans="1:10">
      <c r="A64" s="264" t="s">
        <v>1198</v>
      </c>
      <c r="B64" s="264" t="s">
        <v>1198</v>
      </c>
      <c r="C64" s="264" t="s">
        <v>1198</v>
      </c>
      <c r="D64" s="264" t="s">
        <v>1198</v>
      </c>
      <c r="E64" s="264" t="s">
        <v>1198</v>
      </c>
      <c r="F64" s="264" t="s">
        <v>1198</v>
      </c>
      <c r="G64" s="264" t="s">
        <v>1198</v>
      </c>
      <c r="H64" s="264" t="s">
        <v>1198</v>
      </c>
      <c r="I64" s="264" t="s">
        <v>1198</v>
      </c>
      <c r="J64" s="264" t="s">
        <v>1198</v>
      </c>
    </row>
    <row r="65" spans="1:10">
      <c r="A65" s="264">
        <v>217729</v>
      </c>
      <c r="B65" s="264">
        <v>21773</v>
      </c>
      <c r="C65" s="264">
        <v>4355</v>
      </c>
      <c r="D65" s="264">
        <v>2178</v>
      </c>
      <c r="E65" s="264">
        <v>1089</v>
      </c>
      <c r="F65" s="264">
        <v>726</v>
      </c>
      <c r="G65" s="264">
        <v>545</v>
      </c>
      <c r="H65" s="264">
        <v>4355</v>
      </c>
      <c r="I65" s="264">
        <v>4355</v>
      </c>
      <c r="J65" s="264">
        <v>4355</v>
      </c>
    </row>
    <row r="66" spans="1:10">
      <c r="A66" s="264" t="s">
        <v>1197</v>
      </c>
      <c r="B66" s="264" t="s">
        <v>1197</v>
      </c>
      <c r="C66" s="264" t="s">
        <v>1197</v>
      </c>
      <c r="D66" s="264" t="s">
        <v>1197</v>
      </c>
      <c r="E66" s="264" t="s">
        <v>1197</v>
      </c>
      <c r="F66" s="264" t="s">
        <v>1197</v>
      </c>
      <c r="G66" s="264" t="s">
        <v>1197</v>
      </c>
      <c r="H66" s="264" t="s">
        <v>1197</v>
      </c>
      <c r="I66" s="264" t="s">
        <v>1197</v>
      </c>
      <c r="J66" s="264" t="s">
        <v>1197</v>
      </c>
    </row>
    <row r="67" spans="1:10">
      <c r="A67" s="264" t="s">
        <v>1286</v>
      </c>
      <c r="B67" s="264" t="s">
        <v>1287</v>
      </c>
      <c r="C67" s="264" t="s">
        <v>1288</v>
      </c>
      <c r="D67" s="264" t="s">
        <v>1289</v>
      </c>
      <c r="E67" s="264" t="s">
        <v>1196</v>
      </c>
      <c r="F67" s="264" t="s">
        <v>1290</v>
      </c>
      <c r="G67" s="264" t="s">
        <v>1291</v>
      </c>
      <c r="H67" s="264" t="s">
        <v>1288</v>
      </c>
      <c r="I67" s="264" t="s">
        <v>1288</v>
      </c>
      <c r="J67" s="264" t="s">
        <v>1288</v>
      </c>
    </row>
    <row r="68" spans="1:10">
      <c r="A68" s="264" t="s">
        <v>1292</v>
      </c>
      <c r="B68" s="264" t="s">
        <v>1293</v>
      </c>
      <c r="C68" s="264" t="s">
        <v>1294</v>
      </c>
      <c r="D68" s="264" t="s">
        <v>1295</v>
      </c>
      <c r="E68" s="264" t="s">
        <v>1195</v>
      </c>
      <c r="F68" s="264" t="s">
        <v>1296</v>
      </c>
      <c r="G68" s="264" t="s">
        <v>1297</v>
      </c>
      <c r="H68" s="264" t="s">
        <v>1294</v>
      </c>
      <c r="I68" s="264" t="s">
        <v>1294</v>
      </c>
      <c r="J68" s="264" t="s">
        <v>1294</v>
      </c>
    </row>
    <row r="69" spans="1:10">
      <c r="A69" s="264" t="s">
        <v>1194</v>
      </c>
      <c r="B69" s="264" t="s">
        <v>1194</v>
      </c>
      <c r="C69" s="264" t="s">
        <v>1194</v>
      </c>
      <c r="D69" s="264" t="s">
        <v>1194</v>
      </c>
      <c r="E69" s="264" t="s">
        <v>1194</v>
      </c>
      <c r="F69" s="264" t="s">
        <v>1194</v>
      </c>
      <c r="G69" s="264" t="s">
        <v>1194</v>
      </c>
      <c r="H69" s="264" t="s">
        <v>1194</v>
      </c>
      <c r="I69" s="264" t="s">
        <v>1194</v>
      </c>
      <c r="J69" s="264" t="s">
        <v>1194</v>
      </c>
    </row>
    <row r="70" spans="1:10">
      <c r="A70" s="264" t="s">
        <v>1193</v>
      </c>
      <c r="B70" s="264" t="s">
        <v>1193</v>
      </c>
      <c r="C70" s="264" t="s">
        <v>1193</v>
      </c>
      <c r="D70" s="264" t="s">
        <v>1193</v>
      </c>
      <c r="E70" s="264" t="s">
        <v>1193</v>
      </c>
      <c r="F70" s="264" t="s">
        <v>1193</v>
      </c>
      <c r="G70" s="264" t="s">
        <v>1193</v>
      </c>
      <c r="H70" s="264" t="s">
        <v>1193</v>
      </c>
      <c r="I70" s="264" t="s">
        <v>1193</v>
      </c>
      <c r="J70" s="264" t="s">
        <v>1193</v>
      </c>
    </row>
    <row r="71" spans="1:10">
      <c r="A71" s="264" t="s">
        <v>1192</v>
      </c>
      <c r="B71" s="264" t="s">
        <v>1192</v>
      </c>
      <c r="C71" s="264" t="s">
        <v>1192</v>
      </c>
      <c r="D71" s="264" t="s">
        <v>1192</v>
      </c>
      <c r="E71" s="264" t="s">
        <v>1192</v>
      </c>
      <c r="F71" s="264" t="s">
        <v>1192</v>
      </c>
      <c r="G71" s="264" t="s">
        <v>1192</v>
      </c>
      <c r="H71" s="264" t="s">
        <v>1192</v>
      </c>
      <c r="I71" s="264" t="s">
        <v>1192</v>
      </c>
      <c r="J71" s="264" t="s">
        <v>1192</v>
      </c>
    </row>
    <row r="72" spans="1:10">
      <c r="A72" s="264" t="s">
        <v>1191</v>
      </c>
      <c r="B72" s="264" t="s">
        <v>1191</v>
      </c>
      <c r="C72" s="264" t="s">
        <v>1191</v>
      </c>
      <c r="D72" s="264" t="s">
        <v>1191</v>
      </c>
      <c r="E72" s="264" t="s">
        <v>1191</v>
      </c>
      <c r="F72" s="264" t="s">
        <v>1191</v>
      </c>
      <c r="G72" s="264" t="s">
        <v>1191</v>
      </c>
      <c r="H72" s="264" t="s">
        <v>1191</v>
      </c>
      <c r="I72" s="264" t="s">
        <v>1191</v>
      </c>
      <c r="J72" s="264" t="s">
        <v>1191</v>
      </c>
    </row>
    <row r="73" spans="1:10">
      <c r="A73" s="264" t="s">
        <v>1190</v>
      </c>
      <c r="B73" s="264" t="s">
        <v>1190</v>
      </c>
      <c r="C73" s="264" t="s">
        <v>1190</v>
      </c>
      <c r="D73" s="264" t="s">
        <v>1190</v>
      </c>
      <c r="E73" s="264" t="s">
        <v>1190</v>
      </c>
      <c r="F73" s="264" t="s">
        <v>1190</v>
      </c>
      <c r="G73" s="264" t="s">
        <v>1190</v>
      </c>
      <c r="H73" s="264" t="s">
        <v>1190</v>
      </c>
      <c r="I73" s="264" t="s">
        <v>1190</v>
      </c>
      <c r="J73" s="264" t="s">
        <v>1190</v>
      </c>
    </row>
    <row r="74" spans="1:10">
      <c r="A74" s="264" t="s">
        <v>1189</v>
      </c>
      <c r="B74" s="264" t="s">
        <v>1189</v>
      </c>
      <c r="C74" s="264" t="s">
        <v>1189</v>
      </c>
      <c r="D74" s="264" t="s">
        <v>1189</v>
      </c>
      <c r="E74" s="264" t="s">
        <v>1189</v>
      </c>
      <c r="F74" s="264" t="s">
        <v>1189</v>
      </c>
      <c r="G74" s="264" t="s">
        <v>1189</v>
      </c>
      <c r="H74" s="264" t="s">
        <v>1189</v>
      </c>
      <c r="I74" s="264" t="s">
        <v>1189</v>
      </c>
      <c r="J74" s="264" t="s">
        <v>1189</v>
      </c>
    </row>
    <row r="75" spans="1:10">
      <c r="A75" s="264" t="s">
        <v>1188</v>
      </c>
      <c r="B75" s="264" t="s">
        <v>1188</v>
      </c>
      <c r="C75" s="264" t="s">
        <v>1188</v>
      </c>
      <c r="D75" s="264" t="s">
        <v>1188</v>
      </c>
      <c r="E75" s="264" t="s">
        <v>1188</v>
      </c>
      <c r="F75" s="264" t="s">
        <v>1188</v>
      </c>
      <c r="G75" s="264" t="s">
        <v>1188</v>
      </c>
      <c r="H75" s="264" t="s">
        <v>1188</v>
      </c>
      <c r="I75" s="264" t="s">
        <v>1188</v>
      </c>
      <c r="J75" s="264" t="s">
        <v>1188</v>
      </c>
    </row>
    <row r="76" spans="1:10">
      <c r="A76" s="264" t="s">
        <v>1187</v>
      </c>
      <c r="B76" s="264" t="s">
        <v>1187</v>
      </c>
      <c r="C76" s="264" t="s">
        <v>1187</v>
      </c>
      <c r="D76" s="264" t="s">
        <v>1187</v>
      </c>
      <c r="E76" s="264" t="s">
        <v>1187</v>
      </c>
      <c r="F76" s="264" t="s">
        <v>1187</v>
      </c>
      <c r="G76" s="264" t="s">
        <v>1187</v>
      </c>
      <c r="H76" s="264" t="s">
        <v>1187</v>
      </c>
      <c r="I76" s="264" t="s">
        <v>1187</v>
      </c>
      <c r="J76" s="264" t="s">
        <v>1187</v>
      </c>
    </row>
    <row r="77" spans="1:10">
      <c r="A77" s="264" t="s">
        <v>1186</v>
      </c>
      <c r="B77" s="264" t="s">
        <v>1186</v>
      </c>
      <c r="C77" s="264" t="s">
        <v>1186</v>
      </c>
      <c r="D77" s="264" t="s">
        <v>1186</v>
      </c>
      <c r="E77" s="264" t="s">
        <v>1186</v>
      </c>
      <c r="F77" s="264" t="s">
        <v>1186</v>
      </c>
      <c r="G77" s="264" t="s">
        <v>1186</v>
      </c>
      <c r="H77" s="264" t="s">
        <v>1186</v>
      </c>
      <c r="I77" s="264" t="s">
        <v>1186</v>
      </c>
      <c r="J77" s="264" t="s">
        <v>1186</v>
      </c>
    </row>
    <row r="78" spans="1:10">
      <c r="A78" s="264" t="s">
        <v>1185</v>
      </c>
      <c r="B78" s="264" t="s">
        <v>1185</v>
      </c>
      <c r="C78" s="264" t="s">
        <v>1185</v>
      </c>
      <c r="D78" s="264" t="s">
        <v>1185</v>
      </c>
      <c r="E78" s="264" t="s">
        <v>1185</v>
      </c>
      <c r="F78" s="264" t="s">
        <v>1185</v>
      </c>
      <c r="G78" s="264" t="s">
        <v>1185</v>
      </c>
      <c r="H78" s="264" t="s">
        <v>1185</v>
      </c>
      <c r="I78" s="264" t="s">
        <v>1185</v>
      </c>
      <c r="J78" s="264" t="s">
        <v>1185</v>
      </c>
    </row>
    <row r="79" spans="1:10">
      <c r="A79" s="264" t="s">
        <v>1184</v>
      </c>
      <c r="B79" s="264" t="s">
        <v>1184</v>
      </c>
      <c r="C79" s="264" t="s">
        <v>1184</v>
      </c>
      <c r="D79" s="264" t="s">
        <v>1184</v>
      </c>
      <c r="E79" s="264" t="s">
        <v>1184</v>
      </c>
      <c r="F79" s="264" t="s">
        <v>1184</v>
      </c>
      <c r="G79" s="264" t="s">
        <v>1184</v>
      </c>
      <c r="H79" s="264" t="s">
        <v>1184</v>
      </c>
      <c r="I79" s="264" t="s">
        <v>1184</v>
      </c>
      <c r="J79" s="264" t="s">
        <v>1184</v>
      </c>
    </row>
    <row r="80" spans="1:10">
      <c r="A80" s="264" t="s">
        <v>1183</v>
      </c>
      <c r="B80" s="264" t="s">
        <v>1183</v>
      </c>
      <c r="C80" s="264" t="s">
        <v>1183</v>
      </c>
      <c r="D80" s="264" t="s">
        <v>1183</v>
      </c>
      <c r="E80" s="264" t="s">
        <v>1183</v>
      </c>
      <c r="F80" s="264" t="s">
        <v>1183</v>
      </c>
      <c r="G80" s="264" t="s">
        <v>1183</v>
      </c>
      <c r="H80" s="264" t="s">
        <v>1183</v>
      </c>
      <c r="I80" s="264" t="s">
        <v>1183</v>
      </c>
      <c r="J80" s="264" t="s">
        <v>1183</v>
      </c>
    </row>
    <row r="81" spans="1:10">
      <c r="A81" s="264" t="s">
        <v>1182</v>
      </c>
      <c r="B81" s="264" t="s">
        <v>1182</v>
      </c>
      <c r="C81" s="264" t="s">
        <v>1182</v>
      </c>
      <c r="D81" s="264" t="s">
        <v>1182</v>
      </c>
      <c r="E81" s="264" t="s">
        <v>1182</v>
      </c>
      <c r="F81" s="264" t="s">
        <v>1182</v>
      </c>
      <c r="G81" s="264" t="s">
        <v>1182</v>
      </c>
      <c r="H81" s="264" t="s">
        <v>1182</v>
      </c>
      <c r="I81" s="264" t="s">
        <v>1182</v>
      </c>
      <c r="J81" s="264" t="s">
        <v>1182</v>
      </c>
    </row>
    <row r="82" spans="1:10">
      <c r="A82" s="264" t="s">
        <v>1181</v>
      </c>
      <c r="B82" s="264" t="s">
        <v>1181</v>
      </c>
      <c r="C82" s="264" t="s">
        <v>1181</v>
      </c>
      <c r="D82" s="264" t="s">
        <v>1181</v>
      </c>
      <c r="E82" s="264" t="s">
        <v>1181</v>
      </c>
      <c r="F82" s="264" t="s">
        <v>1181</v>
      </c>
      <c r="G82" s="264" t="s">
        <v>1181</v>
      </c>
      <c r="H82" s="264" t="s">
        <v>1181</v>
      </c>
      <c r="I82" s="264" t="s">
        <v>1181</v>
      </c>
      <c r="J82" s="264" t="s">
        <v>1181</v>
      </c>
    </row>
    <row r="83" spans="1:10">
      <c r="A83" s="264" t="s">
        <v>1180</v>
      </c>
      <c r="B83" s="264" t="s">
        <v>1180</v>
      </c>
      <c r="C83" s="264" t="s">
        <v>1180</v>
      </c>
      <c r="D83" s="264" t="s">
        <v>1180</v>
      </c>
      <c r="E83" s="264" t="s">
        <v>1180</v>
      </c>
      <c r="F83" s="264" t="s">
        <v>1180</v>
      </c>
      <c r="G83" s="264" t="s">
        <v>1180</v>
      </c>
      <c r="H83" s="264" t="s">
        <v>1180</v>
      </c>
      <c r="I83" s="264" t="s">
        <v>1180</v>
      </c>
      <c r="J83" s="264" t="s">
        <v>1180</v>
      </c>
    </row>
    <row r="84" spans="1:10">
      <c r="A84" s="264" t="s">
        <v>1179</v>
      </c>
      <c r="B84" s="264" t="s">
        <v>1179</v>
      </c>
      <c r="C84" s="264" t="s">
        <v>1179</v>
      </c>
      <c r="D84" s="264" t="s">
        <v>1179</v>
      </c>
      <c r="E84" s="264" t="s">
        <v>1179</v>
      </c>
      <c r="F84" s="264" t="s">
        <v>1179</v>
      </c>
      <c r="G84" s="264" t="s">
        <v>1179</v>
      </c>
      <c r="H84" s="264" t="s">
        <v>1179</v>
      </c>
      <c r="I84" s="264" t="s">
        <v>1179</v>
      </c>
      <c r="J84" s="264" t="s">
        <v>1179</v>
      </c>
    </row>
    <row r="85" spans="1:10">
      <c r="A85" s="264" t="s">
        <v>1178</v>
      </c>
      <c r="B85" s="264" t="s">
        <v>1178</v>
      </c>
      <c r="C85" s="264" t="s">
        <v>1178</v>
      </c>
      <c r="D85" s="264" t="s">
        <v>1178</v>
      </c>
      <c r="E85" s="264" t="s">
        <v>1178</v>
      </c>
      <c r="F85" s="264" t="s">
        <v>1178</v>
      </c>
      <c r="G85" s="264" t="s">
        <v>1178</v>
      </c>
      <c r="H85" s="264" t="s">
        <v>1178</v>
      </c>
      <c r="I85" s="264" t="s">
        <v>1178</v>
      </c>
      <c r="J85" s="264" t="s">
        <v>1178</v>
      </c>
    </row>
    <row r="86" spans="1:10">
      <c r="A86" s="264" t="s">
        <v>1177</v>
      </c>
      <c r="B86" s="264" t="s">
        <v>1177</v>
      </c>
      <c r="C86" s="264" t="s">
        <v>1177</v>
      </c>
      <c r="D86" s="264" t="s">
        <v>1177</v>
      </c>
      <c r="E86" s="264" t="s">
        <v>1177</v>
      </c>
      <c r="F86" s="264" t="s">
        <v>1177</v>
      </c>
      <c r="G86" s="264" t="s">
        <v>1177</v>
      </c>
      <c r="H86" s="264" t="s">
        <v>1177</v>
      </c>
      <c r="I86" s="264" t="s">
        <v>1177</v>
      </c>
      <c r="J86" s="264" t="s">
        <v>1177</v>
      </c>
    </row>
    <row r="87" spans="1:10">
      <c r="A87" s="264" t="s">
        <v>1128</v>
      </c>
      <c r="B87" s="264" t="s">
        <v>1128</v>
      </c>
      <c r="C87" s="264" t="s">
        <v>1128</v>
      </c>
      <c r="D87" s="264" t="s">
        <v>1128</v>
      </c>
      <c r="E87" s="264" t="s">
        <v>1128</v>
      </c>
      <c r="F87" s="264" t="s">
        <v>1128</v>
      </c>
      <c r="G87" s="264" t="s">
        <v>1128</v>
      </c>
      <c r="H87" s="264" t="s">
        <v>1128</v>
      </c>
      <c r="I87" s="264" t="s">
        <v>1128</v>
      </c>
      <c r="J87" s="264" t="s">
        <v>1128</v>
      </c>
    </row>
    <row r="88" spans="1:10">
      <c r="A88" s="264" t="s">
        <v>1176</v>
      </c>
      <c r="B88" s="264" t="s">
        <v>1176</v>
      </c>
      <c r="C88" s="264" t="s">
        <v>1176</v>
      </c>
      <c r="D88" s="264" t="s">
        <v>1176</v>
      </c>
      <c r="E88" s="264" t="s">
        <v>1176</v>
      </c>
      <c r="F88" s="264" t="s">
        <v>1176</v>
      </c>
      <c r="G88" s="264" t="s">
        <v>1176</v>
      </c>
      <c r="H88" s="264" t="s">
        <v>1176</v>
      </c>
      <c r="I88" s="264" t="s">
        <v>1176</v>
      </c>
      <c r="J88" s="264" t="s">
        <v>1176</v>
      </c>
    </row>
    <row r="89" spans="1:10">
      <c r="A89" s="264" t="s">
        <v>1175</v>
      </c>
      <c r="B89" s="264" t="s">
        <v>1175</v>
      </c>
      <c r="C89" s="264" t="s">
        <v>1175</v>
      </c>
      <c r="D89" s="264" t="s">
        <v>1175</v>
      </c>
      <c r="E89" s="264" t="s">
        <v>1175</v>
      </c>
      <c r="F89" s="264" t="s">
        <v>1175</v>
      </c>
      <c r="G89" s="264" t="s">
        <v>1175</v>
      </c>
      <c r="H89" s="264" t="s">
        <v>1175</v>
      </c>
      <c r="I89" s="264" t="s">
        <v>1175</v>
      </c>
      <c r="J89" s="264" t="s">
        <v>1175</v>
      </c>
    </row>
    <row r="90" spans="1:10">
      <c r="A90" s="264" t="s">
        <v>1174</v>
      </c>
      <c r="B90" s="264" t="s">
        <v>1174</v>
      </c>
      <c r="C90" s="264" t="s">
        <v>1174</v>
      </c>
      <c r="D90" s="264" t="s">
        <v>1174</v>
      </c>
      <c r="E90" s="264" t="s">
        <v>1174</v>
      </c>
      <c r="F90" s="264" t="s">
        <v>1174</v>
      </c>
      <c r="G90" s="264" t="s">
        <v>1174</v>
      </c>
      <c r="H90" s="264" t="s">
        <v>1174</v>
      </c>
      <c r="I90" s="264" t="s">
        <v>1174</v>
      </c>
      <c r="J90" s="264" t="s">
        <v>1174</v>
      </c>
    </row>
    <row r="91" spans="1:10">
      <c r="A91" s="264" t="s">
        <v>1124</v>
      </c>
      <c r="B91" s="264" t="s">
        <v>1124</v>
      </c>
      <c r="C91" s="264" t="s">
        <v>1124</v>
      </c>
      <c r="D91" s="264" t="s">
        <v>1124</v>
      </c>
      <c r="E91" s="264" t="s">
        <v>1124</v>
      </c>
      <c r="F91" s="264" t="s">
        <v>1124</v>
      </c>
      <c r="G91" s="264" t="s">
        <v>1124</v>
      </c>
      <c r="H91" s="264" t="s">
        <v>1124</v>
      </c>
      <c r="I91" s="264" t="s">
        <v>1124</v>
      </c>
      <c r="J91" s="264" t="s">
        <v>1124</v>
      </c>
    </row>
    <row r="92" spans="1:10">
      <c r="A92" s="264" t="s">
        <v>1123</v>
      </c>
      <c r="B92" s="264" t="s">
        <v>1123</v>
      </c>
      <c r="C92" s="264" t="s">
        <v>1123</v>
      </c>
      <c r="D92" s="264" t="s">
        <v>1123</v>
      </c>
      <c r="E92" s="264" t="s">
        <v>1123</v>
      </c>
      <c r="F92" s="264" t="s">
        <v>1123</v>
      </c>
      <c r="G92" s="264" t="s">
        <v>1123</v>
      </c>
      <c r="H92" s="264" t="s">
        <v>1123</v>
      </c>
      <c r="I92" s="264" t="s">
        <v>1123</v>
      </c>
      <c r="J92" s="264" t="s">
        <v>1123</v>
      </c>
    </row>
    <row r="93" spans="1:10">
      <c r="A93" s="264" t="s">
        <v>1123</v>
      </c>
      <c r="B93" s="264" t="s">
        <v>1123</v>
      </c>
      <c r="C93" s="264" t="s">
        <v>1123</v>
      </c>
      <c r="D93" s="264" t="s">
        <v>1123</v>
      </c>
      <c r="E93" s="264" t="s">
        <v>1123</v>
      </c>
      <c r="F93" s="264" t="s">
        <v>1123</v>
      </c>
      <c r="G93" s="264" t="s">
        <v>1123</v>
      </c>
      <c r="H93" s="264" t="s">
        <v>1123</v>
      </c>
      <c r="I93" s="264" t="s">
        <v>1123</v>
      </c>
      <c r="J93" s="264" t="s">
        <v>1123</v>
      </c>
    </row>
    <row r="94" spans="1:10">
      <c r="A94" s="264" t="s">
        <v>1173</v>
      </c>
      <c r="B94" s="264" t="s">
        <v>1173</v>
      </c>
      <c r="C94" s="264" t="s">
        <v>1173</v>
      </c>
      <c r="D94" s="264" t="s">
        <v>1173</v>
      </c>
      <c r="E94" s="264" t="s">
        <v>1173</v>
      </c>
      <c r="F94" s="264" t="s">
        <v>1173</v>
      </c>
      <c r="G94" s="264" t="s">
        <v>1173</v>
      </c>
      <c r="H94" s="264" t="s">
        <v>1173</v>
      </c>
      <c r="I94" s="264" t="s">
        <v>1173</v>
      </c>
      <c r="J94" s="264" t="s">
        <v>1173</v>
      </c>
    </row>
    <row r="95" spans="1:10">
      <c r="A95" s="264" t="s">
        <v>1121</v>
      </c>
      <c r="B95" s="264" t="s">
        <v>1121</v>
      </c>
      <c r="C95" s="264" t="s">
        <v>1121</v>
      </c>
      <c r="D95" s="264" t="s">
        <v>1121</v>
      </c>
      <c r="E95" s="264" t="s">
        <v>1121</v>
      </c>
      <c r="F95" s="264" t="s">
        <v>1121</v>
      </c>
      <c r="G95" s="264" t="s">
        <v>1121</v>
      </c>
      <c r="H95" s="264" t="s">
        <v>1121</v>
      </c>
      <c r="I95" s="264" t="s">
        <v>1121</v>
      </c>
      <c r="J95" s="264" t="s">
        <v>1121</v>
      </c>
    </row>
    <row r="96" spans="1:10">
      <c r="A96" s="264" t="s">
        <v>1172</v>
      </c>
      <c r="B96" s="264" t="s">
        <v>1172</v>
      </c>
      <c r="C96" s="264" t="s">
        <v>1172</v>
      </c>
      <c r="D96" s="264" t="s">
        <v>1172</v>
      </c>
      <c r="E96" s="264" t="s">
        <v>1172</v>
      </c>
      <c r="F96" s="264" t="s">
        <v>1172</v>
      </c>
      <c r="G96" s="264" t="s">
        <v>1172</v>
      </c>
      <c r="H96" s="264" t="s">
        <v>1172</v>
      </c>
      <c r="I96" s="264" t="s">
        <v>1172</v>
      </c>
      <c r="J96" s="264" t="s">
        <v>1172</v>
      </c>
    </row>
    <row r="97" spans="1:10">
      <c r="A97" s="264" t="s">
        <v>1171</v>
      </c>
      <c r="B97" s="264" t="s">
        <v>1171</v>
      </c>
      <c r="C97" s="264" t="s">
        <v>1171</v>
      </c>
      <c r="D97" s="264" t="s">
        <v>1171</v>
      </c>
      <c r="E97" s="264" t="s">
        <v>1171</v>
      </c>
      <c r="F97" s="264" t="s">
        <v>1171</v>
      </c>
      <c r="G97" s="264" t="s">
        <v>1171</v>
      </c>
      <c r="H97" s="264" t="s">
        <v>1171</v>
      </c>
      <c r="I97" s="264" t="s">
        <v>1171</v>
      </c>
      <c r="J97" s="264" t="s">
        <v>1171</v>
      </c>
    </row>
    <row r="98" spans="1:10">
      <c r="A98" s="264" t="s">
        <v>1170</v>
      </c>
      <c r="B98" s="264" t="s">
        <v>1170</v>
      </c>
      <c r="C98" s="264" t="s">
        <v>1170</v>
      </c>
      <c r="D98" s="264" t="s">
        <v>1170</v>
      </c>
      <c r="E98" s="264" t="s">
        <v>1170</v>
      </c>
      <c r="F98" s="264" t="s">
        <v>1170</v>
      </c>
      <c r="G98" s="264" t="s">
        <v>1170</v>
      </c>
      <c r="H98" s="264" t="s">
        <v>1170</v>
      </c>
      <c r="I98" s="264" t="s">
        <v>1170</v>
      </c>
      <c r="J98" s="264" t="s">
        <v>1170</v>
      </c>
    </row>
    <row r="99" spans="1:10">
      <c r="A99" s="264" t="s">
        <v>1169</v>
      </c>
      <c r="B99" s="264" t="s">
        <v>1169</v>
      </c>
      <c r="C99" s="264" t="s">
        <v>1169</v>
      </c>
      <c r="D99" s="264" t="s">
        <v>1169</v>
      </c>
      <c r="E99" s="264" t="s">
        <v>1169</v>
      </c>
      <c r="F99" s="264" t="s">
        <v>1169</v>
      </c>
      <c r="G99" s="264" t="s">
        <v>1169</v>
      </c>
      <c r="H99" s="264" t="s">
        <v>1169</v>
      </c>
      <c r="I99" s="264" t="s">
        <v>1169</v>
      </c>
      <c r="J99" s="264" t="s">
        <v>1169</v>
      </c>
    </row>
    <row r="100" spans="1:10">
      <c r="A100" s="264" t="s">
        <v>1168</v>
      </c>
      <c r="B100" s="264" t="s">
        <v>1168</v>
      </c>
      <c r="C100" s="264" t="s">
        <v>1168</v>
      </c>
      <c r="D100" s="264" t="s">
        <v>1168</v>
      </c>
      <c r="E100" s="264" t="s">
        <v>1168</v>
      </c>
      <c r="F100" s="264" t="s">
        <v>1168</v>
      </c>
      <c r="G100" s="264" t="s">
        <v>1168</v>
      </c>
      <c r="H100" s="264" t="s">
        <v>1168</v>
      </c>
      <c r="I100" s="264" t="s">
        <v>1168</v>
      </c>
      <c r="J100" s="264" t="s">
        <v>1168</v>
      </c>
    </row>
    <row r="101" spans="1:10">
      <c r="A101" s="264" t="s">
        <v>1167</v>
      </c>
      <c r="B101" s="264" t="s">
        <v>1167</v>
      </c>
      <c r="C101" s="264" t="s">
        <v>1167</v>
      </c>
      <c r="D101" s="264" t="s">
        <v>1167</v>
      </c>
      <c r="E101" s="264" t="s">
        <v>1167</v>
      </c>
      <c r="F101" s="264" t="s">
        <v>1167</v>
      </c>
      <c r="G101" s="264" t="s">
        <v>1167</v>
      </c>
      <c r="H101" s="264" t="s">
        <v>1167</v>
      </c>
      <c r="I101" s="264" t="s">
        <v>1167</v>
      </c>
      <c r="J101" s="264" t="s">
        <v>1167</v>
      </c>
    </row>
    <row r="102" spans="1:10">
      <c r="A102" s="264" t="s">
        <v>1166</v>
      </c>
      <c r="B102" s="264" t="s">
        <v>1166</v>
      </c>
      <c r="C102" s="264" t="s">
        <v>1166</v>
      </c>
      <c r="D102" s="264" t="s">
        <v>1166</v>
      </c>
      <c r="E102" s="264" t="s">
        <v>1166</v>
      </c>
      <c r="F102" s="264" t="s">
        <v>1166</v>
      </c>
      <c r="G102" s="264" t="s">
        <v>1166</v>
      </c>
      <c r="H102" s="264" t="s">
        <v>1166</v>
      </c>
      <c r="I102" s="264" t="s">
        <v>1166</v>
      </c>
      <c r="J102" s="264" t="s">
        <v>1166</v>
      </c>
    </row>
    <row r="103" spans="1:10">
      <c r="A103" s="264" t="s">
        <v>1165</v>
      </c>
      <c r="B103" s="264" t="s">
        <v>1165</v>
      </c>
      <c r="C103" s="264" t="s">
        <v>1165</v>
      </c>
      <c r="D103" s="264" t="s">
        <v>1165</v>
      </c>
      <c r="E103" s="264" t="s">
        <v>1165</v>
      </c>
      <c r="F103" s="264" t="s">
        <v>1165</v>
      </c>
      <c r="G103" s="264" t="s">
        <v>1165</v>
      </c>
      <c r="H103" s="264" t="s">
        <v>1165</v>
      </c>
      <c r="I103" s="264" t="s">
        <v>1165</v>
      </c>
      <c r="J103" s="264" t="s">
        <v>1165</v>
      </c>
    </row>
    <row r="104" spans="1:10">
      <c r="A104" s="264" t="s">
        <v>1164</v>
      </c>
      <c r="B104" s="264" t="s">
        <v>1164</v>
      </c>
      <c r="C104" s="264" t="s">
        <v>1164</v>
      </c>
      <c r="D104" s="264" t="s">
        <v>1164</v>
      </c>
      <c r="E104" s="264" t="s">
        <v>1164</v>
      </c>
      <c r="F104" s="264" t="s">
        <v>1164</v>
      </c>
      <c r="G104" s="264" t="s">
        <v>1164</v>
      </c>
      <c r="H104" s="264" t="s">
        <v>1164</v>
      </c>
      <c r="I104" s="264" t="s">
        <v>1164</v>
      </c>
      <c r="J104" s="264" t="s">
        <v>1164</v>
      </c>
    </row>
    <row r="105" spans="1:10">
      <c r="A105" s="264" t="s">
        <v>1163</v>
      </c>
      <c r="B105" s="264" t="s">
        <v>1163</v>
      </c>
      <c r="C105" s="264" t="s">
        <v>1163</v>
      </c>
      <c r="D105" s="264" t="s">
        <v>1163</v>
      </c>
      <c r="E105" s="264" t="s">
        <v>1163</v>
      </c>
      <c r="F105" s="264" t="s">
        <v>1163</v>
      </c>
      <c r="G105" s="264" t="s">
        <v>1163</v>
      </c>
      <c r="H105" s="264" t="s">
        <v>1163</v>
      </c>
      <c r="I105" s="264" t="s">
        <v>1163</v>
      </c>
      <c r="J105" s="264" t="s">
        <v>1163</v>
      </c>
    </row>
    <row r="106" spans="1:10">
      <c r="A106" s="264" t="s">
        <v>1162</v>
      </c>
      <c r="B106" s="264" t="s">
        <v>1162</v>
      </c>
      <c r="C106" s="264" t="s">
        <v>1162</v>
      </c>
      <c r="D106" s="264" t="s">
        <v>1162</v>
      </c>
      <c r="E106" s="264" t="s">
        <v>1162</v>
      </c>
      <c r="F106" s="264" t="s">
        <v>1162</v>
      </c>
      <c r="G106" s="264" t="s">
        <v>1162</v>
      </c>
      <c r="H106" s="264" t="s">
        <v>1162</v>
      </c>
      <c r="I106" s="264" t="s">
        <v>1162</v>
      </c>
      <c r="J106" s="264" t="s">
        <v>1162</v>
      </c>
    </row>
    <row r="107" spans="1:10">
      <c r="A107" s="264" t="s">
        <v>1161</v>
      </c>
      <c r="B107" s="264" t="s">
        <v>1161</v>
      </c>
      <c r="C107" s="264" t="s">
        <v>1161</v>
      </c>
      <c r="D107" s="264" t="s">
        <v>1161</v>
      </c>
      <c r="E107" s="264" t="s">
        <v>1161</v>
      </c>
      <c r="F107" s="264" t="s">
        <v>1161</v>
      </c>
      <c r="G107" s="264" t="s">
        <v>1161</v>
      </c>
      <c r="H107" s="264" t="s">
        <v>1161</v>
      </c>
      <c r="I107" s="264" t="s">
        <v>1161</v>
      </c>
      <c r="J107" s="264" t="s">
        <v>1161</v>
      </c>
    </row>
    <row r="108" spans="1:10">
      <c r="A108" s="264" t="s">
        <v>1104</v>
      </c>
      <c r="B108" s="264" t="s">
        <v>1104</v>
      </c>
      <c r="C108" s="264" t="s">
        <v>1104</v>
      </c>
      <c r="D108" s="264" t="s">
        <v>1104</v>
      </c>
      <c r="E108" s="264" t="s">
        <v>1104</v>
      </c>
      <c r="F108" s="264" t="s">
        <v>1104</v>
      </c>
      <c r="G108" s="264" t="s">
        <v>1104</v>
      </c>
      <c r="H108" s="264" t="s">
        <v>1104</v>
      </c>
      <c r="I108" s="264" t="s">
        <v>1104</v>
      </c>
      <c r="J108" s="264" t="s">
        <v>1104</v>
      </c>
    </row>
    <row r="109" spans="1:10">
      <c r="A109" s="264" t="s">
        <v>1160</v>
      </c>
      <c r="B109" s="264" t="s">
        <v>1160</v>
      </c>
      <c r="C109" s="264" t="s">
        <v>1160</v>
      </c>
      <c r="D109" s="264" t="s">
        <v>1160</v>
      </c>
      <c r="E109" s="264" t="s">
        <v>1160</v>
      </c>
      <c r="F109" s="264" t="s">
        <v>1160</v>
      </c>
      <c r="G109" s="264" t="s">
        <v>1160</v>
      </c>
      <c r="H109" s="264" t="s">
        <v>1160</v>
      </c>
      <c r="I109" s="264" t="s">
        <v>1160</v>
      </c>
      <c r="J109" s="264" t="s">
        <v>1160</v>
      </c>
    </row>
    <row r="110" spans="1:10">
      <c r="A110" s="264" t="s">
        <v>1159</v>
      </c>
      <c r="B110" s="264" t="s">
        <v>1159</v>
      </c>
      <c r="C110" s="264" t="s">
        <v>1159</v>
      </c>
      <c r="D110" s="264" t="s">
        <v>1159</v>
      </c>
      <c r="E110" s="264" t="s">
        <v>1159</v>
      </c>
      <c r="F110" s="264" t="s">
        <v>1159</v>
      </c>
      <c r="G110" s="264" t="s">
        <v>1159</v>
      </c>
      <c r="H110" s="264" t="s">
        <v>1159</v>
      </c>
      <c r="I110" s="264" t="s">
        <v>1159</v>
      </c>
      <c r="J110" s="264" t="s">
        <v>1159</v>
      </c>
    </row>
    <row r="111" spans="1:10">
      <c r="A111" s="264" t="s">
        <v>1158</v>
      </c>
      <c r="B111" s="264" t="s">
        <v>1158</v>
      </c>
      <c r="C111" s="264" t="s">
        <v>1158</v>
      </c>
      <c r="D111" s="264" t="s">
        <v>1158</v>
      </c>
      <c r="E111" s="264" t="s">
        <v>1158</v>
      </c>
      <c r="F111" s="264" t="s">
        <v>1158</v>
      </c>
      <c r="G111" s="264" t="s">
        <v>1158</v>
      </c>
      <c r="H111" s="264" t="s">
        <v>1158</v>
      </c>
      <c r="I111" s="264" t="s">
        <v>1158</v>
      </c>
      <c r="J111" s="264" t="s">
        <v>1158</v>
      </c>
    </row>
    <row r="112" spans="1:10">
      <c r="A112" s="264" t="s">
        <v>1157</v>
      </c>
      <c r="B112" s="264" t="s">
        <v>1157</v>
      </c>
      <c r="C112" s="264" t="s">
        <v>1157</v>
      </c>
      <c r="D112" s="264" t="s">
        <v>1157</v>
      </c>
      <c r="E112" s="264" t="s">
        <v>1157</v>
      </c>
      <c r="F112" s="264" t="s">
        <v>1157</v>
      </c>
      <c r="G112" s="264" t="s">
        <v>1157</v>
      </c>
      <c r="H112" s="264" t="s">
        <v>1157</v>
      </c>
      <c r="I112" s="264" t="s">
        <v>1157</v>
      </c>
      <c r="J112" s="264" t="s">
        <v>1157</v>
      </c>
    </row>
    <row r="113" spans="1:10">
      <c r="A113" s="264" t="s">
        <v>1095</v>
      </c>
      <c r="B113" s="264" t="s">
        <v>1095</v>
      </c>
      <c r="C113" s="264" t="s">
        <v>1095</v>
      </c>
      <c r="D113" s="264" t="s">
        <v>1095</v>
      </c>
      <c r="E113" s="264" t="s">
        <v>1095</v>
      </c>
      <c r="F113" s="264" t="s">
        <v>1095</v>
      </c>
      <c r="G113" s="264" t="s">
        <v>1095</v>
      </c>
      <c r="H113" s="264" t="s">
        <v>1095</v>
      </c>
      <c r="I113" s="264" t="s">
        <v>1095</v>
      </c>
      <c r="J113" s="264" t="s">
        <v>1095</v>
      </c>
    </row>
    <row r="114" spans="1:10">
      <c r="A114" s="264" t="s">
        <v>1094</v>
      </c>
      <c r="B114" s="264" t="s">
        <v>1094</v>
      </c>
      <c r="C114" s="264" t="s">
        <v>1094</v>
      </c>
      <c r="D114" s="264" t="s">
        <v>1094</v>
      </c>
      <c r="E114" s="264" t="s">
        <v>1094</v>
      </c>
      <c r="F114" s="264" t="s">
        <v>1094</v>
      </c>
      <c r="G114" s="264" t="s">
        <v>1094</v>
      </c>
      <c r="H114" s="264" t="s">
        <v>1094</v>
      </c>
      <c r="I114" s="264" t="s">
        <v>1094</v>
      </c>
      <c r="J114" s="264" t="s">
        <v>1094</v>
      </c>
    </row>
    <row r="115" spans="1:10">
      <c r="A115" s="264" t="s">
        <v>1093</v>
      </c>
      <c r="B115" s="264" t="s">
        <v>1093</v>
      </c>
      <c r="C115" s="264" t="s">
        <v>1093</v>
      </c>
      <c r="D115" s="264" t="s">
        <v>1093</v>
      </c>
      <c r="E115" s="264" t="s">
        <v>1093</v>
      </c>
      <c r="F115" s="264" t="s">
        <v>1093</v>
      </c>
      <c r="G115" s="264" t="s">
        <v>1093</v>
      </c>
      <c r="H115" s="264" t="s">
        <v>1093</v>
      </c>
      <c r="I115" s="264" t="s">
        <v>1093</v>
      </c>
      <c r="J115" s="264" t="s">
        <v>1093</v>
      </c>
    </row>
    <row r="116" spans="1:10">
      <c r="A116" s="264" t="s">
        <v>1092</v>
      </c>
      <c r="B116" s="264" t="s">
        <v>1092</v>
      </c>
      <c r="C116" s="264" t="s">
        <v>1092</v>
      </c>
      <c r="D116" s="264" t="s">
        <v>1092</v>
      </c>
      <c r="E116" s="264" t="s">
        <v>1092</v>
      </c>
      <c r="F116" s="264" t="s">
        <v>1092</v>
      </c>
      <c r="G116" s="264" t="s">
        <v>1092</v>
      </c>
      <c r="H116" s="264" t="s">
        <v>1092</v>
      </c>
      <c r="I116" s="264" t="s">
        <v>1092</v>
      </c>
      <c r="J116" s="264" t="s">
        <v>1092</v>
      </c>
    </row>
    <row r="117" spans="1:10">
      <c r="A117" s="264" t="s">
        <v>1156</v>
      </c>
      <c r="B117" s="264" t="s">
        <v>1156</v>
      </c>
      <c r="C117" s="264" t="s">
        <v>1156</v>
      </c>
      <c r="D117" s="264" t="s">
        <v>1156</v>
      </c>
      <c r="E117" s="264" t="s">
        <v>1156</v>
      </c>
      <c r="F117" s="264" t="s">
        <v>1156</v>
      </c>
      <c r="G117" s="264" t="s">
        <v>1156</v>
      </c>
      <c r="H117" s="264" t="s">
        <v>1156</v>
      </c>
      <c r="I117" s="264" t="s">
        <v>1156</v>
      </c>
      <c r="J117" s="264" t="s">
        <v>1156</v>
      </c>
    </row>
    <row r="118" spans="1:10">
      <c r="A118" s="264" t="s">
        <v>1155</v>
      </c>
      <c r="B118" s="264" t="s">
        <v>1155</v>
      </c>
      <c r="C118" s="264" t="s">
        <v>1155</v>
      </c>
      <c r="D118" s="264" t="s">
        <v>1155</v>
      </c>
      <c r="E118" s="264" t="s">
        <v>1155</v>
      </c>
      <c r="F118" s="264" t="s">
        <v>1155</v>
      </c>
      <c r="G118" s="264" t="s">
        <v>1155</v>
      </c>
      <c r="H118" s="264" t="s">
        <v>1155</v>
      </c>
      <c r="I118" s="264" t="s">
        <v>1155</v>
      </c>
      <c r="J118" s="264" t="s">
        <v>1155</v>
      </c>
    </row>
    <row r="119" spans="1:10">
      <c r="A119" s="264" t="s">
        <v>1087</v>
      </c>
      <c r="B119" s="264" t="s">
        <v>1087</v>
      </c>
      <c r="C119" s="264" t="s">
        <v>1087</v>
      </c>
      <c r="D119" s="264" t="s">
        <v>1087</v>
      </c>
      <c r="E119" s="264" t="s">
        <v>1087</v>
      </c>
      <c r="F119" s="264" t="s">
        <v>1087</v>
      </c>
      <c r="G119" s="264" t="s">
        <v>1087</v>
      </c>
      <c r="H119" s="264" t="s">
        <v>1087</v>
      </c>
      <c r="I119" s="264" t="s">
        <v>1087</v>
      </c>
      <c r="J119" s="264" t="s">
        <v>1087</v>
      </c>
    </row>
    <row r="120" spans="1:10">
      <c r="A120" s="264" t="s">
        <v>1086</v>
      </c>
      <c r="B120" s="264" t="s">
        <v>1086</v>
      </c>
      <c r="C120" s="264" t="s">
        <v>1086</v>
      </c>
      <c r="D120" s="264" t="s">
        <v>1086</v>
      </c>
      <c r="E120" s="264" t="s">
        <v>1086</v>
      </c>
      <c r="F120" s="264" t="s">
        <v>1086</v>
      </c>
      <c r="G120" s="264" t="s">
        <v>1086</v>
      </c>
      <c r="H120" s="264" t="s">
        <v>1086</v>
      </c>
      <c r="I120" s="264" t="s">
        <v>1086</v>
      </c>
      <c r="J120" s="264" t="s">
        <v>1086</v>
      </c>
    </row>
    <row r="121" spans="1:10">
      <c r="A121" s="264" t="s">
        <v>1085</v>
      </c>
      <c r="B121" s="264" t="s">
        <v>1085</v>
      </c>
      <c r="C121" s="264" t="s">
        <v>1085</v>
      </c>
      <c r="D121" s="264" t="s">
        <v>1085</v>
      </c>
      <c r="E121" s="264" t="s">
        <v>1085</v>
      </c>
      <c r="F121" s="264" t="s">
        <v>1085</v>
      </c>
      <c r="G121" s="264" t="s">
        <v>1085</v>
      </c>
      <c r="H121" s="264" t="s">
        <v>1085</v>
      </c>
      <c r="I121" s="264" t="s">
        <v>1085</v>
      </c>
      <c r="J121" s="264" t="s">
        <v>1085</v>
      </c>
    </row>
    <row r="122" spans="1:10">
      <c r="A122" s="264" t="s">
        <v>1084</v>
      </c>
      <c r="B122" s="264" t="s">
        <v>1084</v>
      </c>
      <c r="C122" s="264" t="s">
        <v>1084</v>
      </c>
      <c r="D122" s="264" t="s">
        <v>1084</v>
      </c>
      <c r="E122" s="264" t="s">
        <v>1084</v>
      </c>
      <c r="F122" s="264" t="s">
        <v>1084</v>
      </c>
      <c r="G122" s="264" t="s">
        <v>1084</v>
      </c>
      <c r="H122" s="264" t="s">
        <v>1084</v>
      </c>
      <c r="I122" s="264" t="s">
        <v>1084</v>
      </c>
      <c r="J122" s="264" t="s">
        <v>1084</v>
      </c>
    </row>
    <row r="123" spans="1:10">
      <c r="A123" s="264" t="s">
        <v>1083</v>
      </c>
      <c r="B123" s="264" t="s">
        <v>1083</v>
      </c>
      <c r="C123" s="264" t="s">
        <v>1083</v>
      </c>
      <c r="D123" s="264" t="s">
        <v>1083</v>
      </c>
      <c r="E123" s="264" t="s">
        <v>1083</v>
      </c>
      <c r="F123" s="264" t="s">
        <v>1083</v>
      </c>
      <c r="G123" s="264" t="s">
        <v>1083</v>
      </c>
      <c r="H123" s="264" t="s">
        <v>1083</v>
      </c>
      <c r="I123" s="264" t="s">
        <v>1083</v>
      </c>
      <c r="J123" s="264" t="s">
        <v>1083</v>
      </c>
    </row>
    <row r="124" spans="1:10">
      <c r="A124" s="264" t="s">
        <v>1082</v>
      </c>
      <c r="B124" s="264" t="s">
        <v>1082</v>
      </c>
      <c r="C124" s="264" t="s">
        <v>1082</v>
      </c>
      <c r="D124" s="264" t="s">
        <v>1082</v>
      </c>
      <c r="E124" s="264" t="s">
        <v>1082</v>
      </c>
      <c r="F124" s="264" t="s">
        <v>1082</v>
      </c>
      <c r="G124" s="264" t="s">
        <v>1082</v>
      </c>
      <c r="H124" s="264" t="s">
        <v>1082</v>
      </c>
      <c r="I124" s="264" t="s">
        <v>1082</v>
      </c>
      <c r="J124" s="264" t="s">
        <v>1082</v>
      </c>
    </row>
    <row r="125" spans="1:10">
      <c r="A125" s="264" t="s">
        <v>1081</v>
      </c>
      <c r="B125" s="264" t="s">
        <v>1081</v>
      </c>
      <c r="C125" s="264" t="s">
        <v>1081</v>
      </c>
      <c r="D125" s="264" t="s">
        <v>1081</v>
      </c>
      <c r="E125" s="264" t="s">
        <v>1081</v>
      </c>
      <c r="F125" s="264" t="s">
        <v>1081</v>
      </c>
      <c r="G125" s="264" t="s">
        <v>1081</v>
      </c>
      <c r="H125" s="264" t="s">
        <v>1081</v>
      </c>
      <c r="I125" s="264" t="s">
        <v>1081</v>
      </c>
      <c r="J125" s="264" t="s">
        <v>1081</v>
      </c>
    </row>
    <row r="126" spans="1:10">
      <c r="A126" s="264" t="s">
        <v>1080</v>
      </c>
      <c r="B126" s="264" t="s">
        <v>1080</v>
      </c>
      <c r="C126" s="264" t="s">
        <v>1080</v>
      </c>
      <c r="D126" s="264" t="s">
        <v>1080</v>
      </c>
      <c r="E126" s="264" t="s">
        <v>1080</v>
      </c>
      <c r="F126" s="264" t="s">
        <v>1080</v>
      </c>
      <c r="G126" s="264" t="s">
        <v>1080</v>
      </c>
      <c r="H126" s="264" t="s">
        <v>1080</v>
      </c>
      <c r="I126" s="264" t="s">
        <v>1080</v>
      </c>
      <c r="J126" s="264" t="s">
        <v>1080</v>
      </c>
    </row>
    <row r="127" spans="1:10">
      <c r="A127" s="264" t="s">
        <v>1131</v>
      </c>
      <c r="B127" s="264" t="s">
        <v>1131</v>
      </c>
      <c r="C127" s="264" t="s">
        <v>1131</v>
      </c>
      <c r="D127" s="264" t="s">
        <v>1131</v>
      </c>
      <c r="E127" s="264" t="s">
        <v>1131</v>
      </c>
      <c r="F127" s="264" t="s">
        <v>1131</v>
      </c>
      <c r="G127" s="264" t="s">
        <v>1131</v>
      </c>
      <c r="H127" s="264" t="s">
        <v>1131</v>
      </c>
      <c r="I127" s="264" t="s">
        <v>1131</v>
      </c>
      <c r="J127" s="264" t="s">
        <v>1131</v>
      </c>
    </row>
    <row r="128" spans="1:10">
      <c r="A128" s="264" t="s">
        <v>1130</v>
      </c>
      <c r="B128" s="264" t="s">
        <v>1130</v>
      </c>
      <c r="C128" s="264" t="s">
        <v>1130</v>
      </c>
      <c r="D128" s="264" t="s">
        <v>1130</v>
      </c>
      <c r="E128" s="264" t="s">
        <v>1130</v>
      </c>
      <c r="F128" s="264" t="s">
        <v>1130</v>
      </c>
      <c r="G128" s="264" t="s">
        <v>1130</v>
      </c>
      <c r="H128" s="264" t="s">
        <v>1130</v>
      </c>
      <c r="I128" s="264" t="s">
        <v>1130</v>
      </c>
      <c r="J128" s="264" t="s">
        <v>1130</v>
      </c>
    </row>
    <row r="129" spans="1:10">
      <c r="A129" s="264" t="s">
        <v>1154</v>
      </c>
      <c r="B129" s="264" t="s">
        <v>1154</v>
      </c>
      <c r="C129" s="264" t="s">
        <v>1154</v>
      </c>
      <c r="D129" s="264" t="s">
        <v>1154</v>
      </c>
      <c r="E129" s="264" t="s">
        <v>1154</v>
      </c>
      <c r="F129" s="264" t="s">
        <v>1154</v>
      </c>
      <c r="G129" s="264" t="s">
        <v>1154</v>
      </c>
      <c r="H129" s="264" t="s">
        <v>1154</v>
      </c>
      <c r="I129" s="264" t="s">
        <v>1154</v>
      </c>
      <c r="J129" s="264" t="s">
        <v>1154</v>
      </c>
    </row>
    <row r="130" spans="1:10">
      <c r="A130" s="264" t="s">
        <v>1128</v>
      </c>
      <c r="B130" s="264" t="s">
        <v>1128</v>
      </c>
      <c r="C130" s="264" t="s">
        <v>1128</v>
      </c>
      <c r="D130" s="264" t="s">
        <v>1128</v>
      </c>
      <c r="E130" s="264" t="s">
        <v>1128</v>
      </c>
      <c r="F130" s="264" t="s">
        <v>1128</v>
      </c>
      <c r="G130" s="264" t="s">
        <v>1128</v>
      </c>
      <c r="H130" s="264" t="s">
        <v>1128</v>
      </c>
      <c r="I130" s="264" t="s">
        <v>1128</v>
      </c>
      <c r="J130" s="264" t="s">
        <v>1128</v>
      </c>
    </row>
    <row r="131" spans="1:10">
      <c r="A131" s="264" t="s">
        <v>1153</v>
      </c>
      <c r="B131" s="264" t="s">
        <v>1153</v>
      </c>
      <c r="C131" s="264" t="s">
        <v>1153</v>
      </c>
      <c r="D131" s="264" t="s">
        <v>1153</v>
      </c>
      <c r="E131" s="264" t="s">
        <v>1153</v>
      </c>
      <c r="F131" s="264" t="s">
        <v>1153</v>
      </c>
      <c r="G131" s="264" t="s">
        <v>1153</v>
      </c>
      <c r="H131" s="264" t="s">
        <v>1153</v>
      </c>
      <c r="I131" s="264" t="s">
        <v>1153</v>
      </c>
      <c r="J131" s="264" t="s">
        <v>1153</v>
      </c>
    </row>
    <row r="132" spans="1:10">
      <c r="A132" s="264" t="s">
        <v>1126</v>
      </c>
      <c r="B132" s="264" t="s">
        <v>1126</v>
      </c>
      <c r="C132" s="264" t="s">
        <v>1126</v>
      </c>
      <c r="D132" s="264" t="s">
        <v>1126</v>
      </c>
      <c r="E132" s="264" t="s">
        <v>1126</v>
      </c>
      <c r="F132" s="264" t="s">
        <v>1126</v>
      </c>
      <c r="G132" s="264" t="s">
        <v>1126</v>
      </c>
      <c r="H132" s="264" t="s">
        <v>1126</v>
      </c>
      <c r="I132" s="264" t="s">
        <v>1126</v>
      </c>
      <c r="J132" s="264" t="s">
        <v>1126</v>
      </c>
    </row>
    <row r="133" spans="1:10">
      <c r="A133" s="264" t="s">
        <v>1125</v>
      </c>
      <c r="B133" s="264" t="s">
        <v>1125</v>
      </c>
      <c r="C133" s="264" t="s">
        <v>1125</v>
      </c>
      <c r="D133" s="264" t="s">
        <v>1125</v>
      </c>
      <c r="E133" s="264" t="s">
        <v>1125</v>
      </c>
      <c r="F133" s="264" t="s">
        <v>1125</v>
      </c>
      <c r="G133" s="264" t="s">
        <v>1125</v>
      </c>
      <c r="H133" s="264" t="s">
        <v>1125</v>
      </c>
      <c r="I133" s="264" t="s">
        <v>1125</v>
      </c>
      <c r="J133" s="264" t="s">
        <v>1125</v>
      </c>
    </row>
    <row r="134" spans="1:10">
      <c r="A134" s="264" t="s">
        <v>1124</v>
      </c>
      <c r="B134" s="264" t="s">
        <v>1124</v>
      </c>
      <c r="C134" s="264" t="s">
        <v>1124</v>
      </c>
      <c r="D134" s="264" t="s">
        <v>1124</v>
      </c>
      <c r="E134" s="264" t="s">
        <v>1124</v>
      </c>
      <c r="F134" s="264" t="s">
        <v>1124</v>
      </c>
      <c r="G134" s="264" t="s">
        <v>1124</v>
      </c>
      <c r="H134" s="264" t="s">
        <v>1124</v>
      </c>
      <c r="I134" s="264" t="s">
        <v>1124</v>
      </c>
      <c r="J134" s="264" t="s">
        <v>1124</v>
      </c>
    </row>
    <row r="135" spans="1:10">
      <c r="A135" s="264" t="s">
        <v>1152</v>
      </c>
      <c r="B135" s="264" t="s">
        <v>1152</v>
      </c>
      <c r="C135" s="264" t="s">
        <v>1152</v>
      </c>
      <c r="D135" s="264" t="s">
        <v>1152</v>
      </c>
      <c r="E135" s="264" t="s">
        <v>1152</v>
      </c>
      <c r="F135" s="264" t="s">
        <v>1152</v>
      </c>
      <c r="G135" s="264" t="s">
        <v>1152</v>
      </c>
      <c r="H135" s="264" t="s">
        <v>1152</v>
      </c>
      <c r="I135" s="264" t="s">
        <v>1152</v>
      </c>
      <c r="J135" s="264" t="s">
        <v>1152</v>
      </c>
    </row>
    <row r="136" spans="1:10">
      <c r="A136" s="264" t="s">
        <v>1123</v>
      </c>
      <c r="B136" s="264" t="s">
        <v>1123</v>
      </c>
      <c r="C136" s="264" t="s">
        <v>1123</v>
      </c>
      <c r="D136" s="264" t="s">
        <v>1123</v>
      </c>
      <c r="E136" s="264" t="s">
        <v>1123</v>
      </c>
      <c r="F136" s="264" t="s">
        <v>1123</v>
      </c>
      <c r="G136" s="264" t="s">
        <v>1123</v>
      </c>
      <c r="H136" s="264" t="s">
        <v>1123</v>
      </c>
      <c r="I136" s="264" t="s">
        <v>1123</v>
      </c>
      <c r="J136" s="264" t="s">
        <v>1123</v>
      </c>
    </row>
    <row r="137" spans="1:10">
      <c r="A137" s="264" t="s">
        <v>1122</v>
      </c>
      <c r="B137" s="264" t="s">
        <v>1122</v>
      </c>
      <c r="C137" s="264" t="s">
        <v>1122</v>
      </c>
      <c r="D137" s="264" t="s">
        <v>1122</v>
      </c>
      <c r="E137" s="264" t="s">
        <v>1122</v>
      </c>
      <c r="F137" s="264" t="s">
        <v>1122</v>
      </c>
      <c r="G137" s="264" t="s">
        <v>1122</v>
      </c>
      <c r="H137" s="264" t="s">
        <v>1122</v>
      </c>
      <c r="I137" s="264" t="s">
        <v>1122</v>
      </c>
      <c r="J137" s="264" t="s">
        <v>1122</v>
      </c>
    </row>
    <row r="138" spans="1:10">
      <c r="A138" s="264" t="s">
        <v>1121</v>
      </c>
      <c r="B138" s="264" t="s">
        <v>1121</v>
      </c>
      <c r="C138" s="264" t="s">
        <v>1121</v>
      </c>
      <c r="D138" s="264" t="s">
        <v>1121</v>
      </c>
      <c r="E138" s="264" t="s">
        <v>1121</v>
      </c>
      <c r="F138" s="264" t="s">
        <v>1121</v>
      </c>
      <c r="G138" s="264" t="s">
        <v>1121</v>
      </c>
      <c r="H138" s="264" t="s">
        <v>1121</v>
      </c>
      <c r="I138" s="264" t="s">
        <v>1121</v>
      </c>
      <c r="J138" s="264" t="s">
        <v>1121</v>
      </c>
    </row>
    <row r="139" spans="1:10">
      <c r="A139" s="264" t="s">
        <v>1150</v>
      </c>
      <c r="B139" s="264" t="s">
        <v>1150</v>
      </c>
      <c r="C139" s="264" t="s">
        <v>1150</v>
      </c>
      <c r="D139" s="264" t="s">
        <v>1150</v>
      </c>
      <c r="E139" s="264" t="s">
        <v>1150</v>
      </c>
      <c r="F139" s="264" t="s">
        <v>1150</v>
      </c>
      <c r="G139" s="264" t="s">
        <v>1150</v>
      </c>
      <c r="H139" s="264" t="s">
        <v>1150</v>
      </c>
      <c r="I139" s="264" t="s">
        <v>1150</v>
      </c>
      <c r="J139" s="264" t="s">
        <v>1150</v>
      </c>
    </row>
    <row r="140" spans="1:10">
      <c r="A140" s="264" t="s">
        <v>1149</v>
      </c>
      <c r="B140" s="264" t="s">
        <v>1149</v>
      </c>
      <c r="C140" s="264" t="s">
        <v>1149</v>
      </c>
      <c r="D140" s="264" t="s">
        <v>1149</v>
      </c>
      <c r="E140" s="264" t="s">
        <v>1149</v>
      </c>
      <c r="F140" s="264" t="s">
        <v>1149</v>
      </c>
      <c r="G140" s="264" t="s">
        <v>1149</v>
      </c>
      <c r="H140" s="264" t="s">
        <v>1149</v>
      </c>
      <c r="I140" s="264" t="s">
        <v>1149</v>
      </c>
      <c r="J140" s="264" t="s">
        <v>1149</v>
      </c>
    </row>
    <row r="141" spans="1:10">
      <c r="A141" s="264" t="s">
        <v>1148</v>
      </c>
      <c r="B141" s="264" t="s">
        <v>1148</v>
      </c>
      <c r="C141" s="264" t="s">
        <v>1148</v>
      </c>
      <c r="D141" s="264" t="s">
        <v>1148</v>
      </c>
      <c r="E141" s="264" t="s">
        <v>1148</v>
      </c>
      <c r="F141" s="264" t="s">
        <v>1148</v>
      </c>
      <c r="G141" s="264" t="s">
        <v>1148</v>
      </c>
      <c r="H141" s="264" t="s">
        <v>1148</v>
      </c>
      <c r="I141" s="264" t="s">
        <v>1148</v>
      </c>
      <c r="J141" s="264" t="s">
        <v>1148</v>
      </c>
    </row>
    <row r="142" spans="1:10">
      <c r="A142" s="264" t="s">
        <v>1116</v>
      </c>
      <c r="B142" s="264" t="s">
        <v>1116</v>
      </c>
      <c r="C142" s="264" t="s">
        <v>1116</v>
      </c>
      <c r="D142" s="264" t="s">
        <v>1116</v>
      </c>
      <c r="E142" s="264" t="s">
        <v>1116</v>
      </c>
      <c r="F142" s="264" t="s">
        <v>1116</v>
      </c>
      <c r="G142" s="264" t="s">
        <v>1116</v>
      </c>
      <c r="H142" s="264" t="s">
        <v>1116</v>
      </c>
      <c r="I142" s="264" t="s">
        <v>1116</v>
      </c>
      <c r="J142" s="264" t="s">
        <v>1116</v>
      </c>
    </row>
    <row r="143" spans="1:10">
      <c r="A143" s="264" t="s">
        <v>1115</v>
      </c>
      <c r="B143" s="264" t="s">
        <v>1115</v>
      </c>
      <c r="C143" s="264" t="s">
        <v>1115</v>
      </c>
      <c r="D143" s="264" t="s">
        <v>1115</v>
      </c>
      <c r="E143" s="264" t="s">
        <v>1115</v>
      </c>
      <c r="F143" s="264" t="s">
        <v>1115</v>
      </c>
      <c r="G143" s="264" t="s">
        <v>1115</v>
      </c>
      <c r="H143" s="264" t="s">
        <v>1115</v>
      </c>
      <c r="I143" s="264" t="s">
        <v>1115</v>
      </c>
      <c r="J143" s="264" t="s">
        <v>1115</v>
      </c>
    </row>
    <row r="144" spans="1:10">
      <c r="A144" s="264" t="s">
        <v>1114</v>
      </c>
      <c r="B144" s="264" t="s">
        <v>1114</v>
      </c>
      <c r="C144" s="264" t="s">
        <v>1114</v>
      </c>
      <c r="D144" s="264" t="s">
        <v>1114</v>
      </c>
      <c r="E144" s="264" t="s">
        <v>1114</v>
      </c>
      <c r="F144" s="264" t="s">
        <v>1114</v>
      </c>
      <c r="G144" s="264" t="s">
        <v>1114</v>
      </c>
      <c r="H144" s="264" t="s">
        <v>1114</v>
      </c>
      <c r="I144" s="264" t="s">
        <v>1114</v>
      </c>
      <c r="J144" s="264" t="s">
        <v>1114</v>
      </c>
    </row>
    <row r="145" spans="1:10">
      <c r="A145" s="264" t="s">
        <v>1113</v>
      </c>
      <c r="B145" s="264" t="s">
        <v>1113</v>
      </c>
      <c r="C145" s="264" t="s">
        <v>1113</v>
      </c>
      <c r="D145" s="264" t="s">
        <v>1113</v>
      </c>
      <c r="E145" s="264" t="s">
        <v>1113</v>
      </c>
      <c r="F145" s="264" t="s">
        <v>1113</v>
      </c>
      <c r="G145" s="264" t="s">
        <v>1113</v>
      </c>
      <c r="H145" s="264" t="s">
        <v>1113</v>
      </c>
      <c r="I145" s="264" t="s">
        <v>1113</v>
      </c>
      <c r="J145" s="264" t="s">
        <v>1113</v>
      </c>
    </row>
    <row r="146" spans="1:10">
      <c r="A146" s="264" t="s">
        <v>1112</v>
      </c>
      <c r="B146" s="264" t="s">
        <v>1112</v>
      </c>
      <c r="C146" s="264" t="s">
        <v>1112</v>
      </c>
      <c r="D146" s="264" t="s">
        <v>1112</v>
      </c>
      <c r="E146" s="264" t="s">
        <v>1112</v>
      </c>
      <c r="F146" s="264" t="s">
        <v>1112</v>
      </c>
      <c r="G146" s="264" t="s">
        <v>1112</v>
      </c>
      <c r="H146" s="264" t="s">
        <v>1112</v>
      </c>
      <c r="I146" s="264" t="s">
        <v>1112</v>
      </c>
      <c r="J146" s="264" t="s">
        <v>1112</v>
      </c>
    </row>
    <row r="147" spans="1:10">
      <c r="A147" s="264" t="s">
        <v>1146</v>
      </c>
      <c r="B147" s="264" t="s">
        <v>1146</v>
      </c>
      <c r="C147" s="264" t="s">
        <v>1146</v>
      </c>
      <c r="D147" s="264" t="s">
        <v>1146</v>
      </c>
      <c r="E147" s="264" t="s">
        <v>1146</v>
      </c>
      <c r="F147" s="264" t="s">
        <v>1146</v>
      </c>
      <c r="G147" s="264" t="s">
        <v>1146</v>
      </c>
      <c r="H147" s="264" t="s">
        <v>1146</v>
      </c>
      <c r="I147" s="264" t="s">
        <v>1146</v>
      </c>
      <c r="J147" s="264" t="s">
        <v>1146</v>
      </c>
    </row>
    <row r="148" spans="1:10">
      <c r="A148" s="264" t="s">
        <v>1144</v>
      </c>
      <c r="B148" s="264" t="s">
        <v>1144</v>
      </c>
      <c r="C148" s="264" t="s">
        <v>1144</v>
      </c>
      <c r="D148" s="264" t="s">
        <v>1144</v>
      </c>
      <c r="E148" s="264" t="s">
        <v>1144</v>
      </c>
      <c r="F148" s="264" t="s">
        <v>1144</v>
      </c>
      <c r="G148" s="264" t="s">
        <v>1144</v>
      </c>
      <c r="H148" s="264" t="s">
        <v>1144</v>
      </c>
      <c r="I148" s="264" t="s">
        <v>1144</v>
      </c>
      <c r="J148" s="264" t="s">
        <v>1144</v>
      </c>
    </row>
    <row r="149" spans="1:10">
      <c r="A149" s="264" t="s">
        <v>1142</v>
      </c>
      <c r="B149" s="264" t="s">
        <v>1142</v>
      </c>
      <c r="C149" s="264" t="s">
        <v>1142</v>
      </c>
      <c r="D149" s="264" t="s">
        <v>1142</v>
      </c>
      <c r="E149" s="264" t="s">
        <v>1142</v>
      </c>
      <c r="F149" s="264" t="s">
        <v>1142</v>
      </c>
      <c r="G149" s="264" t="s">
        <v>1142</v>
      </c>
      <c r="H149" s="264" t="s">
        <v>1142</v>
      </c>
      <c r="I149" s="264" t="s">
        <v>1142</v>
      </c>
      <c r="J149" s="264" t="s">
        <v>1142</v>
      </c>
    </row>
    <row r="150" spans="1:10">
      <c r="A150" s="264" t="s">
        <v>1140</v>
      </c>
      <c r="B150" s="264" t="s">
        <v>1140</v>
      </c>
      <c r="C150" s="264" t="s">
        <v>1140</v>
      </c>
      <c r="D150" s="264" t="s">
        <v>1140</v>
      </c>
      <c r="E150" s="264" t="s">
        <v>1140</v>
      </c>
      <c r="F150" s="264" t="s">
        <v>1140</v>
      </c>
      <c r="G150" s="264" t="s">
        <v>1140</v>
      </c>
      <c r="H150" s="264" t="s">
        <v>1140</v>
      </c>
      <c r="I150" s="264" t="s">
        <v>1140</v>
      </c>
      <c r="J150" s="264" t="s">
        <v>1140</v>
      </c>
    </row>
    <row r="151" spans="1:10">
      <c r="A151" s="264" t="s">
        <v>1104</v>
      </c>
      <c r="B151" s="264" t="s">
        <v>1104</v>
      </c>
      <c r="C151" s="264" t="s">
        <v>1104</v>
      </c>
      <c r="D151" s="264" t="s">
        <v>1104</v>
      </c>
      <c r="E151" s="264" t="s">
        <v>1104</v>
      </c>
      <c r="F151" s="264" t="s">
        <v>1104</v>
      </c>
      <c r="G151" s="264" t="s">
        <v>1104</v>
      </c>
      <c r="H151" s="264" t="s">
        <v>1104</v>
      </c>
      <c r="I151" s="264" t="s">
        <v>1104</v>
      </c>
      <c r="J151" s="264" t="s">
        <v>1104</v>
      </c>
    </row>
    <row r="152" spans="1:10">
      <c r="A152" s="264" t="s">
        <v>1103</v>
      </c>
      <c r="B152" s="264" t="s">
        <v>1103</v>
      </c>
      <c r="C152" s="264" t="s">
        <v>1103</v>
      </c>
      <c r="D152" s="264" t="s">
        <v>1103</v>
      </c>
      <c r="E152" s="264" t="s">
        <v>1103</v>
      </c>
      <c r="F152" s="264" t="s">
        <v>1103</v>
      </c>
      <c r="G152" s="264" t="s">
        <v>1103</v>
      </c>
      <c r="H152" s="264" t="s">
        <v>1103</v>
      </c>
      <c r="I152" s="264" t="s">
        <v>1103</v>
      </c>
      <c r="J152" s="264" t="s">
        <v>1103</v>
      </c>
    </row>
    <row r="153" spans="1:10">
      <c r="A153" s="264" t="s">
        <v>1101</v>
      </c>
      <c r="B153" s="264" t="s">
        <v>1101</v>
      </c>
      <c r="C153" s="264" t="s">
        <v>1101</v>
      </c>
      <c r="D153" s="264" t="s">
        <v>1101</v>
      </c>
      <c r="E153" s="264" t="s">
        <v>1101</v>
      </c>
      <c r="F153" s="264" t="s">
        <v>1101</v>
      </c>
      <c r="G153" s="264" t="s">
        <v>1101</v>
      </c>
      <c r="H153" s="264" t="s">
        <v>1101</v>
      </c>
      <c r="I153" s="264" t="s">
        <v>1101</v>
      </c>
      <c r="J153" s="264" t="s">
        <v>1101</v>
      </c>
    </row>
    <row r="154" spans="1:10">
      <c r="A154" s="264" t="s">
        <v>1138</v>
      </c>
      <c r="B154" s="264" t="s">
        <v>1138</v>
      </c>
      <c r="C154" s="264" t="s">
        <v>1138</v>
      </c>
      <c r="D154" s="264" t="s">
        <v>1138</v>
      </c>
      <c r="E154" s="264" t="s">
        <v>1138</v>
      </c>
      <c r="F154" s="264" t="s">
        <v>1138</v>
      </c>
      <c r="G154" s="264" t="s">
        <v>1138</v>
      </c>
      <c r="H154" s="264" t="s">
        <v>1138</v>
      </c>
      <c r="I154" s="264" t="s">
        <v>1138</v>
      </c>
      <c r="J154" s="264" t="s">
        <v>1138</v>
      </c>
    </row>
    <row r="155" spans="1:10">
      <c r="A155" s="264" t="s">
        <v>1136</v>
      </c>
      <c r="B155" s="264" t="s">
        <v>1136</v>
      </c>
      <c r="C155" s="264" t="s">
        <v>1136</v>
      </c>
      <c r="D155" s="264" t="s">
        <v>1136</v>
      </c>
      <c r="E155" s="264" t="s">
        <v>1136</v>
      </c>
      <c r="F155" s="264" t="s">
        <v>1136</v>
      </c>
      <c r="G155" s="264" t="s">
        <v>1136</v>
      </c>
      <c r="H155" s="264" t="s">
        <v>1136</v>
      </c>
      <c r="I155" s="264" t="s">
        <v>1136</v>
      </c>
      <c r="J155" s="264" t="s">
        <v>1136</v>
      </c>
    </row>
    <row r="156" spans="1:10">
      <c r="A156" s="264" t="s">
        <v>1095</v>
      </c>
      <c r="B156" s="264" t="s">
        <v>1095</v>
      </c>
      <c r="C156" s="264" t="s">
        <v>1095</v>
      </c>
      <c r="D156" s="264" t="s">
        <v>1095</v>
      </c>
      <c r="E156" s="264" t="s">
        <v>1095</v>
      </c>
      <c r="F156" s="264" t="s">
        <v>1095</v>
      </c>
      <c r="G156" s="264" t="s">
        <v>1095</v>
      </c>
      <c r="H156" s="264" t="s">
        <v>1095</v>
      </c>
      <c r="I156" s="264" t="s">
        <v>1095</v>
      </c>
      <c r="J156" s="264" t="s">
        <v>1095</v>
      </c>
    </row>
    <row r="157" spans="1:10">
      <c r="A157" s="264" t="s">
        <v>1094</v>
      </c>
      <c r="B157" s="264" t="s">
        <v>1094</v>
      </c>
      <c r="C157" s="264" t="s">
        <v>1094</v>
      </c>
      <c r="D157" s="264" t="s">
        <v>1094</v>
      </c>
      <c r="E157" s="264" t="s">
        <v>1094</v>
      </c>
      <c r="F157" s="264" t="s">
        <v>1094</v>
      </c>
      <c r="G157" s="264" t="s">
        <v>1094</v>
      </c>
      <c r="H157" s="264" t="s">
        <v>1094</v>
      </c>
      <c r="I157" s="264" t="s">
        <v>1094</v>
      </c>
      <c r="J157" s="264" t="s">
        <v>1094</v>
      </c>
    </row>
    <row r="158" spans="1:10">
      <c r="A158" s="264" t="s">
        <v>1093</v>
      </c>
      <c r="B158" s="264" t="s">
        <v>1093</v>
      </c>
      <c r="C158" s="264" t="s">
        <v>1093</v>
      </c>
      <c r="D158" s="264" t="s">
        <v>1093</v>
      </c>
      <c r="E158" s="264" t="s">
        <v>1093</v>
      </c>
      <c r="F158" s="264" t="s">
        <v>1093</v>
      </c>
      <c r="G158" s="264" t="s">
        <v>1093</v>
      </c>
      <c r="H158" s="264" t="s">
        <v>1093</v>
      </c>
      <c r="I158" s="264" t="s">
        <v>1093</v>
      </c>
      <c r="J158" s="264" t="s">
        <v>1093</v>
      </c>
    </row>
    <row r="159" spans="1:10">
      <c r="A159" s="264" t="s">
        <v>1092</v>
      </c>
      <c r="B159" s="264" t="s">
        <v>1092</v>
      </c>
      <c r="C159" s="264" t="s">
        <v>1092</v>
      </c>
      <c r="D159" s="264" t="s">
        <v>1092</v>
      </c>
      <c r="E159" s="264" t="s">
        <v>1092</v>
      </c>
      <c r="F159" s="264" t="s">
        <v>1092</v>
      </c>
      <c r="G159" s="264" t="s">
        <v>1092</v>
      </c>
      <c r="H159" s="264" t="s">
        <v>1092</v>
      </c>
      <c r="I159" s="264" t="s">
        <v>1092</v>
      </c>
      <c r="J159" s="264" t="s">
        <v>1092</v>
      </c>
    </row>
    <row r="160" spans="1:10">
      <c r="A160" s="264" t="s">
        <v>1134</v>
      </c>
      <c r="B160" s="264" t="s">
        <v>1134</v>
      </c>
      <c r="C160" s="264" t="s">
        <v>1134</v>
      </c>
      <c r="D160" s="264" t="s">
        <v>1134</v>
      </c>
      <c r="E160" s="264" t="s">
        <v>1134</v>
      </c>
      <c r="F160" s="264" t="s">
        <v>1134</v>
      </c>
      <c r="G160" s="264" t="s">
        <v>1134</v>
      </c>
      <c r="H160" s="264" t="s">
        <v>1134</v>
      </c>
      <c r="I160" s="264" t="s">
        <v>1134</v>
      </c>
      <c r="J160" s="264" t="s">
        <v>1134</v>
      </c>
    </row>
    <row r="161" spans="1:10">
      <c r="A161" s="264" t="s">
        <v>1132</v>
      </c>
      <c r="B161" s="264" t="s">
        <v>1132</v>
      </c>
      <c r="C161" s="264" t="s">
        <v>1132</v>
      </c>
      <c r="D161" s="264" t="s">
        <v>1132</v>
      </c>
      <c r="E161" s="264" t="s">
        <v>1132</v>
      </c>
      <c r="F161" s="264" t="s">
        <v>1132</v>
      </c>
      <c r="G161" s="264" t="s">
        <v>1132</v>
      </c>
      <c r="H161" s="264" t="s">
        <v>1132</v>
      </c>
      <c r="I161" s="264" t="s">
        <v>1132</v>
      </c>
      <c r="J161" s="264" t="s">
        <v>1132</v>
      </c>
    </row>
    <row r="162" spans="1:10">
      <c r="A162" s="264" t="s">
        <v>1087</v>
      </c>
      <c r="B162" s="264" t="s">
        <v>1087</v>
      </c>
      <c r="C162" s="264" t="s">
        <v>1087</v>
      </c>
      <c r="D162" s="264" t="s">
        <v>1087</v>
      </c>
      <c r="E162" s="264" t="s">
        <v>1087</v>
      </c>
      <c r="F162" s="264" t="s">
        <v>1087</v>
      </c>
      <c r="G162" s="264" t="s">
        <v>1087</v>
      </c>
      <c r="H162" s="264" t="s">
        <v>1087</v>
      </c>
      <c r="I162" s="264" t="s">
        <v>1087</v>
      </c>
      <c r="J162" s="264" t="s">
        <v>1087</v>
      </c>
    </row>
    <row r="163" spans="1:10">
      <c r="A163" s="264" t="s">
        <v>1086</v>
      </c>
      <c r="B163" s="264" t="s">
        <v>1086</v>
      </c>
      <c r="C163" s="264" t="s">
        <v>1086</v>
      </c>
      <c r="D163" s="264" t="s">
        <v>1086</v>
      </c>
      <c r="E163" s="264" t="s">
        <v>1086</v>
      </c>
      <c r="F163" s="264" t="s">
        <v>1086</v>
      </c>
      <c r="G163" s="264" t="s">
        <v>1086</v>
      </c>
      <c r="H163" s="264" t="s">
        <v>1086</v>
      </c>
      <c r="I163" s="264" t="s">
        <v>1086</v>
      </c>
      <c r="J163" s="264" t="s">
        <v>1086</v>
      </c>
    </row>
    <row r="164" spans="1:10">
      <c r="A164" s="264" t="s">
        <v>1085</v>
      </c>
      <c r="B164" s="264" t="s">
        <v>1085</v>
      </c>
      <c r="C164" s="264" t="s">
        <v>1085</v>
      </c>
      <c r="D164" s="264" t="s">
        <v>1085</v>
      </c>
      <c r="E164" s="264" t="s">
        <v>1085</v>
      </c>
      <c r="F164" s="264" t="s">
        <v>1085</v>
      </c>
      <c r="G164" s="264" t="s">
        <v>1085</v>
      </c>
      <c r="H164" s="264" t="s">
        <v>1085</v>
      </c>
      <c r="I164" s="264" t="s">
        <v>1085</v>
      </c>
      <c r="J164" s="264" t="s">
        <v>1085</v>
      </c>
    </row>
    <row r="165" spans="1:10">
      <c r="A165" s="264" t="s">
        <v>1084</v>
      </c>
      <c r="B165" s="264" t="s">
        <v>1084</v>
      </c>
      <c r="C165" s="264" t="s">
        <v>1084</v>
      </c>
      <c r="D165" s="264" t="s">
        <v>1084</v>
      </c>
      <c r="E165" s="264" t="s">
        <v>1084</v>
      </c>
      <c r="F165" s="264" t="s">
        <v>1084</v>
      </c>
      <c r="G165" s="264" t="s">
        <v>1084</v>
      </c>
      <c r="H165" s="264" t="s">
        <v>1084</v>
      </c>
      <c r="I165" s="264" t="s">
        <v>1084</v>
      </c>
      <c r="J165" s="264" t="s">
        <v>1084</v>
      </c>
    </row>
    <row r="166" spans="1:10">
      <c r="A166" s="264" t="s">
        <v>1083</v>
      </c>
      <c r="B166" s="264" t="s">
        <v>1083</v>
      </c>
      <c r="C166" s="264" t="s">
        <v>1083</v>
      </c>
      <c r="D166" s="264" t="s">
        <v>1083</v>
      </c>
      <c r="E166" s="264" t="s">
        <v>1083</v>
      </c>
      <c r="F166" s="264" t="s">
        <v>1083</v>
      </c>
      <c r="G166" s="264" t="s">
        <v>1083</v>
      </c>
      <c r="H166" s="264" t="s">
        <v>1083</v>
      </c>
      <c r="I166" s="264" t="s">
        <v>1083</v>
      </c>
      <c r="J166" s="264" t="s">
        <v>1083</v>
      </c>
    </row>
    <row r="167" spans="1:10">
      <c r="A167" s="264" t="s">
        <v>1082</v>
      </c>
      <c r="B167" s="264" t="s">
        <v>1082</v>
      </c>
      <c r="C167" s="264" t="s">
        <v>1082</v>
      </c>
      <c r="D167" s="264" t="s">
        <v>1082</v>
      </c>
      <c r="E167" s="264" t="s">
        <v>1082</v>
      </c>
      <c r="F167" s="264" t="s">
        <v>1082</v>
      </c>
      <c r="G167" s="264" t="s">
        <v>1082</v>
      </c>
      <c r="H167" s="264" t="s">
        <v>1082</v>
      </c>
      <c r="I167" s="264" t="s">
        <v>1082</v>
      </c>
      <c r="J167" s="264" t="s">
        <v>1082</v>
      </c>
    </row>
    <row r="168" spans="1:10">
      <c r="A168" s="264" t="s">
        <v>1081</v>
      </c>
      <c r="B168" s="264" t="s">
        <v>1081</v>
      </c>
      <c r="C168" s="264" t="s">
        <v>1081</v>
      </c>
      <c r="D168" s="264" t="s">
        <v>1081</v>
      </c>
      <c r="E168" s="264" t="s">
        <v>1081</v>
      </c>
      <c r="F168" s="264" t="s">
        <v>1081</v>
      </c>
      <c r="G168" s="264" t="s">
        <v>1081</v>
      </c>
      <c r="H168" s="264" t="s">
        <v>1081</v>
      </c>
      <c r="I168" s="264" t="s">
        <v>1081</v>
      </c>
      <c r="J168" s="264" t="s">
        <v>1081</v>
      </c>
    </row>
    <row r="169" spans="1:10">
      <c r="A169" s="264" t="s">
        <v>1080</v>
      </c>
      <c r="B169" s="264" t="s">
        <v>1080</v>
      </c>
      <c r="C169" s="264" t="s">
        <v>1080</v>
      </c>
      <c r="D169" s="264" t="s">
        <v>1080</v>
      </c>
      <c r="E169" s="264" t="s">
        <v>1080</v>
      </c>
      <c r="F169" s="264" t="s">
        <v>1080</v>
      </c>
      <c r="G169" s="264" t="s">
        <v>1080</v>
      </c>
      <c r="H169" s="264" t="s">
        <v>1080</v>
      </c>
      <c r="I169" s="264" t="s">
        <v>1080</v>
      </c>
      <c r="J169" s="264" t="s">
        <v>1080</v>
      </c>
    </row>
    <row r="170" spans="1:10">
      <c r="A170" s="264" t="s">
        <v>1131</v>
      </c>
      <c r="B170" s="264" t="s">
        <v>1131</v>
      </c>
      <c r="C170" s="264" t="s">
        <v>1131</v>
      </c>
      <c r="D170" s="264" t="s">
        <v>1131</v>
      </c>
      <c r="E170" s="264" t="s">
        <v>1131</v>
      </c>
      <c r="F170" s="264" t="s">
        <v>1131</v>
      </c>
      <c r="G170" s="264" t="s">
        <v>1131</v>
      </c>
      <c r="H170" s="264" t="s">
        <v>1131</v>
      </c>
      <c r="I170" s="264" t="s">
        <v>1131</v>
      </c>
      <c r="J170" s="264" t="s">
        <v>1131</v>
      </c>
    </row>
    <row r="171" spans="1:10">
      <c r="A171" s="264" t="s">
        <v>1130</v>
      </c>
      <c r="B171" s="264" t="s">
        <v>1130</v>
      </c>
      <c r="C171" s="264" t="s">
        <v>1130</v>
      </c>
      <c r="D171" s="264" t="s">
        <v>1130</v>
      </c>
      <c r="E171" s="264" t="s">
        <v>1130</v>
      </c>
      <c r="F171" s="264" t="s">
        <v>1130</v>
      </c>
      <c r="G171" s="264" t="s">
        <v>1130</v>
      </c>
      <c r="H171" s="264" t="s">
        <v>1130</v>
      </c>
      <c r="I171" s="264" t="s">
        <v>1130</v>
      </c>
      <c r="J171" s="264" t="s">
        <v>1130</v>
      </c>
    </row>
    <row r="172" spans="1:10">
      <c r="A172" s="264" t="s">
        <v>1129</v>
      </c>
      <c r="B172" s="264" t="s">
        <v>1129</v>
      </c>
      <c r="C172" s="264" t="s">
        <v>1129</v>
      </c>
      <c r="D172" s="264" t="s">
        <v>1129</v>
      </c>
      <c r="E172" s="264" t="s">
        <v>1129</v>
      </c>
      <c r="F172" s="264" t="s">
        <v>1129</v>
      </c>
      <c r="G172" s="264" t="s">
        <v>1129</v>
      </c>
      <c r="H172" s="264" t="s">
        <v>1129</v>
      </c>
      <c r="I172" s="264" t="s">
        <v>1129</v>
      </c>
      <c r="J172" s="264" t="s">
        <v>1129</v>
      </c>
    </row>
    <row r="173" spans="1:10">
      <c r="A173" s="264" t="s">
        <v>1128</v>
      </c>
      <c r="B173" s="264" t="s">
        <v>1128</v>
      </c>
      <c r="C173" s="264" t="s">
        <v>1128</v>
      </c>
      <c r="D173" s="264" t="s">
        <v>1128</v>
      </c>
      <c r="E173" s="264" t="s">
        <v>1128</v>
      </c>
      <c r="F173" s="264" t="s">
        <v>1128</v>
      </c>
      <c r="G173" s="264" t="s">
        <v>1128</v>
      </c>
      <c r="H173" s="264" t="s">
        <v>1128</v>
      </c>
      <c r="I173" s="264" t="s">
        <v>1128</v>
      </c>
      <c r="J173" s="264" t="s">
        <v>1128</v>
      </c>
    </row>
    <row r="174" spans="1:10">
      <c r="A174" s="264" t="s">
        <v>1127</v>
      </c>
      <c r="B174" s="264" t="s">
        <v>1127</v>
      </c>
      <c r="C174" s="264" t="s">
        <v>1127</v>
      </c>
      <c r="D174" s="264" t="s">
        <v>1127</v>
      </c>
      <c r="E174" s="264" t="s">
        <v>1127</v>
      </c>
      <c r="F174" s="264" t="s">
        <v>1127</v>
      </c>
      <c r="G174" s="264" t="s">
        <v>1127</v>
      </c>
      <c r="H174" s="264" t="s">
        <v>1127</v>
      </c>
      <c r="I174" s="264" t="s">
        <v>1127</v>
      </c>
      <c r="J174" s="264" t="s">
        <v>1127</v>
      </c>
    </row>
    <row r="175" spans="1:10">
      <c r="A175" s="264" t="s">
        <v>1126</v>
      </c>
      <c r="B175" s="264" t="s">
        <v>1126</v>
      </c>
      <c r="C175" s="264" t="s">
        <v>1126</v>
      </c>
      <c r="D175" s="264" t="s">
        <v>1126</v>
      </c>
      <c r="E175" s="264" t="s">
        <v>1126</v>
      </c>
      <c r="F175" s="264" t="s">
        <v>1126</v>
      </c>
      <c r="G175" s="264" t="s">
        <v>1126</v>
      </c>
      <c r="H175" s="264" t="s">
        <v>1126</v>
      </c>
      <c r="I175" s="264" t="s">
        <v>1126</v>
      </c>
      <c r="J175" s="264" t="s">
        <v>1126</v>
      </c>
    </row>
    <row r="176" spans="1:10">
      <c r="A176" s="264" t="s">
        <v>1125</v>
      </c>
      <c r="B176" s="264" t="s">
        <v>1125</v>
      </c>
      <c r="C176" s="264" t="s">
        <v>1125</v>
      </c>
      <c r="D176" s="264" t="s">
        <v>1125</v>
      </c>
      <c r="E176" s="264" t="s">
        <v>1125</v>
      </c>
      <c r="F176" s="264" t="s">
        <v>1125</v>
      </c>
      <c r="G176" s="264" t="s">
        <v>1125</v>
      </c>
      <c r="H176" s="264" t="s">
        <v>1125</v>
      </c>
      <c r="I176" s="264" t="s">
        <v>1125</v>
      </c>
      <c r="J176" s="264" t="s">
        <v>1125</v>
      </c>
    </row>
    <row r="177" spans="1:10">
      <c r="A177" s="264" t="s">
        <v>1124</v>
      </c>
      <c r="B177" s="264" t="s">
        <v>1124</v>
      </c>
      <c r="C177" s="264" t="s">
        <v>1124</v>
      </c>
      <c r="D177" s="264" t="s">
        <v>1124</v>
      </c>
      <c r="E177" s="264" t="s">
        <v>1124</v>
      </c>
      <c r="F177" s="264" t="s">
        <v>1124</v>
      </c>
      <c r="G177" s="264" t="s">
        <v>1124</v>
      </c>
      <c r="H177" s="264" t="s">
        <v>1124</v>
      </c>
      <c r="I177" s="264" t="s">
        <v>1124</v>
      </c>
      <c r="J177" s="264" t="s">
        <v>1124</v>
      </c>
    </row>
    <row r="178" spans="1:10">
      <c r="A178" s="264" t="s">
        <v>1123</v>
      </c>
      <c r="B178" s="264" t="s">
        <v>1123</v>
      </c>
      <c r="C178" s="264" t="s">
        <v>1123</v>
      </c>
      <c r="D178" s="264" t="s">
        <v>1123</v>
      </c>
      <c r="E178" s="264" t="s">
        <v>1123</v>
      </c>
      <c r="F178" s="264" t="s">
        <v>1123</v>
      </c>
      <c r="G178" s="264" t="s">
        <v>1123</v>
      </c>
      <c r="H178" s="264" t="s">
        <v>1123</v>
      </c>
      <c r="I178" s="264" t="s">
        <v>1123</v>
      </c>
      <c r="J178" s="264" t="s">
        <v>1123</v>
      </c>
    </row>
    <row r="179" spans="1:10">
      <c r="A179" s="264" t="s">
        <v>1123</v>
      </c>
      <c r="B179" s="264" t="s">
        <v>1123</v>
      </c>
      <c r="C179" s="264" t="s">
        <v>1123</v>
      </c>
      <c r="D179" s="264" t="s">
        <v>1123</v>
      </c>
      <c r="E179" s="264" t="s">
        <v>1123</v>
      </c>
      <c r="F179" s="264" t="s">
        <v>1123</v>
      </c>
      <c r="G179" s="264" t="s">
        <v>1123</v>
      </c>
      <c r="H179" s="264" t="s">
        <v>1123</v>
      </c>
      <c r="I179" s="264" t="s">
        <v>1123</v>
      </c>
      <c r="J179" s="264" t="s">
        <v>1123</v>
      </c>
    </row>
    <row r="180" spans="1:10">
      <c r="A180" s="264" t="s">
        <v>1122</v>
      </c>
      <c r="B180" s="264" t="s">
        <v>1122</v>
      </c>
      <c r="C180" s="264" t="s">
        <v>1122</v>
      </c>
      <c r="D180" s="264" t="s">
        <v>1122</v>
      </c>
      <c r="E180" s="264" t="s">
        <v>1122</v>
      </c>
      <c r="F180" s="264" t="s">
        <v>1122</v>
      </c>
      <c r="G180" s="264" t="s">
        <v>1122</v>
      </c>
      <c r="H180" s="264" t="s">
        <v>1122</v>
      </c>
      <c r="I180" s="264" t="s">
        <v>1122</v>
      </c>
      <c r="J180" s="264" t="s">
        <v>1122</v>
      </c>
    </row>
    <row r="181" spans="1:10">
      <c r="A181" s="264" t="s">
        <v>1121</v>
      </c>
      <c r="B181" s="264" t="s">
        <v>1121</v>
      </c>
      <c r="C181" s="264" t="s">
        <v>1121</v>
      </c>
      <c r="D181" s="264" t="s">
        <v>1121</v>
      </c>
      <c r="E181" s="264" t="s">
        <v>1121</v>
      </c>
      <c r="F181" s="264" t="s">
        <v>1121</v>
      </c>
      <c r="G181" s="264" t="s">
        <v>1121</v>
      </c>
      <c r="H181" s="264" t="s">
        <v>1121</v>
      </c>
      <c r="I181" s="264" t="s">
        <v>1121</v>
      </c>
      <c r="J181" s="264" t="s">
        <v>1121</v>
      </c>
    </row>
    <row r="182" spans="1:10">
      <c r="A182" s="264" t="s">
        <v>1119</v>
      </c>
      <c r="B182" s="264" t="s">
        <v>1119</v>
      </c>
      <c r="C182" s="264" t="s">
        <v>1119</v>
      </c>
      <c r="D182" s="264" t="s">
        <v>1119</v>
      </c>
      <c r="E182" s="264" t="s">
        <v>1119</v>
      </c>
      <c r="F182" s="264" t="s">
        <v>1119</v>
      </c>
      <c r="G182" s="264" t="s">
        <v>1119</v>
      </c>
      <c r="H182" s="264" t="s">
        <v>1119</v>
      </c>
      <c r="I182" s="264" t="s">
        <v>1119</v>
      </c>
      <c r="J182" s="264" t="s">
        <v>1119</v>
      </c>
    </row>
    <row r="183" spans="1:10">
      <c r="A183" s="264" t="s">
        <v>1118</v>
      </c>
      <c r="B183" s="264" t="s">
        <v>1118</v>
      </c>
      <c r="C183" s="264" t="s">
        <v>1118</v>
      </c>
      <c r="D183" s="264" t="s">
        <v>1118</v>
      </c>
      <c r="E183" s="264" t="s">
        <v>1118</v>
      </c>
      <c r="F183" s="264" t="s">
        <v>1118</v>
      </c>
      <c r="G183" s="264" t="s">
        <v>1118</v>
      </c>
      <c r="H183" s="264" t="s">
        <v>1118</v>
      </c>
      <c r="I183" s="264" t="s">
        <v>1118</v>
      </c>
      <c r="J183" s="264" t="s">
        <v>1118</v>
      </c>
    </row>
    <row r="184" spans="1:10">
      <c r="A184" s="264" t="s">
        <v>1117</v>
      </c>
      <c r="B184" s="264" t="s">
        <v>1117</v>
      </c>
      <c r="C184" s="264" t="s">
        <v>1117</v>
      </c>
      <c r="D184" s="264" t="s">
        <v>1117</v>
      </c>
      <c r="E184" s="264" t="s">
        <v>1117</v>
      </c>
      <c r="F184" s="264" t="s">
        <v>1117</v>
      </c>
      <c r="G184" s="264" t="s">
        <v>1117</v>
      </c>
      <c r="H184" s="264" t="s">
        <v>1117</v>
      </c>
      <c r="I184" s="264" t="s">
        <v>1117</v>
      </c>
      <c r="J184" s="264" t="s">
        <v>1117</v>
      </c>
    </row>
    <row r="185" spans="1:10">
      <c r="A185" s="264" t="s">
        <v>1116</v>
      </c>
      <c r="B185" s="264" t="s">
        <v>1116</v>
      </c>
      <c r="C185" s="264" t="s">
        <v>1116</v>
      </c>
      <c r="D185" s="264" t="s">
        <v>1116</v>
      </c>
      <c r="E185" s="264" t="s">
        <v>1116</v>
      </c>
      <c r="F185" s="264" t="s">
        <v>1116</v>
      </c>
      <c r="G185" s="264" t="s">
        <v>1116</v>
      </c>
      <c r="H185" s="264" t="s">
        <v>1116</v>
      </c>
      <c r="I185" s="264" t="s">
        <v>1116</v>
      </c>
      <c r="J185" s="264" t="s">
        <v>1116</v>
      </c>
    </row>
    <row r="186" spans="1:10">
      <c r="A186" s="264" t="s">
        <v>1115</v>
      </c>
      <c r="B186" s="264" t="s">
        <v>1115</v>
      </c>
      <c r="C186" s="264" t="s">
        <v>1115</v>
      </c>
      <c r="D186" s="264" t="s">
        <v>1115</v>
      </c>
      <c r="E186" s="264" t="s">
        <v>1115</v>
      </c>
      <c r="F186" s="264" t="s">
        <v>1115</v>
      </c>
      <c r="G186" s="264" t="s">
        <v>1115</v>
      </c>
      <c r="H186" s="264" t="s">
        <v>1115</v>
      </c>
      <c r="I186" s="264" t="s">
        <v>1115</v>
      </c>
      <c r="J186" s="264" t="s">
        <v>1115</v>
      </c>
    </row>
    <row r="187" spans="1:10">
      <c r="A187" s="264" t="s">
        <v>1114</v>
      </c>
      <c r="B187" s="264" t="s">
        <v>1114</v>
      </c>
      <c r="C187" s="264" t="s">
        <v>1114</v>
      </c>
      <c r="D187" s="264" t="s">
        <v>1114</v>
      </c>
      <c r="E187" s="264" t="s">
        <v>1114</v>
      </c>
      <c r="F187" s="264" t="s">
        <v>1114</v>
      </c>
      <c r="G187" s="264" t="s">
        <v>1114</v>
      </c>
      <c r="H187" s="264" t="s">
        <v>1114</v>
      </c>
      <c r="I187" s="264" t="s">
        <v>1114</v>
      </c>
      <c r="J187" s="264" t="s">
        <v>1114</v>
      </c>
    </row>
    <row r="188" spans="1:10">
      <c r="A188" s="264" t="s">
        <v>1113</v>
      </c>
      <c r="B188" s="264" t="s">
        <v>1113</v>
      </c>
      <c r="C188" s="264" t="s">
        <v>1113</v>
      </c>
      <c r="D188" s="264" t="s">
        <v>1113</v>
      </c>
      <c r="E188" s="264" t="s">
        <v>1113</v>
      </c>
      <c r="F188" s="264" t="s">
        <v>1113</v>
      </c>
      <c r="G188" s="264" t="s">
        <v>1113</v>
      </c>
      <c r="H188" s="264" t="s">
        <v>1113</v>
      </c>
      <c r="I188" s="264" t="s">
        <v>1113</v>
      </c>
      <c r="J188" s="264" t="s">
        <v>1113</v>
      </c>
    </row>
    <row r="189" spans="1:10">
      <c r="A189" s="264" t="s">
        <v>1112</v>
      </c>
      <c r="B189" s="264" t="s">
        <v>1112</v>
      </c>
      <c r="C189" s="264" t="s">
        <v>1112</v>
      </c>
      <c r="D189" s="264" t="s">
        <v>1112</v>
      </c>
      <c r="E189" s="264" t="s">
        <v>1112</v>
      </c>
      <c r="F189" s="264" t="s">
        <v>1112</v>
      </c>
      <c r="G189" s="264" t="s">
        <v>1112</v>
      </c>
      <c r="H189" s="264" t="s">
        <v>1112</v>
      </c>
      <c r="I189" s="264" t="s">
        <v>1112</v>
      </c>
      <c r="J189" s="264" t="s">
        <v>1112</v>
      </c>
    </row>
    <row r="190" spans="1:10">
      <c r="A190" s="264" t="s">
        <v>1111</v>
      </c>
      <c r="B190" s="264" t="s">
        <v>1111</v>
      </c>
      <c r="C190" s="264" t="s">
        <v>1111</v>
      </c>
      <c r="D190" s="264" t="s">
        <v>1111</v>
      </c>
      <c r="E190" s="264" t="s">
        <v>1111</v>
      </c>
      <c r="F190" s="264" t="s">
        <v>1111</v>
      </c>
      <c r="G190" s="264" t="s">
        <v>1111</v>
      </c>
      <c r="H190" s="264" t="s">
        <v>1111</v>
      </c>
      <c r="I190" s="264" t="s">
        <v>1111</v>
      </c>
      <c r="J190" s="264" t="s">
        <v>1111</v>
      </c>
    </row>
    <row r="191" spans="1:10">
      <c r="A191" s="264" t="s">
        <v>1109</v>
      </c>
      <c r="B191" s="264" t="s">
        <v>1109</v>
      </c>
      <c r="C191" s="264" t="s">
        <v>1109</v>
      </c>
      <c r="D191" s="264" t="s">
        <v>1109</v>
      </c>
      <c r="E191" s="264" t="s">
        <v>1109</v>
      </c>
      <c r="F191" s="264" t="s">
        <v>1109</v>
      </c>
      <c r="G191" s="264" t="s">
        <v>1109</v>
      </c>
      <c r="H191" s="264" t="s">
        <v>1109</v>
      </c>
      <c r="I191" s="264" t="s">
        <v>1109</v>
      </c>
      <c r="J191" s="264" t="s">
        <v>1109</v>
      </c>
    </row>
    <row r="192" spans="1:10">
      <c r="A192" s="264" t="s">
        <v>1107</v>
      </c>
      <c r="B192" s="264" t="s">
        <v>1107</v>
      </c>
      <c r="C192" s="264" t="s">
        <v>1107</v>
      </c>
      <c r="D192" s="264" t="s">
        <v>1107</v>
      </c>
      <c r="E192" s="264" t="s">
        <v>1107</v>
      </c>
      <c r="F192" s="264" t="s">
        <v>1107</v>
      </c>
      <c r="G192" s="264" t="s">
        <v>1107</v>
      </c>
      <c r="H192" s="264" t="s">
        <v>1107</v>
      </c>
      <c r="I192" s="264" t="s">
        <v>1107</v>
      </c>
      <c r="J192" s="264" t="s">
        <v>1107</v>
      </c>
    </row>
    <row r="193" spans="1:10">
      <c r="A193" s="264" t="s">
        <v>1105</v>
      </c>
      <c r="B193" s="264" t="s">
        <v>1105</v>
      </c>
      <c r="C193" s="264" t="s">
        <v>1105</v>
      </c>
      <c r="D193" s="264" t="s">
        <v>1105</v>
      </c>
      <c r="E193" s="264" t="s">
        <v>1105</v>
      </c>
      <c r="F193" s="264" t="s">
        <v>1105</v>
      </c>
      <c r="G193" s="264" t="s">
        <v>1105</v>
      </c>
      <c r="H193" s="264" t="s">
        <v>1105</v>
      </c>
      <c r="I193" s="264" t="s">
        <v>1105</v>
      </c>
      <c r="J193" s="264" t="s">
        <v>1105</v>
      </c>
    </row>
    <row r="194" spans="1:10">
      <c r="A194" s="264" t="s">
        <v>1104</v>
      </c>
      <c r="B194" s="264" t="s">
        <v>1104</v>
      </c>
      <c r="C194" s="264" t="s">
        <v>1104</v>
      </c>
      <c r="D194" s="264" t="s">
        <v>1104</v>
      </c>
      <c r="E194" s="264" t="s">
        <v>1104</v>
      </c>
      <c r="F194" s="264" t="s">
        <v>1104</v>
      </c>
      <c r="G194" s="264" t="s">
        <v>1104</v>
      </c>
      <c r="H194" s="264" t="s">
        <v>1104</v>
      </c>
      <c r="I194" s="264" t="s">
        <v>1104</v>
      </c>
      <c r="J194" s="264" t="s">
        <v>1104</v>
      </c>
    </row>
    <row r="195" spans="1:10">
      <c r="A195" s="264" t="s">
        <v>1102</v>
      </c>
      <c r="B195" s="264" t="s">
        <v>1102</v>
      </c>
      <c r="C195" s="264" t="s">
        <v>1102</v>
      </c>
      <c r="D195" s="264" t="s">
        <v>1102</v>
      </c>
      <c r="E195" s="264" t="s">
        <v>1102</v>
      </c>
      <c r="F195" s="264" t="s">
        <v>1102</v>
      </c>
      <c r="G195" s="264" t="s">
        <v>1102</v>
      </c>
      <c r="H195" s="264" t="s">
        <v>1102</v>
      </c>
      <c r="I195" s="264" t="s">
        <v>1102</v>
      </c>
      <c r="J195" s="264" t="s">
        <v>1102</v>
      </c>
    </row>
    <row r="196" spans="1:10">
      <c r="A196" s="264" t="s">
        <v>1100</v>
      </c>
      <c r="B196" s="264" t="s">
        <v>1100</v>
      </c>
      <c r="C196" s="264" t="s">
        <v>1100</v>
      </c>
      <c r="D196" s="264" t="s">
        <v>1100</v>
      </c>
      <c r="E196" s="264" t="s">
        <v>1100</v>
      </c>
      <c r="F196" s="264" t="s">
        <v>1100</v>
      </c>
      <c r="G196" s="264" t="s">
        <v>1100</v>
      </c>
      <c r="H196" s="264" t="s">
        <v>1100</v>
      </c>
      <c r="I196" s="264" t="s">
        <v>1100</v>
      </c>
      <c r="J196" s="264" t="s">
        <v>1100</v>
      </c>
    </row>
    <row r="197" spans="1:10">
      <c r="A197" s="264" t="s">
        <v>1098</v>
      </c>
      <c r="B197" s="264" t="s">
        <v>1098</v>
      </c>
      <c r="C197" s="264" t="s">
        <v>1098</v>
      </c>
      <c r="D197" s="264" t="s">
        <v>1098</v>
      </c>
      <c r="E197" s="264" t="s">
        <v>1098</v>
      </c>
      <c r="F197" s="264" t="s">
        <v>1098</v>
      </c>
      <c r="G197" s="264" t="s">
        <v>1098</v>
      </c>
      <c r="H197" s="264" t="s">
        <v>1098</v>
      </c>
      <c r="I197" s="264" t="s">
        <v>1098</v>
      </c>
      <c r="J197" s="264" t="s">
        <v>1098</v>
      </c>
    </row>
    <row r="198" spans="1:10">
      <c r="A198" s="264" t="s">
        <v>1096</v>
      </c>
      <c r="B198" s="264" t="s">
        <v>1096</v>
      </c>
      <c r="C198" s="264" t="s">
        <v>1096</v>
      </c>
      <c r="D198" s="264" t="s">
        <v>1096</v>
      </c>
      <c r="E198" s="264" t="s">
        <v>1096</v>
      </c>
      <c r="F198" s="264" t="s">
        <v>1096</v>
      </c>
      <c r="G198" s="264" t="s">
        <v>1096</v>
      </c>
      <c r="H198" s="264" t="s">
        <v>1096</v>
      </c>
      <c r="I198" s="264" t="s">
        <v>1096</v>
      </c>
      <c r="J198" s="264" t="s">
        <v>1096</v>
      </c>
    </row>
    <row r="199" spans="1:10">
      <c r="A199" s="264" t="s">
        <v>1095</v>
      </c>
      <c r="B199" s="264" t="s">
        <v>1095</v>
      </c>
      <c r="C199" s="264" t="s">
        <v>1095</v>
      </c>
      <c r="D199" s="264" t="s">
        <v>1095</v>
      </c>
      <c r="E199" s="264" t="s">
        <v>1095</v>
      </c>
      <c r="F199" s="264" t="s">
        <v>1095</v>
      </c>
      <c r="G199" s="264" t="s">
        <v>1095</v>
      </c>
      <c r="H199" s="264" t="s">
        <v>1095</v>
      </c>
      <c r="I199" s="264" t="s">
        <v>1095</v>
      </c>
      <c r="J199" s="264" t="s">
        <v>1095</v>
      </c>
    </row>
    <row r="200" spans="1:10">
      <c r="A200" s="264" t="s">
        <v>1094</v>
      </c>
      <c r="B200" s="264" t="s">
        <v>1094</v>
      </c>
      <c r="C200" s="264" t="s">
        <v>1094</v>
      </c>
      <c r="D200" s="264" t="s">
        <v>1094</v>
      </c>
      <c r="E200" s="264" t="s">
        <v>1094</v>
      </c>
      <c r="F200" s="264" t="s">
        <v>1094</v>
      </c>
      <c r="G200" s="264" t="s">
        <v>1094</v>
      </c>
      <c r="H200" s="264" t="s">
        <v>1094</v>
      </c>
      <c r="I200" s="264" t="s">
        <v>1094</v>
      </c>
      <c r="J200" s="264" t="s">
        <v>1094</v>
      </c>
    </row>
    <row r="201" spans="1:10">
      <c r="A201" s="264" t="s">
        <v>1093</v>
      </c>
      <c r="B201" s="264" t="s">
        <v>1093</v>
      </c>
      <c r="C201" s="264" t="s">
        <v>1093</v>
      </c>
      <c r="D201" s="264" t="s">
        <v>1093</v>
      </c>
      <c r="E201" s="264" t="s">
        <v>1093</v>
      </c>
      <c r="F201" s="264" t="s">
        <v>1093</v>
      </c>
      <c r="G201" s="264" t="s">
        <v>1093</v>
      </c>
      <c r="H201" s="264" t="s">
        <v>1093</v>
      </c>
      <c r="I201" s="264" t="s">
        <v>1093</v>
      </c>
      <c r="J201" s="264" t="s">
        <v>1093</v>
      </c>
    </row>
    <row r="202" spans="1:10">
      <c r="A202" s="264" t="s">
        <v>1092</v>
      </c>
      <c r="B202" s="264" t="s">
        <v>1092</v>
      </c>
      <c r="C202" s="264" t="s">
        <v>1092</v>
      </c>
      <c r="D202" s="264" t="s">
        <v>1092</v>
      </c>
      <c r="E202" s="264" t="s">
        <v>1092</v>
      </c>
      <c r="F202" s="264" t="s">
        <v>1092</v>
      </c>
      <c r="G202" s="264" t="s">
        <v>1092</v>
      </c>
      <c r="H202" s="264" t="s">
        <v>1092</v>
      </c>
      <c r="I202" s="264" t="s">
        <v>1092</v>
      </c>
      <c r="J202" s="264" t="s">
        <v>1092</v>
      </c>
    </row>
    <row r="203" spans="1:10">
      <c r="A203" s="264" t="s">
        <v>1090</v>
      </c>
      <c r="B203" s="264" t="s">
        <v>1090</v>
      </c>
      <c r="C203" s="264" t="s">
        <v>1090</v>
      </c>
      <c r="D203" s="264" t="s">
        <v>1090</v>
      </c>
      <c r="E203" s="264" t="s">
        <v>1090</v>
      </c>
      <c r="F203" s="264" t="s">
        <v>1090</v>
      </c>
      <c r="G203" s="264" t="s">
        <v>1090</v>
      </c>
      <c r="H203" s="264" t="s">
        <v>1090</v>
      </c>
      <c r="I203" s="264" t="s">
        <v>1090</v>
      </c>
      <c r="J203" s="264" t="s">
        <v>1090</v>
      </c>
    </row>
    <row r="204" spans="1:10">
      <c r="A204" s="264" t="s">
        <v>1088</v>
      </c>
      <c r="B204" s="264" t="s">
        <v>1088</v>
      </c>
      <c r="C204" s="264" t="s">
        <v>1088</v>
      </c>
      <c r="D204" s="264" t="s">
        <v>1088</v>
      </c>
      <c r="E204" s="264" t="s">
        <v>1088</v>
      </c>
      <c r="F204" s="264" t="s">
        <v>1088</v>
      </c>
      <c r="G204" s="264" t="s">
        <v>1088</v>
      </c>
      <c r="H204" s="264" t="s">
        <v>1088</v>
      </c>
      <c r="I204" s="264" t="s">
        <v>1088</v>
      </c>
      <c r="J204" s="264" t="s">
        <v>1088</v>
      </c>
    </row>
    <row r="205" spans="1:10">
      <c r="A205" s="264" t="s">
        <v>1087</v>
      </c>
      <c r="B205" s="264" t="s">
        <v>1087</v>
      </c>
      <c r="C205" s="264" t="s">
        <v>1087</v>
      </c>
      <c r="D205" s="264" t="s">
        <v>1087</v>
      </c>
      <c r="E205" s="264" t="s">
        <v>1087</v>
      </c>
      <c r="F205" s="264" t="s">
        <v>1087</v>
      </c>
      <c r="G205" s="264" t="s">
        <v>1087</v>
      </c>
      <c r="H205" s="264" t="s">
        <v>1087</v>
      </c>
      <c r="I205" s="264" t="s">
        <v>1087</v>
      </c>
      <c r="J205" s="264" t="s">
        <v>1087</v>
      </c>
    </row>
    <row r="206" spans="1:10">
      <c r="A206" s="264" t="s">
        <v>1086</v>
      </c>
      <c r="B206" s="264" t="s">
        <v>1086</v>
      </c>
      <c r="C206" s="264" t="s">
        <v>1086</v>
      </c>
      <c r="D206" s="264" t="s">
        <v>1086</v>
      </c>
      <c r="E206" s="264" t="s">
        <v>1086</v>
      </c>
      <c r="F206" s="264" t="s">
        <v>1086</v>
      </c>
      <c r="G206" s="264" t="s">
        <v>1086</v>
      </c>
      <c r="H206" s="264" t="s">
        <v>1086</v>
      </c>
      <c r="I206" s="264" t="s">
        <v>1086</v>
      </c>
      <c r="J206" s="264" t="s">
        <v>1086</v>
      </c>
    </row>
    <row r="207" spans="1:10">
      <c r="A207" s="264" t="s">
        <v>1085</v>
      </c>
      <c r="B207" s="264" t="s">
        <v>1085</v>
      </c>
      <c r="C207" s="264" t="s">
        <v>1085</v>
      </c>
      <c r="D207" s="264" t="s">
        <v>1085</v>
      </c>
      <c r="E207" s="264" t="s">
        <v>1085</v>
      </c>
      <c r="F207" s="264" t="s">
        <v>1085</v>
      </c>
      <c r="G207" s="264" t="s">
        <v>1085</v>
      </c>
      <c r="H207" s="264" t="s">
        <v>1085</v>
      </c>
      <c r="I207" s="264" t="s">
        <v>1085</v>
      </c>
      <c r="J207" s="264" t="s">
        <v>1085</v>
      </c>
    </row>
    <row r="208" spans="1:10">
      <c r="A208" s="264" t="s">
        <v>1084</v>
      </c>
      <c r="B208" s="264" t="s">
        <v>1084</v>
      </c>
      <c r="C208" s="264" t="s">
        <v>1084</v>
      </c>
      <c r="D208" s="264" t="s">
        <v>1084</v>
      </c>
      <c r="E208" s="264" t="s">
        <v>1084</v>
      </c>
      <c r="F208" s="264" t="s">
        <v>1084</v>
      </c>
      <c r="G208" s="264" t="s">
        <v>1084</v>
      </c>
      <c r="H208" s="264" t="s">
        <v>1084</v>
      </c>
      <c r="I208" s="264" t="s">
        <v>1084</v>
      </c>
      <c r="J208" s="264" t="s">
        <v>1084</v>
      </c>
    </row>
    <row r="209" spans="1:10">
      <c r="A209" s="264" t="s">
        <v>1083</v>
      </c>
      <c r="B209" s="264" t="s">
        <v>1083</v>
      </c>
      <c r="C209" s="264" t="s">
        <v>1083</v>
      </c>
      <c r="D209" s="264" t="s">
        <v>1083</v>
      </c>
      <c r="E209" s="264" t="s">
        <v>1083</v>
      </c>
      <c r="F209" s="264" t="s">
        <v>1083</v>
      </c>
      <c r="G209" s="264" t="s">
        <v>1083</v>
      </c>
      <c r="H209" s="264" t="s">
        <v>1083</v>
      </c>
      <c r="I209" s="264" t="s">
        <v>1083</v>
      </c>
      <c r="J209" s="264" t="s">
        <v>1083</v>
      </c>
    </row>
    <row r="210" spans="1:10">
      <c r="A210" s="264" t="s">
        <v>1082</v>
      </c>
      <c r="B210" s="264" t="s">
        <v>1082</v>
      </c>
      <c r="C210" s="264" t="s">
        <v>1082</v>
      </c>
      <c r="D210" s="264" t="s">
        <v>1082</v>
      </c>
      <c r="E210" s="264" t="s">
        <v>1082</v>
      </c>
      <c r="F210" s="264" t="s">
        <v>1082</v>
      </c>
      <c r="G210" s="264" t="s">
        <v>1082</v>
      </c>
      <c r="H210" s="264" t="s">
        <v>1082</v>
      </c>
      <c r="I210" s="264" t="s">
        <v>1082</v>
      </c>
      <c r="J210" s="264" t="s">
        <v>1082</v>
      </c>
    </row>
    <row r="211" spans="1:10">
      <c r="A211" s="264" t="s">
        <v>1081</v>
      </c>
      <c r="B211" s="264" t="s">
        <v>1081</v>
      </c>
      <c r="C211" s="264" t="s">
        <v>1081</v>
      </c>
      <c r="D211" s="264" t="s">
        <v>1081</v>
      </c>
      <c r="E211" s="264" t="s">
        <v>1081</v>
      </c>
      <c r="F211" s="264" t="s">
        <v>1081</v>
      </c>
      <c r="G211" s="264" t="s">
        <v>1081</v>
      </c>
      <c r="H211" s="264" t="s">
        <v>1081</v>
      </c>
      <c r="I211" s="264" t="s">
        <v>1081</v>
      </c>
      <c r="J211" s="264" t="s">
        <v>1081</v>
      </c>
    </row>
    <row r="212" spans="1:10">
      <c r="A212" s="264" t="s">
        <v>1080</v>
      </c>
      <c r="B212" s="264" t="s">
        <v>1080</v>
      </c>
      <c r="C212" s="264" t="s">
        <v>1080</v>
      </c>
      <c r="D212" s="264" t="s">
        <v>1080</v>
      </c>
      <c r="E212" s="264" t="s">
        <v>1080</v>
      </c>
      <c r="F212" s="264" t="s">
        <v>1080</v>
      </c>
      <c r="G212" s="264" t="s">
        <v>1080</v>
      </c>
      <c r="H212" s="264" t="s">
        <v>1080</v>
      </c>
      <c r="I212" s="264" t="s">
        <v>1080</v>
      </c>
      <c r="J212" s="264" t="s">
        <v>1080</v>
      </c>
    </row>
    <row r="213" spans="1:10">
      <c r="A213" s="264" t="s">
        <v>1079</v>
      </c>
      <c r="B213" s="264" t="s">
        <v>1079</v>
      </c>
      <c r="C213" s="264" t="s">
        <v>1079</v>
      </c>
      <c r="D213" s="264" t="s">
        <v>1079</v>
      </c>
      <c r="E213" s="264" t="s">
        <v>1079</v>
      </c>
      <c r="F213" s="264" t="s">
        <v>1079</v>
      </c>
      <c r="G213" s="264" t="s">
        <v>1079</v>
      </c>
      <c r="H213" s="264" t="s">
        <v>1079</v>
      </c>
      <c r="I213" s="264" t="s">
        <v>1079</v>
      </c>
      <c r="J213" s="264" t="s">
        <v>1079</v>
      </c>
    </row>
    <row r="214" spans="1:10">
      <c r="A214" s="264" t="s">
        <v>417</v>
      </c>
      <c r="B214" s="264" t="s">
        <v>417</v>
      </c>
      <c r="C214" s="264" t="s">
        <v>417</v>
      </c>
      <c r="D214" s="264" t="s">
        <v>417</v>
      </c>
      <c r="E214" s="264" t="s">
        <v>417</v>
      </c>
      <c r="F214" s="264" t="s">
        <v>417</v>
      </c>
      <c r="G214" s="264" t="s">
        <v>417</v>
      </c>
      <c r="H214" s="264" t="s">
        <v>417</v>
      </c>
      <c r="I214" s="264" t="s">
        <v>417</v>
      </c>
      <c r="J214" s="264" t="s">
        <v>417</v>
      </c>
    </row>
    <row r="215" spans="1:10">
      <c r="A215" s="264" t="s">
        <v>416</v>
      </c>
      <c r="B215" s="264" t="s">
        <v>416</v>
      </c>
      <c r="C215" s="264" t="s">
        <v>416</v>
      </c>
      <c r="D215" s="264" t="s">
        <v>416</v>
      </c>
      <c r="E215" s="264" t="s">
        <v>416</v>
      </c>
      <c r="F215" s="264" t="s">
        <v>416</v>
      </c>
      <c r="G215" s="264" t="s">
        <v>416</v>
      </c>
      <c r="H215" s="264" t="s">
        <v>416</v>
      </c>
      <c r="I215" s="264" t="s">
        <v>416</v>
      </c>
      <c r="J215" s="264" t="s">
        <v>416</v>
      </c>
    </row>
    <row r="216" spans="1:10">
      <c r="A216" s="264" t="s">
        <v>415</v>
      </c>
      <c r="B216" s="264" t="s">
        <v>415</v>
      </c>
      <c r="C216" s="264" t="s">
        <v>415</v>
      </c>
      <c r="D216" s="264" t="s">
        <v>415</v>
      </c>
      <c r="E216" s="264" t="s">
        <v>415</v>
      </c>
      <c r="F216" s="264" t="s">
        <v>415</v>
      </c>
      <c r="G216" s="264" t="s">
        <v>415</v>
      </c>
      <c r="H216" s="264" t="s">
        <v>415</v>
      </c>
      <c r="I216" s="264" t="s">
        <v>415</v>
      </c>
      <c r="J216" s="264" t="s">
        <v>415</v>
      </c>
    </row>
    <row r="217" spans="1:10">
      <c r="A217" s="264" t="s">
        <v>1298</v>
      </c>
      <c r="B217" s="264" t="s">
        <v>1299</v>
      </c>
      <c r="C217" s="264" t="s">
        <v>1300</v>
      </c>
      <c r="D217" s="264" t="s">
        <v>1301</v>
      </c>
      <c r="E217" s="264" t="s">
        <v>1077</v>
      </c>
      <c r="F217" s="264" t="s">
        <v>1302</v>
      </c>
      <c r="G217" s="264" t="s">
        <v>1303</v>
      </c>
      <c r="H217" s="264" t="s">
        <v>1300</v>
      </c>
      <c r="I217" s="264" t="s">
        <v>1300</v>
      </c>
      <c r="J217" s="264" t="s">
        <v>1304</v>
      </c>
    </row>
    <row r="218" spans="1:10">
      <c r="A218" s="264" t="s">
        <v>1305</v>
      </c>
      <c r="B218" s="264" t="s">
        <v>1306</v>
      </c>
      <c r="C218" s="264" t="s">
        <v>1307</v>
      </c>
      <c r="D218" s="264" t="s">
        <v>1308</v>
      </c>
      <c r="E218" s="264" t="s">
        <v>1075</v>
      </c>
      <c r="F218" s="264" t="s">
        <v>1309</v>
      </c>
      <c r="G218" s="264" t="s">
        <v>1310</v>
      </c>
      <c r="H218" s="264" t="s">
        <v>1307</v>
      </c>
      <c r="I218" s="264" t="s">
        <v>1307</v>
      </c>
      <c r="J218" s="264" t="s">
        <v>1311</v>
      </c>
    </row>
    <row r="219" spans="1:10">
      <c r="A219" s="264" t="s">
        <v>1312</v>
      </c>
      <c r="B219" s="264" t="s">
        <v>1313</v>
      </c>
      <c r="C219" s="264" t="s">
        <v>1314</v>
      </c>
      <c r="D219" s="264" t="s">
        <v>1314</v>
      </c>
      <c r="E219" s="264" t="s">
        <v>1073</v>
      </c>
      <c r="F219" s="264" t="s">
        <v>1315</v>
      </c>
      <c r="G219" s="264" t="s">
        <v>1316</v>
      </c>
      <c r="H219" s="264" t="s">
        <v>1314</v>
      </c>
      <c r="I219" s="264" t="s">
        <v>1314</v>
      </c>
      <c r="J219" s="264" t="s">
        <v>1317</v>
      </c>
    </row>
    <row r="220" spans="1:10">
      <c r="A220" s="264" t="s">
        <v>1318</v>
      </c>
      <c r="B220" s="264" t="s">
        <v>1319</v>
      </c>
      <c r="C220" s="264" t="s">
        <v>1320</v>
      </c>
      <c r="D220" s="264" t="s">
        <v>1321</v>
      </c>
      <c r="E220" s="264" t="s">
        <v>1071</v>
      </c>
      <c r="F220" s="264" t="s">
        <v>1322</v>
      </c>
      <c r="G220" s="264" t="s">
        <v>1323</v>
      </c>
      <c r="H220" s="264" t="s">
        <v>1320</v>
      </c>
      <c r="I220" s="264" t="s">
        <v>1320</v>
      </c>
      <c r="J220" s="264" t="s">
        <v>1324</v>
      </c>
    </row>
    <row r="221" spans="1:10">
      <c r="A221" s="264" t="s">
        <v>1325</v>
      </c>
      <c r="B221" s="264" t="s">
        <v>1326</v>
      </c>
      <c r="C221" s="264" t="s">
        <v>1327</v>
      </c>
      <c r="D221" s="264" t="s">
        <v>1328</v>
      </c>
      <c r="E221" s="264" t="s">
        <v>1069</v>
      </c>
      <c r="F221" s="264" t="s">
        <v>1329</v>
      </c>
      <c r="G221" s="264" t="s">
        <v>1330</v>
      </c>
      <c r="H221" s="264" t="s">
        <v>1327</v>
      </c>
      <c r="I221" s="264" t="s">
        <v>1327</v>
      </c>
      <c r="J221" s="264" t="s">
        <v>1331</v>
      </c>
    </row>
    <row r="222" spans="1:10">
      <c r="A222" s="264" t="s">
        <v>1332</v>
      </c>
      <c r="B222" s="264" t="s">
        <v>1333</v>
      </c>
      <c r="C222" s="264" t="s">
        <v>1334</v>
      </c>
      <c r="D222" s="264" t="s">
        <v>1335</v>
      </c>
      <c r="E222" s="264" t="s">
        <v>1067</v>
      </c>
      <c r="F222" s="264" t="s">
        <v>1336</v>
      </c>
      <c r="G222" s="264" t="s">
        <v>1337</v>
      </c>
      <c r="H222" s="264" t="s">
        <v>1334</v>
      </c>
      <c r="I222" s="264" t="s">
        <v>1334</v>
      </c>
      <c r="J222" s="264" t="s">
        <v>1338</v>
      </c>
    </row>
    <row r="223" spans="1:10">
      <c r="A223" s="264" t="s">
        <v>1339</v>
      </c>
      <c r="B223" s="264" t="s">
        <v>1340</v>
      </c>
      <c r="C223" s="264" t="s">
        <v>1341</v>
      </c>
      <c r="D223" s="264" t="s">
        <v>1342</v>
      </c>
      <c r="E223" s="264" t="s">
        <v>1065</v>
      </c>
      <c r="F223" s="264" t="s">
        <v>1343</v>
      </c>
      <c r="G223" s="264" t="s">
        <v>1344</v>
      </c>
      <c r="H223" s="264" t="s">
        <v>1341</v>
      </c>
      <c r="I223" s="264" t="s">
        <v>1341</v>
      </c>
      <c r="J223" s="264" t="s">
        <v>1345</v>
      </c>
    </row>
    <row r="224" spans="1:10">
      <c r="A224" s="264" t="s">
        <v>1346</v>
      </c>
      <c r="B224" s="264" t="s">
        <v>1347</v>
      </c>
      <c r="C224" s="264" t="s">
        <v>1348</v>
      </c>
      <c r="D224" s="264" t="s">
        <v>1349</v>
      </c>
      <c r="E224" s="264" t="s">
        <v>1063</v>
      </c>
      <c r="F224" s="264" t="s">
        <v>1350</v>
      </c>
      <c r="G224" s="264" t="s">
        <v>1351</v>
      </c>
      <c r="H224" s="264" t="s">
        <v>1348</v>
      </c>
      <c r="I224" s="264" t="s">
        <v>1348</v>
      </c>
      <c r="J224" s="264" t="s">
        <v>1352</v>
      </c>
    </row>
    <row r="225" spans="1:10">
      <c r="A225" s="264" t="s">
        <v>1353</v>
      </c>
      <c r="B225" s="264" t="s">
        <v>1354</v>
      </c>
      <c r="C225" s="264" t="s">
        <v>1355</v>
      </c>
      <c r="D225" s="264" t="s">
        <v>1356</v>
      </c>
      <c r="E225" s="264" t="s">
        <v>1061</v>
      </c>
      <c r="F225" s="264" t="s">
        <v>1357</v>
      </c>
      <c r="G225" s="264" t="s">
        <v>1358</v>
      </c>
      <c r="H225" s="264" t="s">
        <v>1355</v>
      </c>
      <c r="I225" s="264" t="s">
        <v>1355</v>
      </c>
      <c r="J225" s="264" t="s">
        <v>1359</v>
      </c>
    </row>
    <row r="226" spans="1:10">
      <c r="A226" s="264" t="s">
        <v>1360</v>
      </c>
      <c r="B226" s="264" t="s">
        <v>1361</v>
      </c>
      <c r="C226" s="264" t="s">
        <v>1362</v>
      </c>
      <c r="D226" s="264" t="s">
        <v>1363</v>
      </c>
      <c r="E226" s="264" t="s">
        <v>1364</v>
      </c>
      <c r="F226" s="264" t="s">
        <v>1365</v>
      </c>
      <c r="G226" s="264" t="s">
        <v>1366</v>
      </c>
      <c r="H226" s="264" t="s">
        <v>1367</v>
      </c>
      <c r="I226" s="264" t="s">
        <v>1368</v>
      </c>
      <c r="J226" s="264" t="s">
        <v>1369</v>
      </c>
    </row>
    <row r="227" spans="1:10">
      <c r="A227" s="264" t="s">
        <v>1370</v>
      </c>
      <c r="B227" s="264" t="s">
        <v>1371</v>
      </c>
      <c r="C227" s="264" t="s">
        <v>1372</v>
      </c>
      <c r="D227" s="264" t="s">
        <v>1373</v>
      </c>
      <c r="E227" s="264" t="s">
        <v>1374</v>
      </c>
      <c r="F227" s="264" t="s">
        <v>1375</v>
      </c>
      <c r="G227" s="264" t="s">
        <v>1376</v>
      </c>
      <c r="H227" s="264" t="s">
        <v>1377</v>
      </c>
      <c r="I227" s="264" t="s">
        <v>1378</v>
      </c>
      <c r="J227" s="264" t="s">
        <v>1379</v>
      </c>
    </row>
    <row r="228" spans="1:10">
      <c r="A228" s="264" t="s">
        <v>392</v>
      </c>
      <c r="B228" s="264" t="s">
        <v>392</v>
      </c>
      <c r="C228" s="264" t="s">
        <v>392</v>
      </c>
      <c r="D228" s="264" t="s">
        <v>392</v>
      </c>
      <c r="E228" s="264" t="s">
        <v>392</v>
      </c>
      <c r="F228" s="264" t="s">
        <v>392</v>
      </c>
      <c r="G228" s="264" t="s">
        <v>392</v>
      </c>
      <c r="H228" s="264" t="s">
        <v>392</v>
      </c>
      <c r="I228" s="264" t="s">
        <v>392</v>
      </c>
      <c r="J228" s="264" t="s">
        <v>392</v>
      </c>
    </row>
    <row r="229" spans="1:10">
      <c r="A229" s="264" t="s">
        <v>418</v>
      </c>
      <c r="B229" s="264" t="s">
        <v>418</v>
      </c>
      <c r="C229" s="264" t="s">
        <v>418</v>
      </c>
      <c r="D229" s="264" t="s">
        <v>418</v>
      </c>
      <c r="E229" s="264" t="s">
        <v>418</v>
      </c>
      <c r="F229" s="264" t="s">
        <v>418</v>
      </c>
      <c r="G229" s="264" t="s">
        <v>418</v>
      </c>
      <c r="H229" s="264" t="s">
        <v>418</v>
      </c>
      <c r="I229" s="264" t="s">
        <v>418</v>
      </c>
      <c r="J229" s="264" t="s">
        <v>418</v>
      </c>
    </row>
    <row r="230" spans="1:10">
      <c r="A230" s="264" t="s">
        <v>417</v>
      </c>
      <c r="B230" s="264" t="s">
        <v>417</v>
      </c>
      <c r="C230" s="264" t="s">
        <v>417</v>
      </c>
      <c r="D230" s="264" t="s">
        <v>417</v>
      </c>
      <c r="E230" s="264" t="s">
        <v>417</v>
      </c>
      <c r="F230" s="264" t="s">
        <v>417</v>
      </c>
      <c r="G230" s="264" t="s">
        <v>417</v>
      </c>
      <c r="H230" s="264" t="s">
        <v>417</v>
      </c>
      <c r="I230" s="264" t="s">
        <v>417</v>
      </c>
      <c r="J230" s="264" t="s">
        <v>417</v>
      </c>
    </row>
    <row r="231" spans="1:10">
      <c r="A231" s="264" t="s">
        <v>416</v>
      </c>
      <c r="B231" s="264" t="s">
        <v>416</v>
      </c>
      <c r="C231" s="264" t="s">
        <v>416</v>
      </c>
      <c r="D231" s="264" t="s">
        <v>416</v>
      </c>
      <c r="E231" s="264" t="s">
        <v>416</v>
      </c>
      <c r="F231" s="264" t="s">
        <v>416</v>
      </c>
      <c r="G231" s="264" t="s">
        <v>416</v>
      </c>
      <c r="H231" s="264" t="s">
        <v>416</v>
      </c>
      <c r="I231" s="264" t="s">
        <v>416</v>
      </c>
      <c r="J231" s="264" t="s">
        <v>416</v>
      </c>
    </row>
    <row r="232" spans="1:10">
      <c r="A232" s="264" t="s">
        <v>415</v>
      </c>
      <c r="B232" s="264" t="s">
        <v>415</v>
      </c>
      <c r="C232" s="264" t="s">
        <v>415</v>
      </c>
      <c r="D232" s="264" t="s">
        <v>415</v>
      </c>
      <c r="E232" s="264" t="s">
        <v>415</v>
      </c>
      <c r="F232" s="264" t="s">
        <v>415</v>
      </c>
      <c r="G232" s="264" t="s">
        <v>415</v>
      </c>
      <c r="H232" s="264" t="s">
        <v>415</v>
      </c>
      <c r="I232" s="264" t="s">
        <v>415</v>
      </c>
      <c r="J232" s="264" t="s">
        <v>415</v>
      </c>
    </row>
    <row r="233" spans="1:10">
      <c r="A233" s="264" t="s">
        <v>1380</v>
      </c>
      <c r="B233" s="264" t="s">
        <v>1381</v>
      </c>
      <c r="C233" s="264" t="s">
        <v>1382</v>
      </c>
      <c r="D233" s="264" t="s">
        <v>1383</v>
      </c>
      <c r="E233" s="264" t="s">
        <v>1055</v>
      </c>
      <c r="F233" s="264" t="s">
        <v>1384</v>
      </c>
      <c r="G233" s="264" t="s">
        <v>1385</v>
      </c>
      <c r="H233" s="264" t="s">
        <v>1382</v>
      </c>
      <c r="I233" s="264" t="s">
        <v>1386</v>
      </c>
      <c r="J233" s="264" t="s">
        <v>1387</v>
      </c>
    </row>
    <row r="234" spans="1:10">
      <c r="A234" s="264" t="s">
        <v>1388</v>
      </c>
      <c r="B234" s="264" t="s">
        <v>1389</v>
      </c>
      <c r="C234" s="264" t="s">
        <v>1390</v>
      </c>
      <c r="D234" s="264" t="s">
        <v>1391</v>
      </c>
      <c r="E234" s="264" t="s">
        <v>1053</v>
      </c>
      <c r="F234" s="264" t="s">
        <v>1392</v>
      </c>
      <c r="G234" s="264" t="s">
        <v>1393</v>
      </c>
      <c r="H234" s="264" t="s">
        <v>1390</v>
      </c>
      <c r="I234" s="264" t="s">
        <v>1390</v>
      </c>
      <c r="J234" s="264" t="s">
        <v>1394</v>
      </c>
    </row>
    <row r="235" spans="1:10">
      <c r="A235" s="264" t="s">
        <v>1395</v>
      </c>
      <c r="B235" s="264" t="s">
        <v>1396</v>
      </c>
      <c r="C235" s="264" t="s">
        <v>1397</v>
      </c>
      <c r="D235" s="264" t="s">
        <v>1398</v>
      </c>
      <c r="E235" s="264" t="s">
        <v>1051</v>
      </c>
      <c r="F235" s="264" t="s">
        <v>1399</v>
      </c>
      <c r="G235" s="264" t="s">
        <v>1400</v>
      </c>
      <c r="H235" s="264" t="s">
        <v>1397</v>
      </c>
      <c r="I235" s="264" t="s">
        <v>1397</v>
      </c>
      <c r="J235" s="264" t="s">
        <v>1401</v>
      </c>
    </row>
    <row r="236" spans="1:10">
      <c r="A236" s="264" t="s">
        <v>1402</v>
      </c>
      <c r="B236" s="264" t="s">
        <v>1403</v>
      </c>
      <c r="C236" s="264" t="s">
        <v>1404</v>
      </c>
      <c r="D236" s="264" t="s">
        <v>1405</v>
      </c>
      <c r="E236" s="264" t="s">
        <v>1049</v>
      </c>
      <c r="F236" s="264" t="s">
        <v>1406</v>
      </c>
      <c r="G236" s="264" t="s">
        <v>1407</v>
      </c>
      <c r="H236" s="264" t="s">
        <v>1404</v>
      </c>
      <c r="I236" s="264" t="s">
        <v>1404</v>
      </c>
      <c r="J236" s="264" t="s">
        <v>1408</v>
      </c>
    </row>
    <row r="237" spans="1:10">
      <c r="A237" s="264" t="s">
        <v>1409</v>
      </c>
      <c r="B237" s="264" t="s">
        <v>1410</v>
      </c>
      <c r="C237" s="264" t="s">
        <v>1411</v>
      </c>
      <c r="D237" s="264" t="s">
        <v>1412</v>
      </c>
      <c r="E237" s="264" t="s">
        <v>1047</v>
      </c>
      <c r="F237" s="264" t="s">
        <v>1413</v>
      </c>
      <c r="G237" s="264" t="s">
        <v>1414</v>
      </c>
      <c r="H237" s="264" t="s">
        <v>1411</v>
      </c>
      <c r="I237" s="264" t="s">
        <v>1411</v>
      </c>
      <c r="J237" s="264" t="s">
        <v>1415</v>
      </c>
    </row>
    <row r="238" spans="1:10">
      <c r="A238" s="264" t="s">
        <v>1416</v>
      </c>
      <c r="B238" s="264" t="s">
        <v>1417</v>
      </c>
      <c r="C238" s="264" t="s">
        <v>1418</v>
      </c>
      <c r="D238" s="264" t="s">
        <v>1419</v>
      </c>
      <c r="E238" s="264" t="s">
        <v>1045</v>
      </c>
      <c r="F238" s="264" t="s">
        <v>1420</v>
      </c>
      <c r="G238" s="264" t="s">
        <v>1421</v>
      </c>
      <c r="H238" s="264" t="s">
        <v>1418</v>
      </c>
      <c r="I238" s="264" t="s">
        <v>1422</v>
      </c>
      <c r="J238" s="264" t="s">
        <v>1423</v>
      </c>
    </row>
    <row r="239" spans="1:10">
      <c r="A239" s="264" t="s">
        <v>1424</v>
      </c>
      <c r="B239" s="264" t="s">
        <v>1425</v>
      </c>
      <c r="C239" s="264" t="s">
        <v>1426</v>
      </c>
      <c r="D239" s="264" t="s">
        <v>1427</v>
      </c>
      <c r="E239" s="264" t="s">
        <v>1043</v>
      </c>
      <c r="F239" s="264" t="s">
        <v>1428</v>
      </c>
      <c r="G239" s="264" t="s">
        <v>1429</v>
      </c>
      <c r="H239" s="264" t="s">
        <v>1426</v>
      </c>
      <c r="I239" s="264" t="s">
        <v>1426</v>
      </c>
      <c r="J239" s="264" t="s">
        <v>1430</v>
      </c>
    </row>
    <row r="240" spans="1:10">
      <c r="A240" s="264" t="s">
        <v>1431</v>
      </c>
      <c r="B240" s="264" t="s">
        <v>1432</v>
      </c>
      <c r="C240" s="264" t="s">
        <v>1433</v>
      </c>
      <c r="D240" s="264" t="s">
        <v>1434</v>
      </c>
      <c r="E240" s="264" t="s">
        <v>1041</v>
      </c>
      <c r="F240" s="264" t="s">
        <v>1435</v>
      </c>
      <c r="G240" s="264" t="s">
        <v>1436</v>
      </c>
      <c r="H240" s="264" t="s">
        <v>1433</v>
      </c>
      <c r="I240" s="264" t="s">
        <v>1433</v>
      </c>
      <c r="J240" s="264" t="s">
        <v>1437</v>
      </c>
    </row>
    <row r="241" spans="1:10">
      <c r="A241" s="264" t="s">
        <v>1438</v>
      </c>
      <c r="B241" s="264" t="s">
        <v>1439</v>
      </c>
      <c r="C241" s="264" t="s">
        <v>1440</v>
      </c>
      <c r="D241" s="264" t="s">
        <v>1441</v>
      </c>
      <c r="E241" s="264" t="s">
        <v>1039</v>
      </c>
      <c r="F241" s="264" t="s">
        <v>1442</v>
      </c>
      <c r="G241" s="264" t="s">
        <v>1443</v>
      </c>
      <c r="H241" s="264" t="s">
        <v>1440</v>
      </c>
      <c r="I241" s="264" t="s">
        <v>1444</v>
      </c>
      <c r="J241" s="264" t="s">
        <v>1445</v>
      </c>
    </row>
    <row r="242" spans="1:10">
      <c r="A242" s="264" t="s">
        <v>1446</v>
      </c>
      <c r="B242" s="264" t="s">
        <v>1447</v>
      </c>
      <c r="C242" s="264" t="s">
        <v>1448</v>
      </c>
      <c r="D242" s="264" t="s">
        <v>1449</v>
      </c>
      <c r="E242" s="264" t="s">
        <v>1450</v>
      </c>
      <c r="F242" s="264" t="s">
        <v>1451</v>
      </c>
      <c r="G242" s="264" t="s">
        <v>1452</v>
      </c>
      <c r="H242" s="264" t="s">
        <v>1453</v>
      </c>
      <c r="I242" s="264" t="s">
        <v>1454</v>
      </c>
      <c r="J242" s="264" t="s">
        <v>1455</v>
      </c>
    </row>
    <row r="243" spans="1:10">
      <c r="A243" s="264" t="s">
        <v>1456</v>
      </c>
      <c r="B243" s="264" t="s">
        <v>1457</v>
      </c>
      <c r="C243" s="264" t="s">
        <v>1458</v>
      </c>
      <c r="D243" s="264" t="s">
        <v>1459</v>
      </c>
      <c r="E243" s="264" t="s">
        <v>1460</v>
      </c>
      <c r="F243" s="264" t="s">
        <v>1461</v>
      </c>
      <c r="G243" s="264" t="s">
        <v>1462</v>
      </c>
      <c r="H243" s="264" t="s">
        <v>1463</v>
      </c>
      <c r="I243" s="264" t="s">
        <v>1464</v>
      </c>
      <c r="J243" s="264" t="s">
        <v>1465</v>
      </c>
    </row>
    <row r="244" spans="1:10">
      <c r="A244" s="264" t="s">
        <v>392</v>
      </c>
      <c r="B244" s="264" t="s">
        <v>392</v>
      </c>
      <c r="C244" s="264" t="s">
        <v>392</v>
      </c>
      <c r="D244" s="264" t="s">
        <v>392</v>
      </c>
      <c r="E244" s="264" t="s">
        <v>392</v>
      </c>
      <c r="F244" s="264" t="s">
        <v>392</v>
      </c>
      <c r="G244" s="264" t="s">
        <v>392</v>
      </c>
      <c r="H244" s="264" t="s">
        <v>392</v>
      </c>
      <c r="I244" s="264" t="s">
        <v>392</v>
      </c>
      <c r="J244" s="264" t="s">
        <v>392</v>
      </c>
    </row>
    <row r="245" spans="1:10">
      <c r="A245" s="264" t="s">
        <v>418</v>
      </c>
      <c r="B245" s="264" t="s">
        <v>418</v>
      </c>
      <c r="C245" s="264" t="s">
        <v>418</v>
      </c>
      <c r="D245" s="264" t="s">
        <v>418</v>
      </c>
      <c r="E245" s="264" t="s">
        <v>418</v>
      </c>
      <c r="F245" s="264" t="s">
        <v>418</v>
      </c>
      <c r="G245" s="264" t="s">
        <v>418</v>
      </c>
      <c r="H245" s="264" t="s">
        <v>418</v>
      </c>
      <c r="I245" s="264" t="s">
        <v>418</v>
      </c>
      <c r="J245" s="264" t="s">
        <v>418</v>
      </c>
    </row>
    <row r="246" spans="1:10">
      <c r="A246" s="264" t="s">
        <v>417</v>
      </c>
      <c r="B246" s="264" t="s">
        <v>417</v>
      </c>
      <c r="C246" s="264" t="s">
        <v>417</v>
      </c>
      <c r="D246" s="264" t="s">
        <v>417</v>
      </c>
      <c r="E246" s="264" t="s">
        <v>417</v>
      </c>
      <c r="F246" s="264" t="s">
        <v>417</v>
      </c>
      <c r="G246" s="264" t="s">
        <v>417</v>
      </c>
      <c r="H246" s="264" t="s">
        <v>417</v>
      </c>
      <c r="I246" s="264" t="s">
        <v>417</v>
      </c>
      <c r="J246" s="264" t="s">
        <v>417</v>
      </c>
    </row>
    <row r="247" spans="1:10">
      <c r="A247" s="264" t="s">
        <v>416</v>
      </c>
      <c r="B247" s="264" t="s">
        <v>416</v>
      </c>
      <c r="C247" s="264" t="s">
        <v>416</v>
      </c>
      <c r="D247" s="264" t="s">
        <v>416</v>
      </c>
      <c r="E247" s="264" t="s">
        <v>416</v>
      </c>
      <c r="F247" s="264" t="s">
        <v>416</v>
      </c>
      <c r="G247" s="264" t="s">
        <v>416</v>
      </c>
      <c r="H247" s="264" t="s">
        <v>416</v>
      </c>
      <c r="I247" s="264" t="s">
        <v>416</v>
      </c>
      <c r="J247" s="264" t="s">
        <v>416</v>
      </c>
    </row>
    <row r="248" spans="1:10">
      <c r="A248" s="264" t="s">
        <v>415</v>
      </c>
      <c r="B248" s="264" t="s">
        <v>415</v>
      </c>
      <c r="C248" s="264" t="s">
        <v>415</v>
      </c>
      <c r="D248" s="264" t="s">
        <v>415</v>
      </c>
      <c r="E248" s="264" t="s">
        <v>415</v>
      </c>
      <c r="F248" s="264" t="s">
        <v>415</v>
      </c>
      <c r="G248" s="264" t="s">
        <v>415</v>
      </c>
      <c r="H248" s="264" t="s">
        <v>415</v>
      </c>
      <c r="I248" s="264" t="s">
        <v>415</v>
      </c>
      <c r="J248" s="264" t="s">
        <v>415</v>
      </c>
    </row>
    <row r="249" spans="1:10">
      <c r="A249" s="264" t="s">
        <v>1466</v>
      </c>
      <c r="B249" s="264" t="s">
        <v>1467</v>
      </c>
      <c r="C249" s="264" t="s">
        <v>1468</v>
      </c>
      <c r="D249" s="264" t="s">
        <v>1469</v>
      </c>
      <c r="E249" s="264" t="s">
        <v>1033</v>
      </c>
      <c r="F249" s="264" t="s">
        <v>1470</v>
      </c>
      <c r="G249" s="264" t="s">
        <v>1471</v>
      </c>
      <c r="H249" s="264" t="s">
        <v>1468</v>
      </c>
      <c r="I249" s="264" t="s">
        <v>1472</v>
      </c>
      <c r="J249" s="264" t="s">
        <v>1473</v>
      </c>
    </row>
    <row r="250" spans="1:10">
      <c r="A250" s="264" t="s">
        <v>1474</v>
      </c>
      <c r="B250" s="264" t="s">
        <v>1475</v>
      </c>
      <c r="C250" s="264" t="s">
        <v>1476</v>
      </c>
      <c r="D250" s="264" t="s">
        <v>1477</v>
      </c>
      <c r="E250" s="264" t="s">
        <v>1031</v>
      </c>
      <c r="F250" s="264" t="s">
        <v>1478</v>
      </c>
      <c r="G250" s="264" t="s">
        <v>1479</v>
      </c>
      <c r="H250" s="264" t="s">
        <v>1476</v>
      </c>
      <c r="I250" s="264" t="s">
        <v>1480</v>
      </c>
      <c r="J250" s="264" t="s">
        <v>1481</v>
      </c>
    </row>
    <row r="251" spans="1:10">
      <c r="A251" s="264" t="s">
        <v>1482</v>
      </c>
      <c r="B251" s="264" t="s">
        <v>1483</v>
      </c>
      <c r="C251" s="264" t="s">
        <v>1484</v>
      </c>
      <c r="D251" s="264" t="s">
        <v>1485</v>
      </c>
      <c r="E251" s="264" t="s">
        <v>1029</v>
      </c>
      <c r="F251" s="264" t="s">
        <v>1486</v>
      </c>
      <c r="G251" s="264" t="s">
        <v>1487</v>
      </c>
      <c r="H251" s="264" t="s">
        <v>1484</v>
      </c>
      <c r="I251" s="264" t="s">
        <v>1488</v>
      </c>
      <c r="J251" s="264" t="s">
        <v>1489</v>
      </c>
    </row>
    <row r="252" spans="1:10">
      <c r="A252" s="264" t="s">
        <v>1490</v>
      </c>
      <c r="B252" s="264" t="s">
        <v>1491</v>
      </c>
      <c r="C252" s="264" t="s">
        <v>1492</v>
      </c>
      <c r="D252" s="264" t="s">
        <v>1493</v>
      </c>
      <c r="E252" s="264" t="s">
        <v>1027</v>
      </c>
      <c r="F252" s="264" t="s">
        <v>1494</v>
      </c>
      <c r="G252" s="264" t="s">
        <v>1495</v>
      </c>
      <c r="H252" s="264" t="s">
        <v>1492</v>
      </c>
      <c r="I252" s="264" t="s">
        <v>1496</v>
      </c>
      <c r="J252" s="264" t="s">
        <v>1497</v>
      </c>
    </row>
    <row r="253" spans="1:10">
      <c r="A253" s="264" t="s">
        <v>1498</v>
      </c>
      <c r="B253" s="264" t="s">
        <v>1499</v>
      </c>
      <c r="C253" s="264" t="s">
        <v>1500</v>
      </c>
      <c r="D253" s="264" t="s">
        <v>1501</v>
      </c>
      <c r="E253" s="264" t="s">
        <v>1025</v>
      </c>
      <c r="F253" s="264" t="s">
        <v>1502</v>
      </c>
      <c r="G253" s="264" t="s">
        <v>1503</v>
      </c>
      <c r="H253" s="264" t="s">
        <v>1500</v>
      </c>
      <c r="I253" s="264" t="s">
        <v>1504</v>
      </c>
      <c r="J253" s="264" t="s">
        <v>1505</v>
      </c>
    </row>
    <row r="254" spans="1:10">
      <c r="A254" s="264" t="s">
        <v>1506</v>
      </c>
      <c r="B254" s="264" t="s">
        <v>1507</v>
      </c>
      <c r="C254" s="264" t="s">
        <v>1508</v>
      </c>
      <c r="D254" s="264" t="s">
        <v>1509</v>
      </c>
      <c r="E254" s="264" t="s">
        <v>1023</v>
      </c>
      <c r="F254" s="264" t="s">
        <v>1510</v>
      </c>
      <c r="G254" s="264" t="s">
        <v>1511</v>
      </c>
      <c r="H254" s="264" t="s">
        <v>1508</v>
      </c>
      <c r="I254" s="264" t="s">
        <v>1512</v>
      </c>
      <c r="J254" s="264" t="s">
        <v>1513</v>
      </c>
    </row>
    <row r="255" spans="1:10">
      <c r="A255" s="264" t="s">
        <v>1514</v>
      </c>
      <c r="B255" s="264" t="s">
        <v>1515</v>
      </c>
      <c r="C255" s="264" t="s">
        <v>1516</v>
      </c>
      <c r="D255" s="264" t="s">
        <v>1517</v>
      </c>
      <c r="E255" s="264" t="s">
        <v>1021</v>
      </c>
      <c r="F255" s="264" t="s">
        <v>1518</v>
      </c>
      <c r="G255" s="264" t="s">
        <v>1519</v>
      </c>
      <c r="H255" s="264" t="s">
        <v>1516</v>
      </c>
      <c r="I255" s="264" t="s">
        <v>1520</v>
      </c>
      <c r="J255" s="264" t="s">
        <v>1521</v>
      </c>
    </row>
    <row r="256" spans="1:10">
      <c r="A256" s="264" t="s">
        <v>1522</v>
      </c>
      <c r="B256" s="264" t="s">
        <v>1523</v>
      </c>
      <c r="C256" s="264" t="s">
        <v>1524</v>
      </c>
      <c r="D256" s="264" t="s">
        <v>1525</v>
      </c>
      <c r="E256" s="264" t="s">
        <v>1019</v>
      </c>
      <c r="F256" s="264" t="s">
        <v>1526</v>
      </c>
      <c r="G256" s="264" t="s">
        <v>1527</v>
      </c>
      <c r="H256" s="264" t="s">
        <v>1524</v>
      </c>
      <c r="I256" s="264" t="s">
        <v>1528</v>
      </c>
      <c r="J256" s="264" t="s">
        <v>1529</v>
      </c>
    </row>
    <row r="257" spans="1:10">
      <c r="A257" s="264" t="s">
        <v>1530</v>
      </c>
      <c r="B257" s="264" t="s">
        <v>1531</v>
      </c>
      <c r="C257" s="264" t="s">
        <v>1532</v>
      </c>
      <c r="D257" s="264" t="s">
        <v>1533</v>
      </c>
      <c r="E257" s="264" t="s">
        <v>1017</v>
      </c>
      <c r="F257" s="264" t="s">
        <v>1534</v>
      </c>
      <c r="G257" s="264" t="s">
        <v>1535</v>
      </c>
      <c r="H257" s="264" t="s">
        <v>1532</v>
      </c>
      <c r="I257" s="264" t="s">
        <v>1536</v>
      </c>
      <c r="J257" s="264" t="s">
        <v>1537</v>
      </c>
    </row>
    <row r="258" spans="1:10">
      <c r="A258" s="264" t="s">
        <v>1538</v>
      </c>
      <c r="B258" s="264" t="s">
        <v>1539</v>
      </c>
      <c r="C258" s="264" t="s">
        <v>1540</v>
      </c>
      <c r="D258" s="264" t="s">
        <v>1541</v>
      </c>
      <c r="E258" s="264" t="s">
        <v>1542</v>
      </c>
      <c r="F258" s="264" t="s">
        <v>1543</v>
      </c>
      <c r="G258" s="264" t="s">
        <v>1544</v>
      </c>
      <c r="H258" s="264" t="s">
        <v>1545</v>
      </c>
      <c r="I258" s="264" t="s">
        <v>1546</v>
      </c>
      <c r="J258" s="264" t="s">
        <v>1547</v>
      </c>
    </row>
    <row r="259" spans="1:10">
      <c r="A259" s="264" t="s">
        <v>1548</v>
      </c>
      <c r="B259" s="264" t="s">
        <v>1549</v>
      </c>
      <c r="C259" s="264" t="s">
        <v>1550</v>
      </c>
      <c r="D259" s="264" t="s">
        <v>1551</v>
      </c>
      <c r="E259" s="264" t="s">
        <v>1552</v>
      </c>
      <c r="F259" s="264" t="s">
        <v>1553</v>
      </c>
      <c r="G259" s="264" t="s">
        <v>1554</v>
      </c>
      <c r="H259" s="264" t="s">
        <v>1555</v>
      </c>
      <c r="I259" s="264" t="s">
        <v>1556</v>
      </c>
      <c r="J259" s="264" t="s">
        <v>1557</v>
      </c>
    </row>
    <row r="260" spans="1:10">
      <c r="A260" s="264" t="s">
        <v>392</v>
      </c>
      <c r="B260" s="264" t="s">
        <v>392</v>
      </c>
      <c r="C260" s="264" t="s">
        <v>392</v>
      </c>
      <c r="D260" s="264" t="s">
        <v>392</v>
      </c>
      <c r="E260" s="264" t="s">
        <v>392</v>
      </c>
      <c r="F260" s="264" t="s">
        <v>392</v>
      </c>
      <c r="G260" s="264" t="s">
        <v>392</v>
      </c>
      <c r="H260" s="264" t="s">
        <v>392</v>
      </c>
      <c r="I260" s="264" t="s">
        <v>392</v>
      </c>
      <c r="J260" s="264" t="s">
        <v>392</v>
      </c>
    </row>
    <row r="261" spans="1:10">
      <c r="A261" s="264" t="s">
        <v>418</v>
      </c>
      <c r="B261" s="264" t="s">
        <v>418</v>
      </c>
      <c r="C261" s="264" t="s">
        <v>418</v>
      </c>
      <c r="D261" s="264" t="s">
        <v>418</v>
      </c>
      <c r="E261" s="264" t="s">
        <v>418</v>
      </c>
      <c r="F261" s="264" t="s">
        <v>418</v>
      </c>
      <c r="G261" s="264" t="s">
        <v>418</v>
      </c>
      <c r="H261" s="264" t="s">
        <v>418</v>
      </c>
      <c r="I261" s="264" t="s">
        <v>418</v>
      </c>
      <c r="J261" s="264" t="s">
        <v>418</v>
      </c>
    </row>
    <row r="262" spans="1:10">
      <c r="A262" s="264" t="s">
        <v>417</v>
      </c>
      <c r="B262" s="264" t="s">
        <v>417</v>
      </c>
      <c r="C262" s="264" t="s">
        <v>417</v>
      </c>
      <c r="D262" s="264" t="s">
        <v>417</v>
      </c>
      <c r="E262" s="264" t="s">
        <v>417</v>
      </c>
      <c r="F262" s="264" t="s">
        <v>417</v>
      </c>
      <c r="G262" s="264" t="s">
        <v>417</v>
      </c>
      <c r="H262" s="264" t="s">
        <v>417</v>
      </c>
      <c r="I262" s="264" t="s">
        <v>417</v>
      </c>
      <c r="J262" s="264" t="s">
        <v>417</v>
      </c>
    </row>
    <row r="263" spans="1:10">
      <c r="A263" s="264" t="s">
        <v>416</v>
      </c>
      <c r="B263" s="264" t="s">
        <v>416</v>
      </c>
      <c r="C263" s="264" t="s">
        <v>416</v>
      </c>
      <c r="D263" s="264" t="s">
        <v>416</v>
      </c>
      <c r="E263" s="264" t="s">
        <v>416</v>
      </c>
      <c r="F263" s="264" t="s">
        <v>416</v>
      </c>
      <c r="G263" s="264" t="s">
        <v>416</v>
      </c>
      <c r="H263" s="264" t="s">
        <v>416</v>
      </c>
      <c r="I263" s="264" t="s">
        <v>416</v>
      </c>
      <c r="J263" s="264" t="s">
        <v>416</v>
      </c>
    </row>
    <row r="264" spans="1:10">
      <c r="A264" s="264" t="s">
        <v>415</v>
      </c>
      <c r="B264" s="264" t="s">
        <v>415</v>
      </c>
      <c r="C264" s="264" t="s">
        <v>415</v>
      </c>
      <c r="D264" s="264" t="s">
        <v>415</v>
      </c>
      <c r="E264" s="264" t="s">
        <v>415</v>
      </c>
      <c r="F264" s="264" t="s">
        <v>415</v>
      </c>
      <c r="G264" s="264" t="s">
        <v>415</v>
      </c>
      <c r="H264" s="264" t="s">
        <v>415</v>
      </c>
      <c r="I264" s="264" t="s">
        <v>415</v>
      </c>
      <c r="J264" s="264" t="s">
        <v>415</v>
      </c>
    </row>
    <row r="265" spans="1:10">
      <c r="A265" s="264" t="s">
        <v>1558</v>
      </c>
      <c r="B265" s="264" t="s">
        <v>1559</v>
      </c>
      <c r="C265" s="264" t="s">
        <v>1560</v>
      </c>
      <c r="D265" s="264" t="s">
        <v>1561</v>
      </c>
      <c r="E265" s="264" t="s">
        <v>1011</v>
      </c>
      <c r="F265" s="264" t="s">
        <v>1562</v>
      </c>
      <c r="G265" s="264" t="s">
        <v>1563</v>
      </c>
      <c r="H265" s="264" t="s">
        <v>1564</v>
      </c>
      <c r="I265" s="264" t="s">
        <v>1564</v>
      </c>
      <c r="J265" s="264" t="s">
        <v>1565</v>
      </c>
    </row>
    <row r="266" spans="1:10">
      <c r="A266" s="264" t="s">
        <v>1566</v>
      </c>
      <c r="B266" s="264" t="s">
        <v>1567</v>
      </c>
      <c r="C266" s="264" t="s">
        <v>1568</v>
      </c>
      <c r="D266" s="264" t="s">
        <v>1569</v>
      </c>
      <c r="E266" s="264" t="s">
        <v>1009</v>
      </c>
      <c r="F266" s="264" t="s">
        <v>1570</v>
      </c>
      <c r="G266" s="264" t="s">
        <v>1571</v>
      </c>
      <c r="H266" s="264" t="s">
        <v>1568</v>
      </c>
      <c r="I266" s="264" t="s">
        <v>1568</v>
      </c>
      <c r="J266" s="264" t="s">
        <v>1572</v>
      </c>
    </row>
    <row r="267" spans="1:10">
      <c r="A267" s="264" t="s">
        <v>1573</v>
      </c>
      <c r="B267" s="264" t="s">
        <v>1574</v>
      </c>
      <c r="C267" s="264" t="s">
        <v>1575</v>
      </c>
      <c r="D267" s="264" t="s">
        <v>1576</v>
      </c>
      <c r="E267" s="264" t="s">
        <v>1007</v>
      </c>
      <c r="F267" s="264" t="s">
        <v>1577</v>
      </c>
      <c r="G267" s="264" t="s">
        <v>1578</v>
      </c>
      <c r="H267" s="264" t="s">
        <v>1575</v>
      </c>
      <c r="I267" s="264" t="s">
        <v>1575</v>
      </c>
      <c r="J267" s="264" t="s">
        <v>1579</v>
      </c>
    </row>
    <row r="268" spans="1:10">
      <c r="A268" s="264" t="s">
        <v>1580</v>
      </c>
      <c r="B268" s="264" t="s">
        <v>1581</v>
      </c>
      <c r="C268" s="264" t="s">
        <v>1582</v>
      </c>
      <c r="D268" s="264" t="s">
        <v>1583</v>
      </c>
      <c r="E268" s="264" t="s">
        <v>1005</v>
      </c>
      <c r="F268" s="264" t="s">
        <v>1584</v>
      </c>
      <c r="G268" s="264" t="s">
        <v>1585</v>
      </c>
      <c r="H268" s="264" t="s">
        <v>1582</v>
      </c>
      <c r="I268" s="264" t="s">
        <v>1582</v>
      </c>
      <c r="J268" s="264" t="s">
        <v>1586</v>
      </c>
    </row>
    <row r="269" spans="1:10">
      <c r="A269" s="264" t="s">
        <v>1587</v>
      </c>
      <c r="B269" s="264" t="s">
        <v>1588</v>
      </c>
      <c r="C269" s="264" t="s">
        <v>1589</v>
      </c>
      <c r="D269" s="264" t="s">
        <v>1590</v>
      </c>
      <c r="E269" s="264" t="s">
        <v>1003</v>
      </c>
      <c r="F269" s="264" t="s">
        <v>1591</v>
      </c>
      <c r="G269" s="264" t="s">
        <v>1592</v>
      </c>
      <c r="H269" s="264" t="s">
        <v>1589</v>
      </c>
      <c r="I269" s="264" t="s">
        <v>1589</v>
      </c>
      <c r="J269" s="264" t="s">
        <v>1593</v>
      </c>
    </row>
    <row r="270" spans="1:10">
      <c r="A270" s="264" t="s">
        <v>1594</v>
      </c>
      <c r="B270" s="264" t="s">
        <v>1595</v>
      </c>
      <c r="C270" s="264" t="s">
        <v>1596</v>
      </c>
      <c r="D270" s="264" t="s">
        <v>1597</v>
      </c>
      <c r="E270" s="264" t="s">
        <v>1001</v>
      </c>
      <c r="F270" s="264" t="s">
        <v>1598</v>
      </c>
      <c r="G270" s="264" t="s">
        <v>1599</v>
      </c>
      <c r="H270" s="264" t="s">
        <v>1600</v>
      </c>
      <c r="I270" s="264" t="s">
        <v>1600</v>
      </c>
      <c r="J270" s="264" t="s">
        <v>1601</v>
      </c>
    </row>
    <row r="271" spans="1:10">
      <c r="A271" s="264" t="s">
        <v>1602</v>
      </c>
      <c r="B271" s="264" t="s">
        <v>1603</v>
      </c>
      <c r="C271" s="264" t="s">
        <v>1604</v>
      </c>
      <c r="D271" s="264" t="s">
        <v>1605</v>
      </c>
      <c r="E271" s="264" t="s">
        <v>999</v>
      </c>
      <c r="F271" s="264" t="s">
        <v>1606</v>
      </c>
      <c r="G271" s="264" t="s">
        <v>1607</v>
      </c>
      <c r="H271" s="264" t="s">
        <v>1604</v>
      </c>
      <c r="I271" s="264" t="s">
        <v>1604</v>
      </c>
      <c r="J271" s="264" t="s">
        <v>1608</v>
      </c>
    </row>
    <row r="272" spans="1:10">
      <c r="A272" s="264" t="s">
        <v>1609</v>
      </c>
      <c r="B272" s="264" t="s">
        <v>1610</v>
      </c>
      <c r="C272" s="264" t="s">
        <v>1611</v>
      </c>
      <c r="D272" s="264" t="s">
        <v>1612</v>
      </c>
      <c r="E272" s="264" t="s">
        <v>997</v>
      </c>
      <c r="F272" s="264" t="s">
        <v>1613</v>
      </c>
      <c r="G272" s="264" t="s">
        <v>1614</v>
      </c>
      <c r="H272" s="264" t="s">
        <v>1611</v>
      </c>
      <c r="I272" s="264" t="s">
        <v>1611</v>
      </c>
      <c r="J272" s="264" t="s">
        <v>1615</v>
      </c>
    </row>
    <row r="273" spans="1:10">
      <c r="A273" s="264" t="s">
        <v>1616</v>
      </c>
      <c r="B273" s="264" t="s">
        <v>1617</v>
      </c>
      <c r="C273" s="264" t="s">
        <v>1618</v>
      </c>
      <c r="D273" s="264" t="s">
        <v>1619</v>
      </c>
      <c r="E273" s="264" t="s">
        <v>995</v>
      </c>
      <c r="F273" s="264" t="s">
        <v>1620</v>
      </c>
      <c r="G273" s="264" t="s">
        <v>1621</v>
      </c>
      <c r="H273" s="264" t="s">
        <v>1622</v>
      </c>
      <c r="I273" s="264" t="s">
        <v>1622</v>
      </c>
      <c r="J273" s="264" t="s">
        <v>1623</v>
      </c>
    </row>
    <row r="274" spans="1:10">
      <c r="A274" s="264" t="s">
        <v>1624</v>
      </c>
      <c r="B274" s="264" t="s">
        <v>1625</v>
      </c>
      <c r="C274" s="264" t="s">
        <v>1626</v>
      </c>
      <c r="D274" s="264" t="s">
        <v>1627</v>
      </c>
      <c r="E274" s="264" t="s">
        <v>1628</v>
      </c>
      <c r="F274" s="264" t="s">
        <v>1629</v>
      </c>
      <c r="G274" s="264" t="s">
        <v>1630</v>
      </c>
      <c r="H274" s="264" t="s">
        <v>1631</v>
      </c>
      <c r="I274" s="264" t="s">
        <v>1632</v>
      </c>
      <c r="J274" s="264" t="s">
        <v>1633</v>
      </c>
    </row>
    <row r="275" spans="1:10">
      <c r="A275" s="264" t="s">
        <v>1634</v>
      </c>
      <c r="B275" s="264" t="s">
        <v>1635</v>
      </c>
      <c r="C275" s="264" t="s">
        <v>1636</v>
      </c>
      <c r="D275" s="264" t="s">
        <v>1637</v>
      </c>
      <c r="E275" s="264" t="s">
        <v>1638</v>
      </c>
      <c r="F275" s="264" t="s">
        <v>1639</v>
      </c>
      <c r="G275" s="264" t="s">
        <v>1640</v>
      </c>
      <c r="H275" s="264" t="s">
        <v>1641</v>
      </c>
      <c r="I275" s="264" t="s">
        <v>1642</v>
      </c>
      <c r="J275" s="264" t="s">
        <v>1643</v>
      </c>
    </row>
    <row r="276" spans="1:10">
      <c r="A276" s="264" t="s">
        <v>392</v>
      </c>
      <c r="B276" s="264" t="s">
        <v>392</v>
      </c>
      <c r="C276" s="264" t="s">
        <v>392</v>
      </c>
      <c r="D276" s="264" t="s">
        <v>392</v>
      </c>
      <c r="E276" s="264" t="s">
        <v>392</v>
      </c>
      <c r="F276" s="264" t="s">
        <v>392</v>
      </c>
      <c r="G276" s="264" t="s">
        <v>392</v>
      </c>
      <c r="H276" s="264" t="s">
        <v>392</v>
      </c>
      <c r="I276" s="264" t="s">
        <v>392</v>
      </c>
      <c r="J276" s="264" t="s">
        <v>392</v>
      </c>
    </row>
    <row r="277" spans="1:10">
      <c r="A277" s="264" t="s">
        <v>418</v>
      </c>
      <c r="B277" s="264" t="s">
        <v>418</v>
      </c>
      <c r="C277" s="264" t="s">
        <v>418</v>
      </c>
      <c r="D277" s="264" t="s">
        <v>418</v>
      </c>
      <c r="E277" s="264" t="s">
        <v>418</v>
      </c>
      <c r="F277" s="264" t="s">
        <v>418</v>
      </c>
      <c r="G277" s="264" t="s">
        <v>418</v>
      </c>
      <c r="H277" s="264" t="s">
        <v>418</v>
      </c>
      <c r="I277" s="264" t="s">
        <v>418</v>
      </c>
      <c r="J277" s="264" t="s">
        <v>418</v>
      </c>
    </row>
    <row r="278" spans="1:10">
      <c r="A278" s="264" t="s">
        <v>417</v>
      </c>
      <c r="B278" s="264" t="s">
        <v>417</v>
      </c>
      <c r="C278" s="264" t="s">
        <v>417</v>
      </c>
      <c r="D278" s="264" t="s">
        <v>417</v>
      </c>
      <c r="E278" s="264" t="s">
        <v>417</v>
      </c>
      <c r="F278" s="264" t="s">
        <v>417</v>
      </c>
      <c r="G278" s="264" t="s">
        <v>417</v>
      </c>
      <c r="H278" s="264" t="s">
        <v>417</v>
      </c>
      <c r="I278" s="264" t="s">
        <v>417</v>
      </c>
      <c r="J278" s="264" t="s">
        <v>417</v>
      </c>
    </row>
    <row r="279" spans="1:10">
      <c r="A279" s="264" t="s">
        <v>416</v>
      </c>
      <c r="B279" s="264" t="s">
        <v>416</v>
      </c>
      <c r="C279" s="264" t="s">
        <v>416</v>
      </c>
      <c r="D279" s="264" t="s">
        <v>416</v>
      </c>
      <c r="E279" s="264" t="s">
        <v>416</v>
      </c>
      <c r="F279" s="264" t="s">
        <v>416</v>
      </c>
      <c r="G279" s="264" t="s">
        <v>416</v>
      </c>
      <c r="H279" s="264" t="s">
        <v>416</v>
      </c>
      <c r="I279" s="264" t="s">
        <v>416</v>
      </c>
      <c r="J279" s="264" t="s">
        <v>416</v>
      </c>
    </row>
    <row r="280" spans="1:10">
      <c r="A280" s="264" t="s">
        <v>415</v>
      </c>
      <c r="B280" s="264" t="s">
        <v>415</v>
      </c>
      <c r="C280" s="264" t="s">
        <v>415</v>
      </c>
      <c r="D280" s="264" t="s">
        <v>415</v>
      </c>
      <c r="E280" s="264" t="s">
        <v>415</v>
      </c>
      <c r="F280" s="264" t="s">
        <v>415</v>
      </c>
      <c r="G280" s="264" t="s">
        <v>415</v>
      </c>
      <c r="H280" s="264" t="s">
        <v>415</v>
      </c>
      <c r="I280" s="264" t="s">
        <v>415</v>
      </c>
      <c r="J280" s="264" t="s">
        <v>415</v>
      </c>
    </row>
    <row r="281" spans="1:10">
      <c r="A281" s="264" t="s">
        <v>1644</v>
      </c>
      <c r="B281" s="264" t="s">
        <v>1645</v>
      </c>
      <c r="C281" s="264" t="s">
        <v>1646</v>
      </c>
      <c r="D281" s="264" t="s">
        <v>1647</v>
      </c>
      <c r="E281" s="264" t="s">
        <v>989</v>
      </c>
      <c r="F281" s="264" t="s">
        <v>1648</v>
      </c>
      <c r="G281" s="264" t="s">
        <v>1649</v>
      </c>
      <c r="H281" s="264" t="s">
        <v>1646</v>
      </c>
      <c r="I281" s="264" t="s">
        <v>1646</v>
      </c>
      <c r="J281" s="264" t="s">
        <v>1650</v>
      </c>
    </row>
    <row r="282" spans="1:10">
      <c r="A282" s="264" t="s">
        <v>1651</v>
      </c>
      <c r="B282" s="264" t="s">
        <v>1652</v>
      </c>
      <c r="C282" s="264" t="s">
        <v>1653</v>
      </c>
      <c r="D282" s="264" t="s">
        <v>1654</v>
      </c>
      <c r="E282" s="264" t="s">
        <v>987</v>
      </c>
      <c r="F282" s="264" t="s">
        <v>1655</v>
      </c>
      <c r="G282" s="264" t="s">
        <v>1656</v>
      </c>
      <c r="H282" s="264" t="s">
        <v>1653</v>
      </c>
      <c r="I282" s="264" t="s">
        <v>1653</v>
      </c>
      <c r="J282" s="264" t="s">
        <v>1657</v>
      </c>
    </row>
    <row r="283" spans="1:10">
      <c r="A283" s="264" t="s">
        <v>1658</v>
      </c>
      <c r="B283" s="264" t="s">
        <v>1659</v>
      </c>
      <c r="C283" s="264" t="s">
        <v>1660</v>
      </c>
      <c r="D283" s="264" t="s">
        <v>1661</v>
      </c>
      <c r="E283" s="264" t="s">
        <v>985</v>
      </c>
      <c r="F283" s="264" t="s">
        <v>1662</v>
      </c>
      <c r="G283" s="264" t="s">
        <v>1663</v>
      </c>
      <c r="H283" s="264" t="s">
        <v>1660</v>
      </c>
      <c r="I283" s="264" t="s">
        <v>1660</v>
      </c>
      <c r="J283" s="264" t="s">
        <v>1664</v>
      </c>
    </row>
    <row r="284" spans="1:10">
      <c r="A284" s="264" t="s">
        <v>1665</v>
      </c>
      <c r="B284" s="264" t="s">
        <v>1666</v>
      </c>
      <c r="C284" s="264" t="s">
        <v>1667</v>
      </c>
      <c r="D284" s="264" t="s">
        <v>1668</v>
      </c>
      <c r="E284" s="264" t="s">
        <v>983</v>
      </c>
      <c r="F284" s="264" t="s">
        <v>1669</v>
      </c>
      <c r="G284" s="264" t="s">
        <v>1670</v>
      </c>
      <c r="H284" s="264" t="s">
        <v>1667</v>
      </c>
      <c r="I284" s="264" t="s">
        <v>1667</v>
      </c>
      <c r="J284" s="264" t="s">
        <v>1671</v>
      </c>
    </row>
    <row r="285" spans="1:10">
      <c r="A285" s="264" t="s">
        <v>1672</v>
      </c>
      <c r="B285" s="264" t="s">
        <v>1673</v>
      </c>
      <c r="C285" s="264" t="s">
        <v>1674</v>
      </c>
      <c r="D285" s="264" t="s">
        <v>1675</v>
      </c>
      <c r="E285" s="264" t="s">
        <v>1676</v>
      </c>
      <c r="F285" s="264" t="s">
        <v>1677</v>
      </c>
      <c r="G285" s="264" t="s">
        <v>1678</v>
      </c>
      <c r="H285" s="264" t="s">
        <v>1674</v>
      </c>
      <c r="I285" s="264" t="s">
        <v>1674</v>
      </c>
      <c r="J285" s="264" t="s">
        <v>1679</v>
      </c>
    </row>
    <row r="286" spans="1:10">
      <c r="A286" s="264" t="s">
        <v>1680</v>
      </c>
      <c r="B286" s="264" t="s">
        <v>1681</v>
      </c>
      <c r="C286" s="264" t="s">
        <v>1682</v>
      </c>
      <c r="D286" s="264" t="s">
        <v>1683</v>
      </c>
      <c r="E286" s="264" t="s">
        <v>979</v>
      </c>
      <c r="F286" s="264" t="s">
        <v>1684</v>
      </c>
      <c r="G286" s="264" t="s">
        <v>1685</v>
      </c>
      <c r="H286" s="264" t="s">
        <v>1682</v>
      </c>
      <c r="I286" s="264" t="s">
        <v>1682</v>
      </c>
      <c r="J286" s="264" t="s">
        <v>1686</v>
      </c>
    </row>
    <row r="287" spans="1:10">
      <c r="A287" s="264" t="s">
        <v>1687</v>
      </c>
      <c r="B287" s="264" t="s">
        <v>1688</v>
      </c>
      <c r="C287" s="264" t="s">
        <v>1689</v>
      </c>
      <c r="D287" s="264" t="s">
        <v>1690</v>
      </c>
      <c r="E287" s="264" t="s">
        <v>977</v>
      </c>
      <c r="F287" s="264" t="s">
        <v>1691</v>
      </c>
      <c r="G287" s="264" t="s">
        <v>1692</v>
      </c>
      <c r="H287" s="264" t="s">
        <v>1689</v>
      </c>
      <c r="I287" s="264" t="s">
        <v>1689</v>
      </c>
      <c r="J287" s="264" t="s">
        <v>1693</v>
      </c>
    </row>
    <row r="288" spans="1:10">
      <c r="A288" s="264" t="s">
        <v>1694</v>
      </c>
      <c r="B288" s="264" t="s">
        <v>1695</v>
      </c>
      <c r="C288" s="264" t="s">
        <v>1696</v>
      </c>
      <c r="D288" s="264" t="s">
        <v>1697</v>
      </c>
      <c r="E288" s="264" t="s">
        <v>1698</v>
      </c>
      <c r="F288" s="264" t="s">
        <v>1699</v>
      </c>
      <c r="G288" s="264" t="s">
        <v>1700</v>
      </c>
      <c r="H288" s="264" t="s">
        <v>1696</v>
      </c>
      <c r="I288" s="264" t="s">
        <v>1696</v>
      </c>
      <c r="J288" s="264" t="s">
        <v>1701</v>
      </c>
    </row>
    <row r="289" spans="1:10">
      <c r="A289" s="264" t="s">
        <v>1702</v>
      </c>
      <c r="B289" s="264" t="s">
        <v>1703</v>
      </c>
      <c r="C289" s="264" t="s">
        <v>1704</v>
      </c>
      <c r="D289" s="264" t="s">
        <v>1705</v>
      </c>
      <c r="E289" s="264" t="s">
        <v>1706</v>
      </c>
      <c r="F289" s="264" t="s">
        <v>1707</v>
      </c>
      <c r="G289" s="264" t="s">
        <v>1708</v>
      </c>
      <c r="H289" s="264" t="s">
        <v>1704</v>
      </c>
      <c r="I289" s="264" t="s">
        <v>1704</v>
      </c>
      <c r="J289" s="264" t="s">
        <v>1709</v>
      </c>
    </row>
    <row r="290" spans="1:10">
      <c r="A290" s="264" t="s">
        <v>1710</v>
      </c>
      <c r="B290" s="264" t="s">
        <v>1711</v>
      </c>
      <c r="C290" s="264" t="s">
        <v>1712</v>
      </c>
      <c r="D290" s="264" t="s">
        <v>1713</v>
      </c>
      <c r="E290" s="264" t="s">
        <v>1714</v>
      </c>
      <c r="F290" s="264" t="s">
        <v>1715</v>
      </c>
      <c r="G290" s="264" t="s">
        <v>1716</v>
      </c>
      <c r="H290" s="264" t="s">
        <v>1717</v>
      </c>
      <c r="I290" s="264" t="s">
        <v>1718</v>
      </c>
      <c r="J290" s="264" t="s">
        <v>1719</v>
      </c>
    </row>
    <row r="291" spans="1:10">
      <c r="A291" s="264" t="s">
        <v>1720</v>
      </c>
      <c r="B291" s="264" t="s">
        <v>1721</v>
      </c>
      <c r="C291" s="264" t="s">
        <v>1722</v>
      </c>
      <c r="D291" s="264" t="s">
        <v>1723</v>
      </c>
      <c r="E291" s="264" t="s">
        <v>1724</v>
      </c>
      <c r="F291" s="264" t="s">
        <v>1725</v>
      </c>
      <c r="G291" s="264" t="s">
        <v>1726</v>
      </c>
      <c r="H291" s="264" t="s">
        <v>1727</v>
      </c>
      <c r="I291" s="264" t="s">
        <v>1728</v>
      </c>
      <c r="J291" s="264" t="s">
        <v>1729</v>
      </c>
    </row>
    <row r="292" spans="1:10">
      <c r="A292" s="264" t="s">
        <v>392</v>
      </c>
      <c r="B292" s="264" t="s">
        <v>392</v>
      </c>
      <c r="C292" s="264" t="s">
        <v>392</v>
      </c>
      <c r="D292" s="264" t="s">
        <v>392</v>
      </c>
      <c r="E292" s="264" t="s">
        <v>392</v>
      </c>
      <c r="F292" s="264" t="s">
        <v>392</v>
      </c>
      <c r="G292" s="264" t="s">
        <v>392</v>
      </c>
      <c r="H292" s="264" t="s">
        <v>392</v>
      </c>
      <c r="I292" s="264" t="s">
        <v>392</v>
      </c>
      <c r="J292" s="264" t="s">
        <v>392</v>
      </c>
    </row>
    <row r="293" spans="1:10">
      <c r="A293" s="264" t="s">
        <v>418</v>
      </c>
      <c r="B293" s="264" t="s">
        <v>418</v>
      </c>
      <c r="C293" s="264" t="s">
        <v>418</v>
      </c>
      <c r="D293" s="264" t="s">
        <v>418</v>
      </c>
      <c r="E293" s="264" t="s">
        <v>418</v>
      </c>
      <c r="F293" s="264" t="s">
        <v>418</v>
      </c>
      <c r="G293" s="264" t="s">
        <v>418</v>
      </c>
      <c r="H293" s="264" t="s">
        <v>418</v>
      </c>
      <c r="I293" s="264" t="s">
        <v>418</v>
      </c>
      <c r="J293" s="264" t="s">
        <v>418</v>
      </c>
    </row>
    <row r="294" spans="1:10">
      <c r="A294" s="264" t="s">
        <v>417</v>
      </c>
      <c r="B294" s="264" t="s">
        <v>417</v>
      </c>
      <c r="C294" s="264" t="s">
        <v>417</v>
      </c>
      <c r="D294" s="264" t="s">
        <v>417</v>
      </c>
      <c r="E294" s="264" t="s">
        <v>417</v>
      </c>
      <c r="F294" s="264" t="s">
        <v>417</v>
      </c>
      <c r="G294" s="264" t="s">
        <v>417</v>
      </c>
      <c r="H294" s="264" t="s">
        <v>417</v>
      </c>
      <c r="I294" s="264" t="s">
        <v>417</v>
      </c>
      <c r="J294" s="264" t="s">
        <v>417</v>
      </c>
    </row>
    <row r="295" spans="1:10">
      <c r="A295" s="264" t="s">
        <v>416</v>
      </c>
      <c r="B295" s="264" t="s">
        <v>416</v>
      </c>
      <c r="C295" s="264" t="s">
        <v>416</v>
      </c>
      <c r="D295" s="264" t="s">
        <v>416</v>
      </c>
      <c r="E295" s="264" t="s">
        <v>416</v>
      </c>
      <c r="F295" s="264" t="s">
        <v>416</v>
      </c>
      <c r="G295" s="264" t="s">
        <v>416</v>
      </c>
      <c r="H295" s="264" t="s">
        <v>416</v>
      </c>
      <c r="I295" s="264" t="s">
        <v>416</v>
      </c>
      <c r="J295" s="264" t="s">
        <v>416</v>
      </c>
    </row>
    <row r="296" spans="1:10">
      <c r="A296" s="264" t="s">
        <v>415</v>
      </c>
      <c r="B296" s="264" t="s">
        <v>415</v>
      </c>
      <c r="C296" s="264" t="s">
        <v>415</v>
      </c>
      <c r="D296" s="264" t="s">
        <v>415</v>
      </c>
      <c r="E296" s="264" t="s">
        <v>415</v>
      </c>
      <c r="F296" s="264" t="s">
        <v>415</v>
      </c>
      <c r="G296" s="264" t="s">
        <v>415</v>
      </c>
      <c r="H296" s="264" t="s">
        <v>415</v>
      </c>
      <c r="I296" s="264" t="s">
        <v>415</v>
      </c>
      <c r="J296" s="264" t="s">
        <v>415</v>
      </c>
    </row>
    <row r="297" spans="1:10">
      <c r="A297" s="264" t="s">
        <v>1730</v>
      </c>
      <c r="B297" s="264" t="s">
        <v>1731</v>
      </c>
      <c r="C297" s="264" t="s">
        <v>1732</v>
      </c>
      <c r="D297" s="264" t="s">
        <v>1733</v>
      </c>
      <c r="E297" s="264" t="s">
        <v>1734</v>
      </c>
      <c r="F297" s="264" t="s">
        <v>1735</v>
      </c>
      <c r="G297" s="264" t="s">
        <v>1736</v>
      </c>
      <c r="H297" s="264" t="s">
        <v>1732</v>
      </c>
      <c r="I297" s="264" t="s">
        <v>1737</v>
      </c>
      <c r="J297" s="264" t="s">
        <v>1738</v>
      </c>
    </row>
    <row r="298" spans="1:10">
      <c r="A298" s="264" t="s">
        <v>1739</v>
      </c>
      <c r="B298" s="264" t="s">
        <v>1740</v>
      </c>
      <c r="C298" s="264" t="s">
        <v>1741</v>
      </c>
      <c r="D298" s="264" t="s">
        <v>1742</v>
      </c>
      <c r="E298" s="264" t="s">
        <v>965</v>
      </c>
      <c r="F298" s="264" t="s">
        <v>1743</v>
      </c>
      <c r="G298" s="264" t="s">
        <v>1744</v>
      </c>
      <c r="H298" s="264" t="s">
        <v>1741</v>
      </c>
      <c r="I298" s="264" t="s">
        <v>1745</v>
      </c>
      <c r="J298" s="264" t="s">
        <v>1746</v>
      </c>
    </row>
    <row r="299" spans="1:10">
      <c r="A299" s="264" t="s">
        <v>1747</v>
      </c>
      <c r="B299" s="264" t="s">
        <v>1748</v>
      </c>
      <c r="C299" s="264" t="s">
        <v>1749</v>
      </c>
      <c r="D299" s="264" t="s">
        <v>1750</v>
      </c>
      <c r="E299" s="264" t="s">
        <v>963</v>
      </c>
      <c r="F299" s="264" t="s">
        <v>1751</v>
      </c>
      <c r="G299" s="264" t="s">
        <v>1752</v>
      </c>
      <c r="H299" s="264" t="s">
        <v>1749</v>
      </c>
      <c r="I299" s="264" t="s">
        <v>1753</v>
      </c>
      <c r="J299" s="264" t="s">
        <v>1754</v>
      </c>
    </row>
    <row r="300" spans="1:10">
      <c r="A300" s="264" t="s">
        <v>1755</v>
      </c>
      <c r="B300" s="264" t="s">
        <v>1756</v>
      </c>
      <c r="C300" s="264" t="s">
        <v>1757</v>
      </c>
      <c r="D300" s="264" t="s">
        <v>1758</v>
      </c>
      <c r="E300" s="264" t="s">
        <v>1759</v>
      </c>
      <c r="F300" s="264" t="s">
        <v>1760</v>
      </c>
      <c r="G300" s="264" t="s">
        <v>1761</v>
      </c>
      <c r="H300" s="264" t="s">
        <v>1757</v>
      </c>
      <c r="I300" s="264" t="s">
        <v>1762</v>
      </c>
      <c r="J300" s="264" t="s">
        <v>1763</v>
      </c>
    </row>
    <row r="301" spans="1:10">
      <c r="A301" s="264" t="s">
        <v>1764</v>
      </c>
      <c r="B301" s="264" t="s">
        <v>1765</v>
      </c>
      <c r="C301" s="264" t="s">
        <v>1766</v>
      </c>
      <c r="D301" s="264" t="s">
        <v>1767</v>
      </c>
      <c r="E301" s="264" t="s">
        <v>959</v>
      </c>
      <c r="F301" s="264" t="s">
        <v>1768</v>
      </c>
      <c r="G301" s="264" t="s">
        <v>1769</v>
      </c>
      <c r="H301" s="264" t="s">
        <v>1766</v>
      </c>
      <c r="I301" s="264" t="s">
        <v>1770</v>
      </c>
      <c r="J301" s="264" t="s">
        <v>1771</v>
      </c>
    </row>
    <row r="302" spans="1:10">
      <c r="A302" s="264" t="s">
        <v>1772</v>
      </c>
      <c r="B302" s="264" t="s">
        <v>1773</v>
      </c>
      <c r="C302" s="264" t="s">
        <v>1774</v>
      </c>
      <c r="D302" s="264" t="s">
        <v>1775</v>
      </c>
      <c r="E302" s="264" t="s">
        <v>1776</v>
      </c>
      <c r="F302" s="264" t="s">
        <v>1777</v>
      </c>
      <c r="G302" s="264" t="s">
        <v>1778</v>
      </c>
      <c r="H302" s="264" t="s">
        <v>1774</v>
      </c>
      <c r="I302" s="264" t="s">
        <v>1779</v>
      </c>
      <c r="J302" s="264" t="s">
        <v>1780</v>
      </c>
    </row>
    <row r="303" spans="1:10">
      <c r="A303" s="264" t="s">
        <v>1781</v>
      </c>
      <c r="B303" s="264" t="s">
        <v>1782</v>
      </c>
      <c r="C303" s="264" t="s">
        <v>1783</v>
      </c>
      <c r="D303" s="264" t="s">
        <v>1784</v>
      </c>
      <c r="E303" s="264" t="s">
        <v>1785</v>
      </c>
      <c r="F303" s="264" t="s">
        <v>1786</v>
      </c>
      <c r="G303" s="264" t="s">
        <v>1787</v>
      </c>
      <c r="H303" s="264" t="s">
        <v>1783</v>
      </c>
      <c r="I303" s="264" t="s">
        <v>1788</v>
      </c>
      <c r="J303" s="264" t="s">
        <v>1789</v>
      </c>
    </row>
    <row r="304" spans="1:10">
      <c r="A304" s="264" t="s">
        <v>1790</v>
      </c>
      <c r="B304" s="264" t="s">
        <v>1791</v>
      </c>
      <c r="C304" s="264" t="s">
        <v>1792</v>
      </c>
      <c r="D304" s="264" t="s">
        <v>1793</v>
      </c>
      <c r="E304" s="264" t="s">
        <v>1794</v>
      </c>
      <c r="F304" s="264" t="s">
        <v>1795</v>
      </c>
      <c r="G304" s="264" t="s">
        <v>1796</v>
      </c>
      <c r="H304" s="264" t="s">
        <v>1792</v>
      </c>
      <c r="I304" s="264" t="s">
        <v>1797</v>
      </c>
      <c r="J304" s="264" t="s">
        <v>1798</v>
      </c>
    </row>
    <row r="305" spans="1:10">
      <c r="A305" s="264" t="s">
        <v>1799</v>
      </c>
      <c r="B305" s="264" t="s">
        <v>1800</v>
      </c>
      <c r="C305" s="264" t="s">
        <v>1801</v>
      </c>
      <c r="D305" s="264" t="s">
        <v>1802</v>
      </c>
      <c r="E305" s="264" t="s">
        <v>1803</v>
      </c>
      <c r="F305" s="264" t="s">
        <v>1804</v>
      </c>
      <c r="G305" s="264" t="s">
        <v>1805</v>
      </c>
      <c r="H305" s="264" t="s">
        <v>1801</v>
      </c>
      <c r="I305" s="264" t="s">
        <v>1806</v>
      </c>
      <c r="J305" s="264" t="s">
        <v>1807</v>
      </c>
    </row>
    <row r="306" spans="1:10">
      <c r="A306" s="264" t="s">
        <v>1808</v>
      </c>
      <c r="B306" s="264" t="s">
        <v>1809</v>
      </c>
      <c r="C306" s="264" t="s">
        <v>1810</v>
      </c>
      <c r="D306" s="264" t="s">
        <v>1811</v>
      </c>
      <c r="E306" s="264" t="s">
        <v>1812</v>
      </c>
      <c r="F306" s="264" t="s">
        <v>1813</v>
      </c>
      <c r="G306" s="264" t="s">
        <v>1814</v>
      </c>
      <c r="H306" s="264" t="s">
        <v>1815</v>
      </c>
      <c r="I306" s="264" t="s">
        <v>1816</v>
      </c>
      <c r="J306" s="264" t="s">
        <v>1817</v>
      </c>
    </row>
    <row r="307" spans="1:10">
      <c r="A307" s="264" t="s">
        <v>1818</v>
      </c>
      <c r="B307" s="264" t="s">
        <v>1819</v>
      </c>
      <c r="C307" s="264" t="s">
        <v>1820</v>
      </c>
      <c r="D307" s="264" t="s">
        <v>1821</v>
      </c>
      <c r="E307" s="264" t="s">
        <v>1822</v>
      </c>
      <c r="F307" s="264" t="s">
        <v>1823</v>
      </c>
      <c r="G307" s="264" t="s">
        <v>1824</v>
      </c>
      <c r="H307" s="264" t="s">
        <v>1825</v>
      </c>
      <c r="I307" s="264" t="s">
        <v>1826</v>
      </c>
      <c r="J307" s="264" t="s">
        <v>1827</v>
      </c>
    </row>
    <row r="308" spans="1:10">
      <c r="A308" s="264" t="s">
        <v>392</v>
      </c>
      <c r="B308" s="264" t="s">
        <v>392</v>
      </c>
      <c r="C308" s="264" t="s">
        <v>392</v>
      </c>
      <c r="D308" s="264" t="s">
        <v>392</v>
      </c>
      <c r="E308" s="264" t="s">
        <v>392</v>
      </c>
      <c r="F308" s="264" t="s">
        <v>392</v>
      </c>
      <c r="G308" s="264" t="s">
        <v>392</v>
      </c>
      <c r="H308" s="264" t="s">
        <v>392</v>
      </c>
      <c r="I308" s="264" t="s">
        <v>392</v>
      </c>
      <c r="J308" s="264" t="s">
        <v>392</v>
      </c>
    </row>
    <row r="309" spans="1:10">
      <c r="A309" s="264" t="s">
        <v>418</v>
      </c>
      <c r="B309" s="264" t="s">
        <v>418</v>
      </c>
      <c r="C309" s="264" t="s">
        <v>418</v>
      </c>
      <c r="D309" s="264" t="s">
        <v>418</v>
      </c>
      <c r="E309" s="264" t="s">
        <v>418</v>
      </c>
      <c r="F309" s="264" t="s">
        <v>418</v>
      </c>
      <c r="G309" s="264" t="s">
        <v>418</v>
      </c>
      <c r="H309" s="264" t="s">
        <v>418</v>
      </c>
      <c r="I309" s="264" t="s">
        <v>418</v>
      </c>
      <c r="J309" s="264" t="s">
        <v>418</v>
      </c>
    </row>
    <row r="310" spans="1:10">
      <c r="A310" s="264" t="s">
        <v>417</v>
      </c>
      <c r="B310" s="264" t="s">
        <v>417</v>
      </c>
      <c r="C310" s="264" t="s">
        <v>417</v>
      </c>
      <c r="D310" s="264" t="s">
        <v>417</v>
      </c>
      <c r="E310" s="264" t="s">
        <v>417</v>
      </c>
      <c r="F310" s="264" t="s">
        <v>417</v>
      </c>
      <c r="G310" s="264" t="s">
        <v>417</v>
      </c>
      <c r="H310" s="264" t="s">
        <v>417</v>
      </c>
      <c r="I310" s="264" t="s">
        <v>417</v>
      </c>
      <c r="J310" s="264" t="s">
        <v>417</v>
      </c>
    </row>
    <row r="311" spans="1:10">
      <c r="A311" s="264" t="s">
        <v>416</v>
      </c>
      <c r="B311" s="264" t="s">
        <v>416</v>
      </c>
      <c r="C311" s="264" t="s">
        <v>416</v>
      </c>
      <c r="D311" s="264" t="s">
        <v>416</v>
      </c>
      <c r="E311" s="264" t="s">
        <v>416</v>
      </c>
      <c r="F311" s="264" t="s">
        <v>416</v>
      </c>
      <c r="G311" s="264" t="s">
        <v>416</v>
      </c>
      <c r="H311" s="264" t="s">
        <v>416</v>
      </c>
      <c r="I311" s="264" t="s">
        <v>416</v>
      </c>
      <c r="J311" s="264" t="s">
        <v>416</v>
      </c>
    </row>
    <row r="312" spans="1:10">
      <c r="A312" s="264" t="s">
        <v>415</v>
      </c>
      <c r="B312" s="264" t="s">
        <v>415</v>
      </c>
      <c r="C312" s="264" t="s">
        <v>415</v>
      </c>
      <c r="D312" s="264" t="s">
        <v>415</v>
      </c>
      <c r="E312" s="264" t="s">
        <v>415</v>
      </c>
      <c r="F312" s="264" t="s">
        <v>415</v>
      </c>
      <c r="G312" s="264" t="s">
        <v>415</v>
      </c>
      <c r="H312" s="264" t="s">
        <v>415</v>
      </c>
      <c r="I312" s="264" t="s">
        <v>415</v>
      </c>
      <c r="J312" s="264" t="s">
        <v>415</v>
      </c>
    </row>
    <row r="313" spans="1:10">
      <c r="A313" s="264" t="s">
        <v>1828</v>
      </c>
      <c r="B313" s="264" t="s">
        <v>1829</v>
      </c>
      <c r="C313" s="264" t="s">
        <v>1830</v>
      </c>
      <c r="D313" s="264" t="s">
        <v>1831</v>
      </c>
      <c r="E313" s="264" t="s">
        <v>1832</v>
      </c>
      <c r="F313" s="264" t="s">
        <v>1833</v>
      </c>
      <c r="G313" s="264" t="s">
        <v>1834</v>
      </c>
      <c r="H313" s="264" t="s">
        <v>1830</v>
      </c>
      <c r="I313" s="264" t="s">
        <v>1830</v>
      </c>
      <c r="J313" s="264" t="s">
        <v>1835</v>
      </c>
    </row>
    <row r="314" spans="1:10">
      <c r="A314" s="264" t="s">
        <v>1836</v>
      </c>
      <c r="B314" s="264" t="s">
        <v>1837</v>
      </c>
      <c r="C314" s="264" t="s">
        <v>1838</v>
      </c>
      <c r="D314" s="264" t="s">
        <v>1839</v>
      </c>
      <c r="E314" s="264" t="s">
        <v>1840</v>
      </c>
      <c r="F314" s="264" t="s">
        <v>1841</v>
      </c>
      <c r="G314" s="264" t="s">
        <v>1842</v>
      </c>
      <c r="H314" s="264" t="s">
        <v>1838</v>
      </c>
      <c r="I314" s="264" t="s">
        <v>1838</v>
      </c>
      <c r="J314" s="264" t="s">
        <v>1843</v>
      </c>
    </row>
    <row r="315" spans="1:10">
      <c r="A315" s="264" t="s">
        <v>1844</v>
      </c>
      <c r="B315" s="264" t="s">
        <v>1845</v>
      </c>
      <c r="C315" s="264" t="s">
        <v>1846</v>
      </c>
      <c r="D315" s="264" t="s">
        <v>1847</v>
      </c>
      <c r="E315" s="264" t="s">
        <v>1848</v>
      </c>
      <c r="F315" s="264" t="s">
        <v>1849</v>
      </c>
      <c r="G315" s="264" t="s">
        <v>1850</v>
      </c>
      <c r="H315" s="264" t="s">
        <v>1846</v>
      </c>
      <c r="I315" s="264" t="s">
        <v>1846</v>
      </c>
      <c r="J315" s="264" t="s">
        <v>1851</v>
      </c>
    </row>
    <row r="316" spans="1:10">
      <c r="A316" s="264" t="s">
        <v>1852</v>
      </c>
      <c r="B316" s="264" t="s">
        <v>1853</v>
      </c>
      <c r="C316" s="264" t="s">
        <v>1854</v>
      </c>
      <c r="D316" s="264" t="s">
        <v>1855</v>
      </c>
      <c r="E316" s="264" t="s">
        <v>1856</v>
      </c>
      <c r="F316" s="264" t="s">
        <v>1857</v>
      </c>
      <c r="G316" s="264" t="s">
        <v>1858</v>
      </c>
      <c r="H316" s="264" t="s">
        <v>1854</v>
      </c>
      <c r="I316" s="264" t="s">
        <v>1854</v>
      </c>
      <c r="J316" s="264" t="s">
        <v>1859</v>
      </c>
    </row>
    <row r="317" spans="1:10">
      <c r="A317" s="264" t="s">
        <v>1860</v>
      </c>
      <c r="B317" s="264" t="s">
        <v>1861</v>
      </c>
      <c r="C317" s="264" t="s">
        <v>1862</v>
      </c>
      <c r="D317" s="264" t="s">
        <v>1863</v>
      </c>
      <c r="E317" s="264" t="s">
        <v>1864</v>
      </c>
      <c r="F317" s="264" t="s">
        <v>1865</v>
      </c>
      <c r="G317" s="264" t="s">
        <v>1866</v>
      </c>
      <c r="H317" s="264" t="s">
        <v>1862</v>
      </c>
      <c r="I317" s="264" t="s">
        <v>1867</v>
      </c>
      <c r="J317" s="264" t="s">
        <v>1868</v>
      </c>
    </row>
    <row r="318" spans="1:10">
      <c r="A318" s="264" t="s">
        <v>1869</v>
      </c>
      <c r="B318" s="264" t="s">
        <v>1870</v>
      </c>
      <c r="C318" s="264" t="s">
        <v>1871</v>
      </c>
      <c r="D318" s="264" t="s">
        <v>1872</v>
      </c>
      <c r="E318" s="264" t="s">
        <v>1873</v>
      </c>
      <c r="F318" s="264" t="s">
        <v>1874</v>
      </c>
      <c r="G318" s="264" t="s">
        <v>1875</v>
      </c>
      <c r="H318" s="264" t="s">
        <v>1871</v>
      </c>
      <c r="I318" s="264" t="s">
        <v>1871</v>
      </c>
      <c r="J318" s="264" t="s">
        <v>1876</v>
      </c>
    </row>
    <row r="319" spans="1:10">
      <c r="A319" s="264" t="s">
        <v>1877</v>
      </c>
      <c r="B319" s="264" t="s">
        <v>1878</v>
      </c>
      <c r="C319" s="264" t="s">
        <v>1879</v>
      </c>
      <c r="D319" s="264" t="s">
        <v>1880</v>
      </c>
      <c r="E319" s="264" t="s">
        <v>1881</v>
      </c>
      <c r="F319" s="264" t="s">
        <v>1882</v>
      </c>
      <c r="G319" s="264" t="s">
        <v>1883</v>
      </c>
      <c r="H319" s="264" t="s">
        <v>1879</v>
      </c>
      <c r="I319" s="264" t="s">
        <v>1879</v>
      </c>
      <c r="J319" s="264" t="s">
        <v>1884</v>
      </c>
    </row>
    <row r="320" spans="1:10">
      <c r="A320" s="264" t="s">
        <v>1885</v>
      </c>
      <c r="B320" s="264" t="s">
        <v>1886</v>
      </c>
      <c r="C320" s="264" t="s">
        <v>1887</v>
      </c>
      <c r="D320" s="264" t="s">
        <v>1888</v>
      </c>
      <c r="E320" s="264" t="s">
        <v>1889</v>
      </c>
      <c r="F320" s="264" t="s">
        <v>1890</v>
      </c>
      <c r="G320" s="264" t="s">
        <v>1891</v>
      </c>
      <c r="H320" s="264" t="s">
        <v>1887</v>
      </c>
      <c r="I320" s="264" t="s">
        <v>1892</v>
      </c>
      <c r="J320" s="264" t="s">
        <v>1893</v>
      </c>
    </row>
    <row r="321" spans="1:10">
      <c r="A321" s="264" t="s">
        <v>1894</v>
      </c>
      <c r="B321" s="264" t="s">
        <v>1895</v>
      </c>
      <c r="C321" s="264" t="s">
        <v>1896</v>
      </c>
      <c r="D321" s="264" t="s">
        <v>1897</v>
      </c>
      <c r="E321" s="264" t="s">
        <v>1898</v>
      </c>
      <c r="F321" s="264" t="s">
        <v>1899</v>
      </c>
      <c r="G321" s="264" t="s">
        <v>1900</v>
      </c>
      <c r="H321" s="264" t="s">
        <v>1896</v>
      </c>
      <c r="I321" s="264" t="s">
        <v>1901</v>
      </c>
      <c r="J321" s="264" t="s">
        <v>1902</v>
      </c>
    </row>
    <row r="322" spans="1:10">
      <c r="A322" s="264" t="s">
        <v>1903</v>
      </c>
      <c r="B322" s="264" t="s">
        <v>1904</v>
      </c>
      <c r="C322" s="264" t="s">
        <v>1905</v>
      </c>
      <c r="D322" s="264" t="s">
        <v>1906</v>
      </c>
      <c r="E322" s="264" t="s">
        <v>1907</v>
      </c>
      <c r="F322" s="264" t="s">
        <v>1908</v>
      </c>
      <c r="G322" s="264" t="s">
        <v>1909</v>
      </c>
      <c r="H322" s="264" t="s">
        <v>1910</v>
      </c>
      <c r="I322" s="264" t="s">
        <v>1911</v>
      </c>
      <c r="J322" s="264" t="s">
        <v>1912</v>
      </c>
    </row>
    <row r="323" spans="1:10">
      <c r="A323" s="264" t="s">
        <v>1913</v>
      </c>
      <c r="B323" s="264" t="s">
        <v>1914</v>
      </c>
      <c r="C323" s="264" t="s">
        <v>1915</v>
      </c>
      <c r="D323" s="264" t="s">
        <v>1916</v>
      </c>
      <c r="E323" s="264" t="s">
        <v>1917</v>
      </c>
      <c r="F323" s="264" t="s">
        <v>1918</v>
      </c>
      <c r="G323" s="264" t="s">
        <v>1919</v>
      </c>
      <c r="H323" s="264" t="s">
        <v>1920</v>
      </c>
      <c r="I323" s="264" t="s">
        <v>1921</v>
      </c>
      <c r="J323" s="264" t="s">
        <v>1922</v>
      </c>
    </row>
    <row r="324" spans="1:10">
      <c r="A324" s="264" t="s">
        <v>392</v>
      </c>
      <c r="B324" s="264" t="s">
        <v>392</v>
      </c>
      <c r="C324" s="264" t="s">
        <v>392</v>
      </c>
      <c r="D324" s="264" t="s">
        <v>392</v>
      </c>
      <c r="E324" s="264" t="s">
        <v>392</v>
      </c>
      <c r="F324" s="264" t="s">
        <v>392</v>
      </c>
      <c r="G324" s="264" t="s">
        <v>392</v>
      </c>
      <c r="H324" s="264" t="s">
        <v>392</v>
      </c>
      <c r="I324" s="264" t="s">
        <v>392</v>
      </c>
      <c r="J324" s="264" t="s">
        <v>392</v>
      </c>
    </row>
    <row r="325" spans="1:10">
      <c r="A325" s="264" t="s">
        <v>418</v>
      </c>
      <c r="B325" s="264" t="s">
        <v>418</v>
      </c>
      <c r="C325" s="264" t="s">
        <v>418</v>
      </c>
      <c r="D325" s="264" t="s">
        <v>418</v>
      </c>
      <c r="E325" s="264" t="s">
        <v>418</v>
      </c>
      <c r="F325" s="264" t="s">
        <v>418</v>
      </c>
      <c r="G325" s="264" t="s">
        <v>418</v>
      </c>
      <c r="H325" s="264" t="s">
        <v>418</v>
      </c>
      <c r="I325" s="264" t="s">
        <v>418</v>
      </c>
      <c r="J325" s="264" t="s">
        <v>418</v>
      </c>
    </row>
    <row r="326" spans="1:10">
      <c r="A326" s="264" t="s">
        <v>417</v>
      </c>
      <c r="B326" s="264" t="s">
        <v>417</v>
      </c>
      <c r="C326" s="264" t="s">
        <v>417</v>
      </c>
      <c r="D326" s="264" t="s">
        <v>417</v>
      </c>
      <c r="E326" s="264" t="s">
        <v>417</v>
      </c>
      <c r="F326" s="264" t="s">
        <v>417</v>
      </c>
      <c r="G326" s="264" t="s">
        <v>417</v>
      </c>
      <c r="H326" s="264" t="s">
        <v>417</v>
      </c>
      <c r="I326" s="264" t="s">
        <v>417</v>
      </c>
      <c r="J326" s="264" t="s">
        <v>417</v>
      </c>
    </row>
    <row r="327" spans="1:10">
      <c r="A327" s="264" t="s">
        <v>416</v>
      </c>
      <c r="B327" s="264" t="s">
        <v>416</v>
      </c>
      <c r="C327" s="264" t="s">
        <v>416</v>
      </c>
      <c r="D327" s="264" t="s">
        <v>416</v>
      </c>
      <c r="E327" s="264" t="s">
        <v>416</v>
      </c>
      <c r="F327" s="264" t="s">
        <v>416</v>
      </c>
      <c r="G327" s="264" t="s">
        <v>416</v>
      </c>
      <c r="H327" s="264" t="s">
        <v>416</v>
      </c>
      <c r="I327" s="264" t="s">
        <v>416</v>
      </c>
      <c r="J327" s="264" t="s">
        <v>416</v>
      </c>
    </row>
    <row r="328" spans="1:10">
      <c r="A328" s="264" t="s">
        <v>415</v>
      </c>
      <c r="B328" s="264" t="s">
        <v>415</v>
      </c>
      <c r="C328" s="264" t="s">
        <v>415</v>
      </c>
      <c r="D328" s="264" t="s">
        <v>415</v>
      </c>
      <c r="E328" s="264" t="s">
        <v>415</v>
      </c>
      <c r="F328" s="264" t="s">
        <v>415</v>
      </c>
      <c r="G328" s="264" t="s">
        <v>415</v>
      </c>
      <c r="H328" s="264" t="s">
        <v>415</v>
      </c>
      <c r="I328" s="264" t="s">
        <v>415</v>
      </c>
      <c r="J328" s="264" t="s">
        <v>415</v>
      </c>
    </row>
    <row r="329" spans="1:10">
      <c r="A329" s="264" t="s">
        <v>1923</v>
      </c>
      <c r="B329" s="264" t="s">
        <v>1924</v>
      </c>
      <c r="C329" s="264" t="s">
        <v>1925</v>
      </c>
      <c r="D329" s="264" t="s">
        <v>1926</v>
      </c>
      <c r="E329" s="264" t="s">
        <v>923</v>
      </c>
      <c r="F329" s="264" t="s">
        <v>1927</v>
      </c>
      <c r="G329" s="264" t="s">
        <v>1928</v>
      </c>
      <c r="H329" s="264" t="s">
        <v>1925</v>
      </c>
      <c r="I329" s="264" t="s">
        <v>1929</v>
      </c>
      <c r="J329" s="264" t="s">
        <v>1930</v>
      </c>
    </row>
    <row r="330" spans="1:10">
      <c r="A330" s="264" t="s">
        <v>1931</v>
      </c>
      <c r="B330" s="264" t="s">
        <v>1932</v>
      </c>
      <c r="C330" s="264" t="s">
        <v>1933</v>
      </c>
      <c r="D330" s="264" t="s">
        <v>1934</v>
      </c>
      <c r="E330" s="264" t="s">
        <v>1935</v>
      </c>
      <c r="F330" s="264" t="s">
        <v>1936</v>
      </c>
      <c r="G330" s="264" t="s">
        <v>1937</v>
      </c>
      <c r="H330" s="264" t="s">
        <v>1933</v>
      </c>
      <c r="I330" s="264" t="s">
        <v>1938</v>
      </c>
      <c r="J330" s="264" t="s">
        <v>1939</v>
      </c>
    </row>
    <row r="331" spans="1:10">
      <c r="A331" s="264" t="s">
        <v>1940</v>
      </c>
      <c r="B331" s="264" t="s">
        <v>1941</v>
      </c>
      <c r="C331" s="264" t="s">
        <v>1942</v>
      </c>
      <c r="D331" s="264" t="s">
        <v>1943</v>
      </c>
      <c r="E331" s="264" t="s">
        <v>919</v>
      </c>
      <c r="F331" s="264" t="s">
        <v>1944</v>
      </c>
      <c r="G331" s="264" t="s">
        <v>1945</v>
      </c>
      <c r="H331" s="264" t="s">
        <v>1942</v>
      </c>
      <c r="I331" s="264" t="s">
        <v>1946</v>
      </c>
      <c r="J331" s="264" t="s">
        <v>1947</v>
      </c>
    </row>
    <row r="332" spans="1:10">
      <c r="A332" s="264" t="s">
        <v>1948</v>
      </c>
      <c r="B332" s="264" t="s">
        <v>1949</v>
      </c>
      <c r="C332" s="264" t="s">
        <v>1950</v>
      </c>
      <c r="D332" s="264" t="s">
        <v>1951</v>
      </c>
      <c r="E332" s="264" t="s">
        <v>1952</v>
      </c>
      <c r="F332" s="264" t="s">
        <v>1953</v>
      </c>
      <c r="G332" s="264" t="s">
        <v>1954</v>
      </c>
      <c r="H332" s="264" t="s">
        <v>1950</v>
      </c>
      <c r="I332" s="264" t="s">
        <v>1955</v>
      </c>
      <c r="J332" s="264" t="s">
        <v>1956</v>
      </c>
    </row>
    <row r="333" spans="1:10">
      <c r="A333" s="264" t="s">
        <v>1957</v>
      </c>
      <c r="B333" s="264" t="s">
        <v>1958</v>
      </c>
      <c r="C333" s="264" t="s">
        <v>1959</v>
      </c>
      <c r="D333" s="264" t="s">
        <v>1960</v>
      </c>
      <c r="E333" s="264" t="s">
        <v>915</v>
      </c>
      <c r="F333" s="264" t="s">
        <v>1961</v>
      </c>
      <c r="G333" s="264" t="s">
        <v>1962</v>
      </c>
      <c r="H333" s="264" t="s">
        <v>1959</v>
      </c>
      <c r="I333" s="264" t="s">
        <v>1963</v>
      </c>
      <c r="J333" s="264" t="s">
        <v>1964</v>
      </c>
    </row>
    <row r="334" spans="1:10">
      <c r="A334" s="264" t="s">
        <v>1965</v>
      </c>
      <c r="B334" s="264" t="s">
        <v>1966</v>
      </c>
      <c r="C334" s="264" t="s">
        <v>1967</v>
      </c>
      <c r="D334" s="264" t="s">
        <v>1968</v>
      </c>
      <c r="E334" s="264" t="s">
        <v>1969</v>
      </c>
      <c r="F334" s="264" t="s">
        <v>1970</v>
      </c>
      <c r="G334" s="264" t="s">
        <v>1971</v>
      </c>
      <c r="H334" s="264" t="s">
        <v>1967</v>
      </c>
      <c r="I334" s="264" t="s">
        <v>1972</v>
      </c>
      <c r="J334" s="264" t="s">
        <v>1973</v>
      </c>
    </row>
    <row r="335" spans="1:10">
      <c r="A335" s="264" t="s">
        <v>1974</v>
      </c>
      <c r="B335" s="264" t="s">
        <v>1975</v>
      </c>
      <c r="C335" s="264" t="s">
        <v>1976</v>
      </c>
      <c r="D335" s="264" t="s">
        <v>1977</v>
      </c>
      <c r="E335" s="264" t="s">
        <v>1978</v>
      </c>
      <c r="F335" s="264" t="s">
        <v>1979</v>
      </c>
      <c r="G335" s="264" t="s">
        <v>1980</v>
      </c>
      <c r="H335" s="264" t="s">
        <v>1976</v>
      </c>
      <c r="I335" s="264" t="s">
        <v>1981</v>
      </c>
      <c r="J335" s="264" t="s">
        <v>1982</v>
      </c>
    </row>
    <row r="336" spans="1:10">
      <c r="A336" s="264" t="s">
        <v>1983</v>
      </c>
      <c r="B336" s="264" t="s">
        <v>1984</v>
      </c>
      <c r="C336" s="264" t="s">
        <v>1985</v>
      </c>
      <c r="D336" s="264" t="s">
        <v>1986</v>
      </c>
      <c r="E336" s="264" t="s">
        <v>1987</v>
      </c>
      <c r="F336" s="264" t="s">
        <v>1988</v>
      </c>
      <c r="G336" s="264" t="s">
        <v>1989</v>
      </c>
      <c r="H336" s="264" t="s">
        <v>1985</v>
      </c>
      <c r="I336" s="264" t="s">
        <v>1990</v>
      </c>
      <c r="J336" s="264" t="s">
        <v>1991</v>
      </c>
    </row>
    <row r="337" spans="1:10">
      <c r="A337" s="264" t="s">
        <v>1992</v>
      </c>
      <c r="B337" s="264" t="s">
        <v>1993</v>
      </c>
      <c r="C337" s="264" t="s">
        <v>1994</v>
      </c>
      <c r="D337" s="264" t="s">
        <v>1995</v>
      </c>
      <c r="E337" s="264" t="s">
        <v>907</v>
      </c>
      <c r="F337" s="264" t="s">
        <v>1996</v>
      </c>
      <c r="G337" s="264" t="s">
        <v>1997</v>
      </c>
      <c r="H337" s="264" t="s">
        <v>1994</v>
      </c>
      <c r="I337" s="264" t="s">
        <v>1998</v>
      </c>
      <c r="J337" s="264" t="s">
        <v>1999</v>
      </c>
    </row>
    <row r="338" spans="1:10">
      <c r="A338" s="264" t="s">
        <v>2000</v>
      </c>
      <c r="B338" s="264" t="s">
        <v>2001</v>
      </c>
      <c r="C338" s="264" t="s">
        <v>2002</v>
      </c>
      <c r="D338" s="264" t="s">
        <v>2003</v>
      </c>
      <c r="E338" s="264" t="s">
        <v>2004</v>
      </c>
      <c r="F338" s="264" t="s">
        <v>2005</v>
      </c>
      <c r="G338" s="264" t="s">
        <v>2006</v>
      </c>
      <c r="H338" s="264" t="s">
        <v>2007</v>
      </c>
      <c r="I338" s="264" t="s">
        <v>2008</v>
      </c>
      <c r="J338" s="264" t="s">
        <v>2009</v>
      </c>
    </row>
    <row r="339" spans="1:10">
      <c r="A339" s="264" t="s">
        <v>2010</v>
      </c>
      <c r="B339" s="264" t="s">
        <v>2011</v>
      </c>
      <c r="C339" s="264" t="s">
        <v>2012</v>
      </c>
      <c r="D339" s="264" t="s">
        <v>2013</v>
      </c>
      <c r="E339" s="264" t="s">
        <v>2014</v>
      </c>
      <c r="F339" s="264" t="s">
        <v>2015</v>
      </c>
      <c r="G339" s="264" t="s">
        <v>2016</v>
      </c>
      <c r="H339" s="264" t="s">
        <v>2017</v>
      </c>
      <c r="I339" s="264" t="s">
        <v>2018</v>
      </c>
      <c r="J339" s="264" t="s">
        <v>2019</v>
      </c>
    </row>
    <row r="340" spans="1:10">
      <c r="A340" s="264" t="s">
        <v>392</v>
      </c>
      <c r="B340" s="264" t="s">
        <v>392</v>
      </c>
      <c r="C340" s="264" t="s">
        <v>392</v>
      </c>
      <c r="D340" s="264" t="s">
        <v>392</v>
      </c>
      <c r="E340" s="264" t="s">
        <v>392</v>
      </c>
      <c r="F340" s="264" t="s">
        <v>392</v>
      </c>
      <c r="G340" s="264" t="s">
        <v>392</v>
      </c>
      <c r="H340" s="264" t="s">
        <v>392</v>
      </c>
      <c r="I340" s="264" t="s">
        <v>392</v>
      </c>
      <c r="J340" s="264" t="s">
        <v>392</v>
      </c>
    </row>
    <row r="341" spans="1:10">
      <c r="A341" s="264" t="s">
        <v>418</v>
      </c>
      <c r="B341" s="264" t="s">
        <v>418</v>
      </c>
      <c r="C341" s="264" t="s">
        <v>418</v>
      </c>
      <c r="D341" s="264" t="s">
        <v>418</v>
      </c>
      <c r="E341" s="264" t="s">
        <v>418</v>
      </c>
      <c r="F341" s="264" t="s">
        <v>418</v>
      </c>
      <c r="G341" s="264" t="s">
        <v>418</v>
      </c>
      <c r="H341" s="264" t="s">
        <v>418</v>
      </c>
      <c r="I341" s="264" t="s">
        <v>418</v>
      </c>
      <c r="J341" s="264" t="s">
        <v>418</v>
      </c>
    </row>
    <row r="342" spans="1:10">
      <c r="A342" s="264" t="s">
        <v>417</v>
      </c>
      <c r="B342" s="264" t="s">
        <v>417</v>
      </c>
      <c r="C342" s="264" t="s">
        <v>417</v>
      </c>
      <c r="D342" s="264" t="s">
        <v>417</v>
      </c>
      <c r="E342" s="264" t="s">
        <v>417</v>
      </c>
      <c r="F342" s="264" t="s">
        <v>417</v>
      </c>
      <c r="G342" s="264" t="s">
        <v>417</v>
      </c>
      <c r="H342" s="264" t="s">
        <v>417</v>
      </c>
      <c r="I342" s="264" t="s">
        <v>417</v>
      </c>
      <c r="J342" s="264" t="s">
        <v>417</v>
      </c>
    </row>
    <row r="343" spans="1:10">
      <c r="A343" s="264" t="s">
        <v>416</v>
      </c>
      <c r="B343" s="264" t="s">
        <v>416</v>
      </c>
      <c r="C343" s="264" t="s">
        <v>416</v>
      </c>
      <c r="D343" s="264" t="s">
        <v>416</v>
      </c>
      <c r="E343" s="264" t="s">
        <v>416</v>
      </c>
      <c r="F343" s="264" t="s">
        <v>416</v>
      </c>
      <c r="G343" s="264" t="s">
        <v>416</v>
      </c>
      <c r="H343" s="264" t="s">
        <v>416</v>
      </c>
      <c r="I343" s="264" t="s">
        <v>416</v>
      </c>
      <c r="J343" s="264" t="s">
        <v>416</v>
      </c>
    </row>
    <row r="344" spans="1:10">
      <c r="A344" s="264" t="s">
        <v>415</v>
      </c>
      <c r="B344" s="264" t="s">
        <v>415</v>
      </c>
      <c r="C344" s="264" t="s">
        <v>415</v>
      </c>
      <c r="D344" s="264" t="s">
        <v>415</v>
      </c>
      <c r="E344" s="264" t="s">
        <v>415</v>
      </c>
      <c r="F344" s="264" t="s">
        <v>415</v>
      </c>
      <c r="G344" s="264" t="s">
        <v>415</v>
      </c>
      <c r="H344" s="264" t="s">
        <v>415</v>
      </c>
      <c r="I344" s="264" t="s">
        <v>415</v>
      </c>
      <c r="J344" s="264" t="s">
        <v>415</v>
      </c>
    </row>
    <row r="345" spans="1:10">
      <c r="A345" s="264" t="s">
        <v>2020</v>
      </c>
      <c r="B345" s="264" t="s">
        <v>2021</v>
      </c>
      <c r="C345" s="264" t="s">
        <v>2022</v>
      </c>
      <c r="D345" s="264" t="s">
        <v>2023</v>
      </c>
      <c r="E345" s="264" t="s">
        <v>901</v>
      </c>
      <c r="F345" s="264" t="s">
        <v>2024</v>
      </c>
      <c r="G345" s="264" t="s">
        <v>2025</v>
      </c>
      <c r="H345" s="264" t="s">
        <v>2022</v>
      </c>
      <c r="I345" s="264" t="s">
        <v>2026</v>
      </c>
      <c r="J345" s="264" t="s">
        <v>2027</v>
      </c>
    </row>
    <row r="346" spans="1:10">
      <c r="A346" s="264" t="s">
        <v>2028</v>
      </c>
      <c r="B346" s="264" t="s">
        <v>2029</v>
      </c>
      <c r="C346" s="264" t="s">
        <v>2030</v>
      </c>
      <c r="D346" s="264" t="s">
        <v>2031</v>
      </c>
      <c r="E346" s="264" t="s">
        <v>2032</v>
      </c>
      <c r="F346" s="264" t="s">
        <v>2033</v>
      </c>
      <c r="G346" s="264" t="s">
        <v>2034</v>
      </c>
      <c r="H346" s="264" t="s">
        <v>2030</v>
      </c>
      <c r="I346" s="264" t="s">
        <v>2035</v>
      </c>
      <c r="J346" s="264" t="s">
        <v>2036</v>
      </c>
    </row>
    <row r="347" spans="1:10">
      <c r="A347" s="264" t="s">
        <v>2037</v>
      </c>
      <c r="B347" s="264" t="s">
        <v>2038</v>
      </c>
      <c r="C347" s="264" t="s">
        <v>2039</v>
      </c>
      <c r="D347" s="264" t="s">
        <v>2040</v>
      </c>
      <c r="E347" s="264" t="s">
        <v>897</v>
      </c>
      <c r="F347" s="264" t="s">
        <v>2041</v>
      </c>
      <c r="G347" s="264" t="s">
        <v>2042</v>
      </c>
      <c r="H347" s="264" t="s">
        <v>2039</v>
      </c>
      <c r="I347" s="264" t="s">
        <v>2039</v>
      </c>
      <c r="J347" s="264" t="s">
        <v>2043</v>
      </c>
    </row>
    <row r="348" spans="1:10">
      <c r="A348" s="264" t="s">
        <v>2044</v>
      </c>
      <c r="B348" s="264" t="s">
        <v>2045</v>
      </c>
      <c r="C348" s="264" t="s">
        <v>2046</v>
      </c>
      <c r="D348" s="264" t="s">
        <v>2047</v>
      </c>
      <c r="E348" s="264" t="s">
        <v>2048</v>
      </c>
      <c r="F348" s="264" t="s">
        <v>2049</v>
      </c>
      <c r="G348" s="264" t="s">
        <v>2050</v>
      </c>
      <c r="H348" s="264" t="s">
        <v>2046</v>
      </c>
      <c r="I348" s="264" t="s">
        <v>2046</v>
      </c>
      <c r="J348" s="264" t="s">
        <v>2051</v>
      </c>
    </row>
    <row r="349" spans="1:10">
      <c r="A349" s="264" t="s">
        <v>2052</v>
      </c>
      <c r="B349" s="264" t="s">
        <v>2053</v>
      </c>
      <c r="C349" s="264" t="s">
        <v>2054</v>
      </c>
      <c r="D349" s="264" t="s">
        <v>2055</v>
      </c>
      <c r="E349" s="264" t="s">
        <v>893</v>
      </c>
      <c r="F349" s="264" t="s">
        <v>2056</v>
      </c>
      <c r="G349" s="264" t="s">
        <v>2057</v>
      </c>
      <c r="H349" s="264" t="s">
        <v>2054</v>
      </c>
      <c r="I349" s="264" t="s">
        <v>2054</v>
      </c>
      <c r="J349" s="264" t="s">
        <v>2058</v>
      </c>
    </row>
    <row r="350" spans="1:10">
      <c r="A350" s="264" t="s">
        <v>2059</v>
      </c>
      <c r="B350" s="264" t="s">
        <v>2060</v>
      </c>
      <c r="C350" s="264" t="s">
        <v>2061</v>
      </c>
      <c r="D350" s="264" t="s">
        <v>2062</v>
      </c>
      <c r="E350" s="264" t="s">
        <v>2063</v>
      </c>
      <c r="F350" s="264" t="s">
        <v>2064</v>
      </c>
      <c r="G350" s="264" t="s">
        <v>2065</v>
      </c>
      <c r="H350" s="264" t="s">
        <v>2061</v>
      </c>
      <c r="I350" s="264" t="s">
        <v>2061</v>
      </c>
      <c r="J350" s="264" t="s">
        <v>2066</v>
      </c>
    </row>
    <row r="351" spans="1:10">
      <c r="A351" s="264" t="s">
        <v>2067</v>
      </c>
      <c r="B351" s="264" t="s">
        <v>2068</v>
      </c>
      <c r="C351" s="264" t="s">
        <v>2069</v>
      </c>
      <c r="D351" s="264" t="s">
        <v>2070</v>
      </c>
      <c r="E351" s="264" t="s">
        <v>2071</v>
      </c>
      <c r="F351" s="264" t="s">
        <v>2072</v>
      </c>
      <c r="G351" s="264" t="s">
        <v>2073</v>
      </c>
      <c r="H351" s="264" t="s">
        <v>2069</v>
      </c>
      <c r="I351" s="264" t="s">
        <v>2074</v>
      </c>
      <c r="J351" s="264" t="s">
        <v>2075</v>
      </c>
    </row>
    <row r="352" spans="1:10">
      <c r="A352" s="264" t="s">
        <v>2076</v>
      </c>
      <c r="B352" s="264" t="s">
        <v>2077</v>
      </c>
      <c r="C352" s="264" t="s">
        <v>2078</v>
      </c>
      <c r="D352" s="264" t="s">
        <v>2079</v>
      </c>
      <c r="E352" s="264" t="s">
        <v>2080</v>
      </c>
      <c r="F352" s="264" t="s">
        <v>2081</v>
      </c>
      <c r="G352" s="264" t="s">
        <v>2082</v>
      </c>
      <c r="H352" s="264" t="s">
        <v>2078</v>
      </c>
      <c r="I352" s="264" t="s">
        <v>2078</v>
      </c>
      <c r="J352" s="264" t="s">
        <v>2083</v>
      </c>
    </row>
    <row r="353" spans="1:10">
      <c r="A353" s="264" t="s">
        <v>2084</v>
      </c>
      <c r="B353" s="264" t="s">
        <v>2085</v>
      </c>
      <c r="C353" s="264" t="s">
        <v>2086</v>
      </c>
      <c r="D353" s="264" t="s">
        <v>2087</v>
      </c>
      <c r="E353" s="264" t="s">
        <v>885</v>
      </c>
      <c r="F353" s="264" t="s">
        <v>2088</v>
      </c>
      <c r="G353" s="264" t="s">
        <v>2089</v>
      </c>
      <c r="H353" s="264" t="s">
        <v>2086</v>
      </c>
      <c r="I353" s="264" t="s">
        <v>2090</v>
      </c>
      <c r="J353" s="264" t="s">
        <v>2091</v>
      </c>
    </row>
    <row r="354" spans="1:10">
      <c r="A354" s="264" t="s">
        <v>2092</v>
      </c>
      <c r="B354" s="264" t="s">
        <v>2093</v>
      </c>
      <c r="C354" s="264" t="s">
        <v>2094</v>
      </c>
      <c r="D354" s="264" t="s">
        <v>2095</v>
      </c>
      <c r="E354" s="264" t="s">
        <v>2096</v>
      </c>
      <c r="F354" s="264" t="s">
        <v>2097</v>
      </c>
      <c r="G354" s="264" t="s">
        <v>2098</v>
      </c>
      <c r="H354" s="264" t="s">
        <v>2099</v>
      </c>
      <c r="I354" s="264" t="s">
        <v>2100</v>
      </c>
      <c r="J354" s="264" t="s">
        <v>2101</v>
      </c>
    </row>
    <row r="355" spans="1:10">
      <c r="A355" s="264" t="s">
        <v>2102</v>
      </c>
      <c r="B355" s="264" t="s">
        <v>2103</v>
      </c>
      <c r="C355" s="264" t="s">
        <v>2104</v>
      </c>
      <c r="D355" s="264" t="s">
        <v>2105</v>
      </c>
      <c r="E355" s="264" t="s">
        <v>2106</v>
      </c>
      <c r="F355" s="264" t="s">
        <v>2107</v>
      </c>
      <c r="G355" s="264" t="s">
        <v>2108</v>
      </c>
      <c r="H355" s="264" t="s">
        <v>2109</v>
      </c>
      <c r="I355" s="264" t="s">
        <v>2110</v>
      </c>
      <c r="J355" s="264" t="s">
        <v>2111</v>
      </c>
    </row>
    <row r="356" spans="1:10">
      <c r="A356" s="264" t="s">
        <v>392</v>
      </c>
      <c r="B356" s="264" t="s">
        <v>392</v>
      </c>
      <c r="C356" s="264" t="s">
        <v>392</v>
      </c>
      <c r="D356" s="264" t="s">
        <v>392</v>
      </c>
      <c r="E356" s="264" t="s">
        <v>392</v>
      </c>
      <c r="F356" s="264" t="s">
        <v>392</v>
      </c>
      <c r="G356" s="264" t="s">
        <v>392</v>
      </c>
      <c r="H356" s="264" t="s">
        <v>392</v>
      </c>
      <c r="I356" s="264" t="s">
        <v>392</v>
      </c>
      <c r="J356" s="264" t="s">
        <v>392</v>
      </c>
    </row>
    <row r="357" spans="1:10">
      <c r="A357" s="264" t="s">
        <v>418</v>
      </c>
      <c r="B357" s="264" t="s">
        <v>418</v>
      </c>
      <c r="C357" s="264" t="s">
        <v>418</v>
      </c>
      <c r="D357" s="264" t="s">
        <v>418</v>
      </c>
      <c r="E357" s="264" t="s">
        <v>418</v>
      </c>
      <c r="F357" s="264" t="s">
        <v>418</v>
      </c>
      <c r="G357" s="264" t="s">
        <v>418</v>
      </c>
      <c r="H357" s="264" t="s">
        <v>418</v>
      </c>
      <c r="I357" s="264" t="s">
        <v>418</v>
      </c>
      <c r="J357" s="264" t="s">
        <v>418</v>
      </c>
    </row>
    <row r="358" spans="1:10">
      <c r="A358" s="264" t="s">
        <v>417</v>
      </c>
      <c r="B358" s="264" t="s">
        <v>417</v>
      </c>
      <c r="C358" s="264" t="s">
        <v>417</v>
      </c>
      <c r="D358" s="264" t="s">
        <v>417</v>
      </c>
      <c r="E358" s="264" t="s">
        <v>417</v>
      </c>
      <c r="F358" s="264" t="s">
        <v>417</v>
      </c>
      <c r="G358" s="264" t="s">
        <v>417</v>
      </c>
      <c r="H358" s="264" t="s">
        <v>417</v>
      </c>
      <c r="I358" s="264" t="s">
        <v>417</v>
      </c>
      <c r="J358" s="264" t="s">
        <v>417</v>
      </c>
    </row>
    <row r="359" spans="1:10">
      <c r="A359" s="264" t="s">
        <v>416</v>
      </c>
      <c r="B359" s="264" t="s">
        <v>416</v>
      </c>
      <c r="C359" s="264" t="s">
        <v>416</v>
      </c>
      <c r="D359" s="264" t="s">
        <v>416</v>
      </c>
      <c r="E359" s="264" t="s">
        <v>416</v>
      </c>
      <c r="F359" s="264" t="s">
        <v>416</v>
      </c>
      <c r="G359" s="264" t="s">
        <v>416</v>
      </c>
      <c r="H359" s="264" t="s">
        <v>416</v>
      </c>
      <c r="I359" s="264" t="s">
        <v>416</v>
      </c>
      <c r="J359" s="264" t="s">
        <v>416</v>
      </c>
    </row>
    <row r="360" spans="1:10">
      <c r="A360" s="264" t="s">
        <v>415</v>
      </c>
      <c r="B360" s="264" t="s">
        <v>415</v>
      </c>
      <c r="C360" s="264" t="s">
        <v>415</v>
      </c>
      <c r="D360" s="264" t="s">
        <v>415</v>
      </c>
      <c r="E360" s="264" t="s">
        <v>415</v>
      </c>
      <c r="F360" s="264" t="s">
        <v>415</v>
      </c>
      <c r="G360" s="264" t="s">
        <v>415</v>
      </c>
      <c r="H360" s="264" t="s">
        <v>415</v>
      </c>
      <c r="I360" s="264" t="s">
        <v>415</v>
      </c>
      <c r="J360" s="264" t="s">
        <v>415</v>
      </c>
    </row>
    <row r="361" spans="1:10">
      <c r="A361" s="264" t="s">
        <v>2112</v>
      </c>
      <c r="B361" s="264" t="s">
        <v>2113</v>
      </c>
      <c r="C361" s="264" t="s">
        <v>2114</v>
      </c>
      <c r="D361" s="264" t="s">
        <v>2115</v>
      </c>
      <c r="E361" s="264" t="s">
        <v>879</v>
      </c>
      <c r="F361" s="264" t="s">
        <v>2116</v>
      </c>
      <c r="G361" s="264" t="s">
        <v>2117</v>
      </c>
      <c r="H361" s="264" t="s">
        <v>2114</v>
      </c>
      <c r="I361" s="264" t="s">
        <v>2114</v>
      </c>
      <c r="J361" s="264" t="s">
        <v>2118</v>
      </c>
    </row>
    <row r="362" spans="1:10">
      <c r="A362" s="264" t="s">
        <v>2119</v>
      </c>
      <c r="B362" s="264" t="s">
        <v>2120</v>
      </c>
      <c r="C362" s="264" t="s">
        <v>2121</v>
      </c>
      <c r="D362" s="264" t="s">
        <v>2122</v>
      </c>
      <c r="E362" s="264" t="s">
        <v>877</v>
      </c>
      <c r="F362" s="264" t="s">
        <v>2123</v>
      </c>
      <c r="G362" s="264" t="s">
        <v>2124</v>
      </c>
      <c r="H362" s="264" t="s">
        <v>2121</v>
      </c>
      <c r="I362" s="264" t="s">
        <v>2121</v>
      </c>
      <c r="J362" s="264" t="s">
        <v>2125</v>
      </c>
    </row>
    <row r="363" spans="1:10">
      <c r="A363" s="264" t="s">
        <v>2126</v>
      </c>
      <c r="B363" s="264" t="s">
        <v>2127</v>
      </c>
      <c r="C363" s="264" t="s">
        <v>2128</v>
      </c>
      <c r="D363" s="264" t="s">
        <v>2129</v>
      </c>
      <c r="E363" s="264" t="s">
        <v>875</v>
      </c>
      <c r="F363" s="264" t="s">
        <v>2130</v>
      </c>
      <c r="G363" s="264" t="s">
        <v>2131</v>
      </c>
      <c r="H363" s="264" t="s">
        <v>2128</v>
      </c>
      <c r="I363" s="264" t="s">
        <v>2128</v>
      </c>
      <c r="J363" s="264" t="s">
        <v>2132</v>
      </c>
    </row>
    <row r="364" spans="1:10">
      <c r="A364" s="264" t="s">
        <v>2133</v>
      </c>
      <c r="B364" s="264" t="s">
        <v>2134</v>
      </c>
      <c r="C364" s="264" t="s">
        <v>2135</v>
      </c>
      <c r="D364" s="264" t="s">
        <v>2136</v>
      </c>
      <c r="E364" s="264" t="s">
        <v>873</v>
      </c>
      <c r="F364" s="264" t="s">
        <v>2137</v>
      </c>
      <c r="G364" s="264" t="s">
        <v>2138</v>
      </c>
      <c r="H364" s="264" t="s">
        <v>2135</v>
      </c>
      <c r="I364" s="264" t="s">
        <v>2135</v>
      </c>
      <c r="J364" s="264" t="s">
        <v>2139</v>
      </c>
    </row>
    <row r="365" spans="1:10">
      <c r="A365" s="264" t="s">
        <v>2140</v>
      </c>
      <c r="B365" s="264" t="s">
        <v>2141</v>
      </c>
      <c r="C365" s="264" t="s">
        <v>2142</v>
      </c>
      <c r="D365" s="264" t="s">
        <v>2143</v>
      </c>
      <c r="E365" s="264" t="s">
        <v>2144</v>
      </c>
      <c r="F365" s="264" t="s">
        <v>2145</v>
      </c>
      <c r="G365" s="264" t="s">
        <v>2146</v>
      </c>
      <c r="H365" s="264" t="s">
        <v>2142</v>
      </c>
      <c r="I365" s="264" t="s">
        <v>2142</v>
      </c>
      <c r="J365" s="264" t="s">
        <v>2147</v>
      </c>
    </row>
    <row r="366" spans="1:10">
      <c r="A366" s="264" t="s">
        <v>2148</v>
      </c>
      <c r="B366" s="264" t="s">
        <v>2149</v>
      </c>
      <c r="C366" s="264" t="s">
        <v>2150</v>
      </c>
      <c r="D366" s="264" t="s">
        <v>2151</v>
      </c>
      <c r="E366" s="264" t="s">
        <v>869</v>
      </c>
      <c r="F366" s="264" t="s">
        <v>2152</v>
      </c>
      <c r="G366" s="264" t="s">
        <v>2153</v>
      </c>
      <c r="H366" s="264" t="s">
        <v>2150</v>
      </c>
      <c r="I366" s="264" t="s">
        <v>2150</v>
      </c>
      <c r="J366" s="264" t="s">
        <v>2154</v>
      </c>
    </row>
    <row r="367" spans="1:10">
      <c r="A367" s="264" t="s">
        <v>2155</v>
      </c>
      <c r="B367" s="264" t="s">
        <v>2156</v>
      </c>
      <c r="C367" s="264" t="s">
        <v>2157</v>
      </c>
      <c r="D367" s="264" t="s">
        <v>2158</v>
      </c>
      <c r="E367" s="264" t="s">
        <v>867</v>
      </c>
      <c r="F367" s="264" t="s">
        <v>2159</v>
      </c>
      <c r="G367" s="264" t="s">
        <v>2160</v>
      </c>
      <c r="H367" s="264" t="s">
        <v>2157</v>
      </c>
      <c r="I367" s="264" t="s">
        <v>2157</v>
      </c>
      <c r="J367" s="264" t="s">
        <v>2161</v>
      </c>
    </row>
    <row r="368" spans="1:10">
      <c r="A368" s="264" t="s">
        <v>2162</v>
      </c>
      <c r="B368" s="264" t="s">
        <v>2163</v>
      </c>
      <c r="C368" s="264" t="s">
        <v>2164</v>
      </c>
      <c r="D368" s="264" t="s">
        <v>2165</v>
      </c>
      <c r="E368" s="264" t="s">
        <v>2166</v>
      </c>
      <c r="F368" s="264" t="s">
        <v>2167</v>
      </c>
      <c r="G368" s="264" t="s">
        <v>2168</v>
      </c>
      <c r="H368" s="264" t="s">
        <v>2164</v>
      </c>
      <c r="I368" s="264" t="s">
        <v>2164</v>
      </c>
      <c r="J368" s="264" t="s">
        <v>2169</v>
      </c>
    </row>
    <row r="369" spans="1:10">
      <c r="A369" s="264" t="s">
        <v>2170</v>
      </c>
      <c r="B369" s="264" t="s">
        <v>2171</v>
      </c>
      <c r="C369" s="264" t="s">
        <v>2172</v>
      </c>
      <c r="D369" s="264" t="s">
        <v>2173</v>
      </c>
      <c r="E369" s="264" t="s">
        <v>2174</v>
      </c>
      <c r="F369" s="264" t="s">
        <v>2175</v>
      </c>
      <c r="G369" s="264" t="s">
        <v>2176</v>
      </c>
      <c r="H369" s="264" t="s">
        <v>2172</v>
      </c>
      <c r="I369" s="264" t="s">
        <v>2172</v>
      </c>
      <c r="J369" s="264" t="s">
        <v>2177</v>
      </c>
    </row>
    <row r="370" spans="1:10">
      <c r="A370" s="264" t="s">
        <v>2178</v>
      </c>
      <c r="B370" s="264" t="s">
        <v>2179</v>
      </c>
      <c r="C370" s="264" t="s">
        <v>2180</v>
      </c>
      <c r="D370" s="264" t="s">
        <v>2181</v>
      </c>
      <c r="E370" s="264" t="s">
        <v>2182</v>
      </c>
      <c r="F370" s="264" t="s">
        <v>2183</v>
      </c>
      <c r="G370" s="264" t="s">
        <v>2184</v>
      </c>
      <c r="H370" s="264" t="s">
        <v>2185</v>
      </c>
      <c r="I370" s="264" t="s">
        <v>2186</v>
      </c>
      <c r="J370" s="264" t="s">
        <v>2187</v>
      </c>
    </row>
    <row r="371" spans="1:10">
      <c r="A371" s="264" t="s">
        <v>2188</v>
      </c>
      <c r="B371" s="264" t="s">
        <v>2189</v>
      </c>
      <c r="C371" s="264" t="s">
        <v>2190</v>
      </c>
      <c r="D371" s="264" t="s">
        <v>2191</v>
      </c>
      <c r="E371" s="264" t="s">
        <v>2192</v>
      </c>
      <c r="F371" s="264" t="s">
        <v>2193</v>
      </c>
      <c r="G371" s="264" t="s">
        <v>2194</v>
      </c>
      <c r="H371" s="264" t="s">
        <v>2195</v>
      </c>
      <c r="I371" s="264" t="s">
        <v>2196</v>
      </c>
      <c r="J371" s="264" t="s">
        <v>2197</v>
      </c>
    </row>
    <row r="372" spans="1:10">
      <c r="A372" s="264" t="s">
        <v>392</v>
      </c>
      <c r="B372" s="264" t="s">
        <v>392</v>
      </c>
      <c r="C372" s="264" t="s">
        <v>392</v>
      </c>
      <c r="D372" s="264" t="s">
        <v>392</v>
      </c>
      <c r="E372" s="264" t="s">
        <v>392</v>
      </c>
      <c r="F372" s="264" t="s">
        <v>392</v>
      </c>
      <c r="G372" s="264" t="s">
        <v>392</v>
      </c>
      <c r="H372" s="264" t="s">
        <v>392</v>
      </c>
      <c r="I372" s="264" t="s">
        <v>392</v>
      </c>
      <c r="J372" s="264" t="s">
        <v>392</v>
      </c>
    </row>
    <row r="373" spans="1:10">
      <c r="A373" s="264" t="s">
        <v>418</v>
      </c>
      <c r="B373" s="264" t="s">
        <v>418</v>
      </c>
      <c r="C373" s="264" t="s">
        <v>418</v>
      </c>
      <c r="D373" s="264" t="s">
        <v>418</v>
      </c>
      <c r="E373" s="264" t="s">
        <v>418</v>
      </c>
      <c r="F373" s="264" t="s">
        <v>418</v>
      </c>
      <c r="G373" s="264" t="s">
        <v>418</v>
      </c>
      <c r="H373" s="264" t="s">
        <v>418</v>
      </c>
      <c r="I373" s="264" t="s">
        <v>418</v>
      </c>
      <c r="J373" s="264" t="s">
        <v>418</v>
      </c>
    </row>
    <row r="374" spans="1:10">
      <c r="A374" s="264" t="s">
        <v>417</v>
      </c>
      <c r="B374" s="264" t="s">
        <v>417</v>
      </c>
      <c r="C374" s="264" t="s">
        <v>417</v>
      </c>
      <c r="D374" s="264" t="s">
        <v>417</v>
      </c>
      <c r="E374" s="264" t="s">
        <v>417</v>
      </c>
      <c r="F374" s="264" t="s">
        <v>417</v>
      </c>
      <c r="G374" s="264" t="s">
        <v>417</v>
      </c>
      <c r="H374" s="264" t="s">
        <v>417</v>
      </c>
      <c r="I374" s="264" t="s">
        <v>417</v>
      </c>
      <c r="J374" s="264" t="s">
        <v>417</v>
      </c>
    </row>
    <row r="375" spans="1:10">
      <c r="A375" s="264" t="s">
        <v>416</v>
      </c>
      <c r="B375" s="264" t="s">
        <v>416</v>
      </c>
      <c r="C375" s="264" t="s">
        <v>416</v>
      </c>
      <c r="D375" s="264" t="s">
        <v>416</v>
      </c>
      <c r="E375" s="264" t="s">
        <v>416</v>
      </c>
      <c r="F375" s="264" t="s">
        <v>416</v>
      </c>
      <c r="G375" s="264" t="s">
        <v>416</v>
      </c>
      <c r="H375" s="264" t="s">
        <v>416</v>
      </c>
      <c r="I375" s="264" t="s">
        <v>416</v>
      </c>
      <c r="J375" s="264" t="s">
        <v>416</v>
      </c>
    </row>
    <row r="376" spans="1:10">
      <c r="A376" s="264" t="s">
        <v>415</v>
      </c>
      <c r="B376" s="264" t="s">
        <v>415</v>
      </c>
      <c r="C376" s="264" t="s">
        <v>415</v>
      </c>
      <c r="D376" s="264" t="s">
        <v>415</v>
      </c>
      <c r="E376" s="264" t="s">
        <v>415</v>
      </c>
      <c r="F376" s="264" t="s">
        <v>415</v>
      </c>
      <c r="G376" s="264" t="s">
        <v>415</v>
      </c>
      <c r="H376" s="264" t="s">
        <v>415</v>
      </c>
      <c r="I376" s="264" t="s">
        <v>415</v>
      </c>
      <c r="J376" s="264" t="s">
        <v>415</v>
      </c>
    </row>
    <row r="377" spans="1:10">
      <c r="A377" s="264" t="s">
        <v>2198</v>
      </c>
      <c r="B377" s="264" t="s">
        <v>2199</v>
      </c>
      <c r="C377" s="264" t="s">
        <v>2200</v>
      </c>
      <c r="D377" s="264" t="s">
        <v>2201</v>
      </c>
      <c r="E377" s="264" t="s">
        <v>857</v>
      </c>
      <c r="F377" s="264" t="s">
        <v>2202</v>
      </c>
      <c r="G377" s="264" t="s">
        <v>2203</v>
      </c>
      <c r="H377" s="264" t="s">
        <v>2200</v>
      </c>
      <c r="I377" s="264" t="s">
        <v>2200</v>
      </c>
      <c r="J377" s="264" t="s">
        <v>2204</v>
      </c>
    </row>
    <row r="378" spans="1:10">
      <c r="A378" s="264" t="s">
        <v>2205</v>
      </c>
      <c r="B378" s="264" t="s">
        <v>2206</v>
      </c>
      <c r="C378" s="264" t="s">
        <v>2207</v>
      </c>
      <c r="D378" s="264" t="s">
        <v>2208</v>
      </c>
      <c r="E378" s="264" t="s">
        <v>855</v>
      </c>
      <c r="F378" s="264" t="s">
        <v>2209</v>
      </c>
      <c r="G378" s="264" t="s">
        <v>2210</v>
      </c>
      <c r="H378" s="264" t="s">
        <v>2207</v>
      </c>
      <c r="I378" s="264" t="s">
        <v>2207</v>
      </c>
      <c r="J378" s="264" t="s">
        <v>2211</v>
      </c>
    </row>
    <row r="379" spans="1:10">
      <c r="A379" s="264" t="s">
        <v>2212</v>
      </c>
      <c r="B379" s="264" t="s">
        <v>2213</v>
      </c>
      <c r="C379" s="264" t="s">
        <v>2214</v>
      </c>
      <c r="D379" s="264" t="s">
        <v>2215</v>
      </c>
      <c r="E379" s="264" t="s">
        <v>853</v>
      </c>
      <c r="F379" s="264" t="s">
        <v>2216</v>
      </c>
      <c r="G379" s="264" t="s">
        <v>2217</v>
      </c>
      <c r="H379" s="264" t="s">
        <v>2214</v>
      </c>
      <c r="I379" s="264" t="s">
        <v>2214</v>
      </c>
      <c r="J379" s="264" t="s">
        <v>2214</v>
      </c>
    </row>
    <row r="380" spans="1:10">
      <c r="A380" s="264" t="s">
        <v>2218</v>
      </c>
      <c r="B380" s="264" t="s">
        <v>2219</v>
      </c>
      <c r="C380" s="264" t="s">
        <v>2220</v>
      </c>
      <c r="D380" s="264" t="s">
        <v>2221</v>
      </c>
      <c r="E380" s="264" t="s">
        <v>851</v>
      </c>
      <c r="F380" s="264" t="s">
        <v>2222</v>
      </c>
      <c r="G380" s="264" t="s">
        <v>2223</v>
      </c>
      <c r="H380" s="264" t="s">
        <v>2220</v>
      </c>
      <c r="I380" s="264" t="s">
        <v>2220</v>
      </c>
      <c r="J380" s="264" t="s">
        <v>2220</v>
      </c>
    </row>
    <row r="381" spans="1:10">
      <c r="A381" s="264" t="s">
        <v>2224</v>
      </c>
      <c r="B381" s="264" t="s">
        <v>2225</v>
      </c>
      <c r="C381" s="264" t="s">
        <v>2226</v>
      </c>
      <c r="D381" s="264" t="s">
        <v>2227</v>
      </c>
      <c r="E381" s="264" t="s">
        <v>849</v>
      </c>
      <c r="F381" s="264" t="s">
        <v>2228</v>
      </c>
      <c r="G381" s="264" t="s">
        <v>2229</v>
      </c>
      <c r="H381" s="264" t="s">
        <v>2226</v>
      </c>
      <c r="I381" s="264" t="s">
        <v>2226</v>
      </c>
      <c r="J381" s="264" t="s">
        <v>2230</v>
      </c>
    </row>
    <row r="382" spans="1:10">
      <c r="A382" s="264" t="s">
        <v>2231</v>
      </c>
      <c r="B382" s="264" t="s">
        <v>2232</v>
      </c>
      <c r="C382" s="264" t="s">
        <v>2233</v>
      </c>
      <c r="D382" s="264" t="s">
        <v>2234</v>
      </c>
      <c r="E382" s="264" t="s">
        <v>847</v>
      </c>
      <c r="F382" s="264" t="s">
        <v>2235</v>
      </c>
      <c r="G382" s="264" t="s">
        <v>2236</v>
      </c>
      <c r="H382" s="264" t="s">
        <v>2233</v>
      </c>
      <c r="I382" s="264" t="s">
        <v>2233</v>
      </c>
      <c r="J382" s="264" t="s">
        <v>2233</v>
      </c>
    </row>
    <row r="383" spans="1:10">
      <c r="A383" s="264" t="s">
        <v>2237</v>
      </c>
      <c r="B383" s="264" t="s">
        <v>2238</v>
      </c>
      <c r="C383" s="264" t="s">
        <v>2239</v>
      </c>
      <c r="D383" s="264" t="s">
        <v>2240</v>
      </c>
      <c r="E383" s="264" t="s">
        <v>845</v>
      </c>
      <c r="F383" s="264" t="s">
        <v>2241</v>
      </c>
      <c r="G383" s="264" t="s">
        <v>2242</v>
      </c>
      <c r="H383" s="264" t="s">
        <v>2239</v>
      </c>
      <c r="I383" s="264" t="s">
        <v>2239</v>
      </c>
      <c r="J383" s="264" t="s">
        <v>2243</v>
      </c>
    </row>
    <row r="384" spans="1:10">
      <c r="A384" s="264" t="s">
        <v>2244</v>
      </c>
      <c r="B384" s="264" t="s">
        <v>2245</v>
      </c>
      <c r="C384" s="264" t="s">
        <v>2246</v>
      </c>
      <c r="D384" s="264" t="s">
        <v>2247</v>
      </c>
      <c r="E384" s="264" t="s">
        <v>843</v>
      </c>
      <c r="F384" s="264" t="s">
        <v>2248</v>
      </c>
      <c r="G384" s="264" t="s">
        <v>2249</v>
      </c>
      <c r="H384" s="264" t="s">
        <v>2246</v>
      </c>
      <c r="I384" s="264" t="s">
        <v>2246</v>
      </c>
      <c r="J384" s="264" t="s">
        <v>2250</v>
      </c>
    </row>
    <row r="385" spans="1:10">
      <c r="A385" s="264" t="s">
        <v>2251</v>
      </c>
      <c r="B385" s="264" t="s">
        <v>2252</v>
      </c>
      <c r="C385" s="264" t="s">
        <v>2253</v>
      </c>
      <c r="D385" s="264" t="s">
        <v>2254</v>
      </c>
      <c r="E385" s="264" t="s">
        <v>841</v>
      </c>
      <c r="F385" s="264" t="s">
        <v>2255</v>
      </c>
      <c r="G385" s="264" t="s">
        <v>2256</v>
      </c>
      <c r="H385" s="264" t="s">
        <v>2253</v>
      </c>
      <c r="I385" s="264" t="s">
        <v>2253</v>
      </c>
      <c r="J385" s="264" t="s">
        <v>2257</v>
      </c>
    </row>
    <row r="386" spans="1:10">
      <c r="A386" s="264" t="s">
        <v>2258</v>
      </c>
      <c r="B386" s="264" t="s">
        <v>2259</v>
      </c>
      <c r="C386" s="264" t="s">
        <v>2260</v>
      </c>
      <c r="D386" s="264" t="s">
        <v>2261</v>
      </c>
      <c r="E386" s="264" t="s">
        <v>2262</v>
      </c>
      <c r="F386" s="264" t="s">
        <v>2263</v>
      </c>
      <c r="G386" s="264" t="s">
        <v>2264</v>
      </c>
      <c r="H386" s="264" t="s">
        <v>2265</v>
      </c>
      <c r="I386" s="264" t="s">
        <v>2266</v>
      </c>
      <c r="J386" s="264" t="s">
        <v>2267</v>
      </c>
    </row>
    <row r="387" spans="1:10">
      <c r="A387" s="264" t="s">
        <v>2268</v>
      </c>
      <c r="B387" s="264" t="s">
        <v>2269</v>
      </c>
      <c r="C387" s="264" t="s">
        <v>2270</v>
      </c>
      <c r="D387" s="264" t="s">
        <v>2271</v>
      </c>
      <c r="E387" s="264" t="s">
        <v>2272</v>
      </c>
      <c r="F387" s="264" t="s">
        <v>2273</v>
      </c>
      <c r="G387" s="264" t="s">
        <v>2274</v>
      </c>
      <c r="H387" s="264" t="s">
        <v>2275</v>
      </c>
      <c r="I387" s="264" t="s">
        <v>2276</v>
      </c>
      <c r="J387" s="264" t="s">
        <v>2277</v>
      </c>
    </row>
    <row r="388" spans="1:10">
      <c r="A388" s="264" t="s">
        <v>392</v>
      </c>
      <c r="B388" s="264" t="s">
        <v>392</v>
      </c>
      <c r="C388" s="264" t="s">
        <v>392</v>
      </c>
      <c r="D388" s="264" t="s">
        <v>392</v>
      </c>
      <c r="E388" s="264" t="s">
        <v>392</v>
      </c>
      <c r="F388" s="264" t="s">
        <v>392</v>
      </c>
      <c r="G388" s="264" t="s">
        <v>392</v>
      </c>
      <c r="H388" s="264" t="s">
        <v>392</v>
      </c>
      <c r="I388" s="264" t="s">
        <v>392</v>
      </c>
      <c r="J388" s="264" t="s">
        <v>392</v>
      </c>
    </row>
    <row r="389" spans="1:10">
      <c r="A389" s="264" t="s">
        <v>418</v>
      </c>
      <c r="B389" s="264" t="s">
        <v>418</v>
      </c>
      <c r="C389" s="264" t="s">
        <v>418</v>
      </c>
      <c r="D389" s="264" t="s">
        <v>418</v>
      </c>
      <c r="E389" s="264" t="s">
        <v>418</v>
      </c>
      <c r="F389" s="264" t="s">
        <v>418</v>
      </c>
      <c r="G389" s="264" t="s">
        <v>418</v>
      </c>
      <c r="H389" s="264" t="s">
        <v>418</v>
      </c>
      <c r="I389" s="264" t="s">
        <v>418</v>
      </c>
      <c r="J389" s="264" t="s">
        <v>418</v>
      </c>
    </row>
    <row r="390" spans="1:10">
      <c r="A390" s="264" t="s">
        <v>417</v>
      </c>
      <c r="B390" s="264" t="s">
        <v>417</v>
      </c>
      <c r="C390" s="264" t="s">
        <v>417</v>
      </c>
      <c r="D390" s="264" t="s">
        <v>417</v>
      </c>
      <c r="E390" s="264" t="s">
        <v>417</v>
      </c>
      <c r="F390" s="264" t="s">
        <v>417</v>
      </c>
      <c r="G390" s="264" t="s">
        <v>417</v>
      </c>
      <c r="H390" s="264" t="s">
        <v>417</v>
      </c>
      <c r="I390" s="264" t="s">
        <v>417</v>
      </c>
      <c r="J390" s="264" t="s">
        <v>417</v>
      </c>
    </row>
    <row r="391" spans="1:10">
      <c r="A391" s="264" t="s">
        <v>416</v>
      </c>
      <c r="B391" s="264" t="s">
        <v>416</v>
      </c>
      <c r="C391" s="264" t="s">
        <v>416</v>
      </c>
      <c r="D391" s="264" t="s">
        <v>416</v>
      </c>
      <c r="E391" s="264" t="s">
        <v>416</v>
      </c>
      <c r="F391" s="264" t="s">
        <v>416</v>
      </c>
      <c r="G391" s="264" t="s">
        <v>416</v>
      </c>
      <c r="H391" s="264" t="s">
        <v>416</v>
      </c>
      <c r="I391" s="264" t="s">
        <v>416</v>
      </c>
      <c r="J391" s="264" t="s">
        <v>416</v>
      </c>
    </row>
    <row r="392" spans="1:10">
      <c r="A392" s="264" t="s">
        <v>415</v>
      </c>
      <c r="B392" s="264" t="s">
        <v>415</v>
      </c>
      <c r="C392" s="264" t="s">
        <v>415</v>
      </c>
      <c r="D392" s="264" t="s">
        <v>415</v>
      </c>
      <c r="E392" s="264" t="s">
        <v>415</v>
      </c>
      <c r="F392" s="264" t="s">
        <v>415</v>
      </c>
      <c r="G392" s="264" t="s">
        <v>415</v>
      </c>
      <c r="H392" s="264" t="s">
        <v>415</v>
      </c>
      <c r="I392" s="264" t="s">
        <v>415</v>
      </c>
      <c r="J392" s="264" t="s">
        <v>415</v>
      </c>
    </row>
    <row r="393" spans="1:10">
      <c r="A393" s="264" t="s">
        <v>2278</v>
      </c>
      <c r="B393" s="264" t="s">
        <v>2279</v>
      </c>
      <c r="C393" s="264" t="s">
        <v>2280</v>
      </c>
      <c r="D393" s="264" t="s">
        <v>2281</v>
      </c>
      <c r="E393" s="264" t="s">
        <v>2282</v>
      </c>
      <c r="F393" s="264" t="s">
        <v>2283</v>
      </c>
      <c r="G393" s="264" t="s">
        <v>2284</v>
      </c>
      <c r="H393" s="264" t="s">
        <v>2280</v>
      </c>
      <c r="I393" s="264" t="s">
        <v>2280</v>
      </c>
      <c r="J393" s="264" t="s">
        <v>2285</v>
      </c>
    </row>
    <row r="394" spans="1:10">
      <c r="A394" s="264" t="s">
        <v>2286</v>
      </c>
      <c r="B394" s="264" t="s">
        <v>2287</v>
      </c>
      <c r="C394" s="264" t="s">
        <v>2288</v>
      </c>
      <c r="D394" s="264" t="s">
        <v>2289</v>
      </c>
      <c r="E394" s="264" t="s">
        <v>833</v>
      </c>
      <c r="F394" s="264" t="s">
        <v>2290</v>
      </c>
      <c r="G394" s="264" t="s">
        <v>2291</v>
      </c>
      <c r="H394" s="264" t="s">
        <v>2288</v>
      </c>
      <c r="I394" s="264" t="s">
        <v>2288</v>
      </c>
      <c r="J394" s="264" t="s">
        <v>2292</v>
      </c>
    </row>
    <row r="395" spans="1:10">
      <c r="A395" s="264" t="s">
        <v>2293</v>
      </c>
      <c r="B395" s="264" t="s">
        <v>2294</v>
      </c>
      <c r="C395" s="264" t="s">
        <v>2295</v>
      </c>
      <c r="D395" s="264" t="s">
        <v>2296</v>
      </c>
      <c r="E395" s="264" t="s">
        <v>831</v>
      </c>
      <c r="F395" s="264" t="s">
        <v>2297</v>
      </c>
      <c r="G395" s="264" t="s">
        <v>2298</v>
      </c>
      <c r="H395" s="264" t="s">
        <v>2295</v>
      </c>
      <c r="I395" s="264" t="s">
        <v>2295</v>
      </c>
      <c r="J395" s="264" t="s">
        <v>2299</v>
      </c>
    </row>
    <row r="396" spans="1:10">
      <c r="A396" s="264" t="s">
        <v>2300</v>
      </c>
      <c r="B396" s="264" t="s">
        <v>2301</v>
      </c>
      <c r="C396" s="264" t="s">
        <v>2302</v>
      </c>
      <c r="D396" s="264" t="s">
        <v>2303</v>
      </c>
      <c r="E396" s="264" t="s">
        <v>829</v>
      </c>
      <c r="F396" s="264" t="s">
        <v>2304</v>
      </c>
      <c r="G396" s="264" t="s">
        <v>2305</v>
      </c>
      <c r="H396" s="264" t="s">
        <v>2302</v>
      </c>
      <c r="I396" s="264" t="s">
        <v>2302</v>
      </c>
      <c r="J396" s="264" t="s">
        <v>2306</v>
      </c>
    </row>
    <row r="397" spans="1:10">
      <c r="A397" s="264" t="s">
        <v>2307</v>
      </c>
      <c r="B397" s="264" t="s">
        <v>2308</v>
      </c>
      <c r="C397" s="264" t="s">
        <v>2309</v>
      </c>
      <c r="D397" s="264" t="s">
        <v>2310</v>
      </c>
      <c r="E397" s="264" t="s">
        <v>827</v>
      </c>
      <c r="F397" s="264" t="s">
        <v>2311</v>
      </c>
      <c r="G397" s="264" t="s">
        <v>2312</v>
      </c>
      <c r="H397" s="264" t="s">
        <v>2309</v>
      </c>
      <c r="I397" s="264" t="s">
        <v>2309</v>
      </c>
      <c r="J397" s="264" t="s">
        <v>2313</v>
      </c>
    </row>
    <row r="398" spans="1:10">
      <c r="A398" s="264" t="s">
        <v>2314</v>
      </c>
      <c r="B398" s="264" t="s">
        <v>2315</v>
      </c>
      <c r="C398" s="264" t="s">
        <v>2316</v>
      </c>
      <c r="D398" s="264" t="s">
        <v>2317</v>
      </c>
      <c r="E398" s="264" t="s">
        <v>2318</v>
      </c>
      <c r="F398" s="264" t="s">
        <v>2319</v>
      </c>
      <c r="G398" s="264" t="s">
        <v>2320</v>
      </c>
      <c r="H398" s="264" t="s">
        <v>2316</v>
      </c>
      <c r="I398" s="264" t="s">
        <v>2316</v>
      </c>
      <c r="J398" s="264" t="s">
        <v>2321</v>
      </c>
    </row>
    <row r="399" spans="1:10">
      <c r="A399" s="264" t="s">
        <v>2322</v>
      </c>
      <c r="B399" s="264" t="s">
        <v>2323</v>
      </c>
      <c r="C399" s="264" t="s">
        <v>2324</v>
      </c>
      <c r="D399" s="264" t="s">
        <v>2325</v>
      </c>
      <c r="E399" s="264" t="s">
        <v>823</v>
      </c>
      <c r="F399" s="264" t="s">
        <v>2326</v>
      </c>
      <c r="G399" s="264" t="s">
        <v>2327</v>
      </c>
      <c r="H399" s="264" t="s">
        <v>2324</v>
      </c>
      <c r="I399" s="264" t="s">
        <v>2324</v>
      </c>
      <c r="J399" s="264" t="s">
        <v>2328</v>
      </c>
    </row>
    <row r="400" spans="1:10">
      <c r="A400" s="264" t="s">
        <v>2329</v>
      </c>
      <c r="B400" s="264" t="s">
        <v>2330</v>
      </c>
      <c r="C400" s="264" t="s">
        <v>2331</v>
      </c>
      <c r="D400" s="264" t="s">
        <v>2332</v>
      </c>
      <c r="E400" s="264" t="s">
        <v>821</v>
      </c>
      <c r="F400" s="264" t="s">
        <v>2333</v>
      </c>
      <c r="G400" s="264" t="s">
        <v>2334</v>
      </c>
      <c r="H400" s="264" t="s">
        <v>2331</v>
      </c>
      <c r="I400" s="264" t="s">
        <v>2331</v>
      </c>
      <c r="J400" s="264" t="s">
        <v>2335</v>
      </c>
    </row>
    <row r="401" spans="1:10">
      <c r="A401" s="264" t="s">
        <v>2336</v>
      </c>
      <c r="B401" s="264" t="s">
        <v>2337</v>
      </c>
      <c r="C401" s="264" t="s">
        <v>2338</v>
      </c>
      <c r="D401" s="264" t="s">
        <v>2339</v>
      </c>
      <c r="E401" s="264" t="s">
        <v>2340</v>
      </c>
      <c r="F401" s="264" t="s">
        <v>2341</v>
      </c>
      <c r="G401" s="264" t="s">
        <v>2342</v>
      </c>
      <c r="H401" s="264" t="s">
        <v>2338</v>
      </c>
      <c r="I401" s="264" t="s">
        <v>2338</v>
      </c>
      <c r="J401" s="264" t="s">
        <v>2343</v>
      </c>
    </row>
    <row r="402" spans="1:10">
      <c r="A402" s="264" t="s">
        <v>2344</v>
      </c>
      <c r="B402" s="264" t="s">
        <v>2345</v>
      </c>
      <c r="C402" s="264" t="s">
        <v>2346</v>
      </c>
      <c r="D402" s="264" t="s">
        <v>2347</v>
      </c>
      <c r="E402" s="264" t="s">
        <v>2348</v>
      </c>
      <c r="F402" s="264" t="s">
        <v>2349</v>
      </c>
      <c r="G402" s="264" t="s">
        <v>2350</v>
      </c>
      <c r="H402" s="264" t="s">
        <v>2351</v>
      </c>
      <c r="I402" s="264" t="s">
        <v>2352</v>
      </c>
      <c r="J402" s="264" t="s">
        <v>2353</v>
      </c>
    </row>
    <row r="403" spans="1:10">
      <c r="A403" s="264" t="s">
        <v>2354</v>
      </c>
      <c r="B403" s="264" t="s">
        <v>2355</v>
      </c>
      <c r="C403" s="264" t="s">
        <v>2356</v>
      </c>
      <c r="D403" s="264" t="s">
        <v>2357</v>
      </c>
      <c r="E403" s="264" t="s">
        <v>2358</v>
      </c>
      <c r="F403" s="264" t="s">
        <v>2359</v>
      </c>
      <c r="G403" s="264" t="s">
        <v>2360</v>
      </c>
      <c r="H403" s="264" t="s">
        <v>2361</v>
      </c>
      <c r="I403" s="264" t="s">
        <v>2362</v>
      </c>
      <c r="J403" s="264" t="s">
        <v>2363</v>
      </c>
    </row>
    <row r="404" spans="1:10">
      <c r="A404" s="264" t="s">
        <v>392</v>
      </c>
      <c r="B404" s="264" t="s">
        <v>392</v>
      </c>
      <c r="C404" s="264" t="s">
        <v>392</v>
      </c>
      <c r="D404" s="264" t="s">
        <v>392</v>
      </c>
      <c r="E404" s="264" t="s">
        <v>392</v>
      </c>
      <c r="F404" s="264" t="s">
        <v>392</v>
      </c>
      <c r="G404" s="264" t="s">
        <v>392</v>
      </c>
      <c r="H404" s="264" t="s">
        <v>392</v>
      </c>
      <c r="I404" s="264" t="s">
        <v>392</v>
      </c>
      <c r="J404" s="264" t="s">
        <v>392</v>
      </c>
    </row>
    <row r="405" spans="1:10">
      <c r="A405" s="264" t="s">
        <v>418</v>
      </c>
      <c r="B405" s="264" t="s">
        <v>418</v>
      </c>
      <c r="C405" s="264" t="s">
        <v>418</v>
      </c>
      <c r="D405" s="264" t="s">
        <v>418</v>
      </c>
      <c r="E405" s="264" t="s">
        <v>418</v>
      </c>
      <c r="F405" s="264" t="s">
        <v>418</v>
      </c>
      <c r="G405" s="264" t="s">
        <v>418</v>
      </c>
      <c r="H405" s="264" t="s">
        <v>418</v>
      </c>
      <c r="I405" s="264" t="s">
        <v>418</v>
      </c>
      <c r="J405" s="264" t="s">
        <v>418</v>
      </c>
    </row>
    <row r="406" spans="1:10">
      <c r="A406" s="264" t="s">
        <v>417</v>
      </c>
      <c r="B406" s="264" t="s">
        <v>417</v>
      </c>
      <c r="C406" s="264" t="s">
        <v>417</v>
      </c>
      <c r="D406" s="264" t="s">
        <v>417</v>
      </c>
      <c r="E406" s="264" t="s">
        <v>417</v>
      </c>
      <c r="F406" s="264" t="s">
        <v>417</v>
      </c>
      <c r="G406" s="264" t="s">
        <v>417</v>
      </c>
      <c r="H406" s="264" t="s">
        <v>417</v>
      </c>
      <c r="I406" s="264" t="s">
        <v>417</v>
      </c>
      <c r="J406" s="264" t="s">
        <v>417</v>
      </c>
    </row>
    <row r="407" spans="1:10">
      <c r="A407" s="264" t="s">
        <v>416</v>
      </c>
      <c r="B407" s="264" t="s">
        <v>416</v>
      </c>
      <c r="C407" s="264" t="s">
        <v>416</v>
      </c>
      <c r="D407" s="264" t="s">
        <v>416</v>
      </c>
      <c r="E407" s="264" t="s">
        <v>416</v>
      </c>
      <c r="F407" s="264" t="s">
        <v>416</v>
      </c>
      <c r="G407" s="264" t="s">
        <v>416</v>
      </c>
      <c r="H407" s="264" t="s">
        <v>416</v>
      </c>
      <c r="I407" s="264" t="s">
        <v>416</v>
      </c>
      <c r="J407" s="264" t="s">
        <v>416</v>
      </c>
    </row>
    <row r="408" spans="1:10">
      <c r="A408" s="264" t="s">
        <v>415</v>
      </c>
      <c r="B408" s="264" t="s">
        <v>415</v>
      </c>
      <c r="C408" s="264" t="s">
        <v>415</v>
      </c>
      <c r="D408" s="264" t="s">
        <v>415</v>
      </c>
      <c r="E408" s="264" t="s">
        <v>415</v>
      </c>
      <c r="F408" s="264" t="s">
        <v>415</v>
      </c>
      <c r="G408" s="264" t="s">
        <v>415</v>
      </c>
      <c r="H408" s="264" t="s">
        <v>415</v>
      </c>
      <c r="I408" s="264" t="s">
        <v>415</v>
      </c>
      <c r="J408" s="264" t="s">
        <v>415</v>
      </c>
    </row>
    <row r="409" spans="1:10">
      <c r="A409" s="264" t="s">
        <v>2364</v>
      </c>
      <c r="B409" s="264" t="s">
        <v>2365</v>
      </c>
      <c r="C409" s="264" t="s">
        <v>2366</v>
      </c>
      <c r="D409" s="264" t="s">
        <v>2367</v>
      </c>
      <c r="E409" s="264" t="s">
        <v>813</v>
      </c>
      <c r="F409" s="264" t="s">
        <v>2368</v>
      </c>
      <c r="G409" s="264" t="s">
        <v>2369</v>
      </c>
      <c r="H409" s="264" t="s">
        <v>2366</v>
      </c>
      <c r="I409" s="264" t="s">
        <v>2366</v>
      </c>
      <c r="J409" s="264" t="s">
        <v>2370</v>
      </c>
    </row>
    <row r="410" spans="1:10">
      <c r="A410" s="264" t="s">
        <v>2371</v>
      </c>
      <c r="B410" s="264" t="s">
        <v>2372</v>
      </c>
      <c r="C410" s="264" t="s">
        <v>2373</v>
      </c>
      <c r="D410" s="264" t="s">
        <v>2374</v>
      </c>
      <c r="E410" s="264" t="s">
        <v>811</v>
      </c>
      <c r="F410" s="264" t="s">
        <v>2375</v>
      </c>
      <c r="G410" s="264" t="s">
        <v>2376</v>
      </c>
      <c r="H410" s="264" t="s">
        <v>2373</v>
      </c>
      <c r="I410" s="264" t="s">
        <v>2373</v>
      </c>
      <c r="J410" s="264" t="s">
        <v>2377</v>
      </c>
    </row>
    <row r="411" spans="1:10">
      <c r="A411" s="264" t="s">
        <v>2378</v>
      </c>
      <c r="B411" s="264" t="s">
        <v>2379</v>
      </c>
      <c r="C411" s="264" t="s">
        <v>2380</v>
      </c>
      <c r="D411" s="264" t="s">
        <v>2381</v>
      </c>
      <c r="E411" s="264" t="s">
        <v>809</v>
      </c>
      <c r="F411" s="264" t="s">
        <v>2382</v>
      </c>
      <c r="G411" s="264" t="s">
        <v>2383</v>
      </c>
      <c r="H411" s="264" t="s">
        <v>2380</v>
      </c>
      <c r="I411" s="264" t="s">
        <v>2380</v>
      </c>
      <c r="J411" s="264" t="s">
        <v>2384</v>
      </c>
    </row>
    <row r="412" spans="1:10">
      <c r="A412" s="264" t="s">
        <v>2385</v>
      </c>
      <c r="B412" s="264" t="s">
        <v>2386</v>
      </c>
      <c r="C412" s="264" t="s">
        <v>2387</v>
      </c>
      <c r="D412" s="264" t="s">
        <v>2388</v>
      </c>
      <c r="E412" s="264" t="s">
        <v>807</v>
      </c>
      <c r="F412" s="264" t="s">
        <v>2389</v>
      </c>
      <c r="G412" s="264" t="s">
        <v>2390</v>
      </c>
      <c r="H412" s="264" t="s">
        <v>2387</v>
      </c>
      <c r="I412" s="264" t="s">
        <v>2387</v>
      </c>
      <c r="J412" s="264" t="s">
        <v>2391</v>
      </c>
    </row>
    <row r="413" spans="1:10">
      <c r="A413" s="264" t="s">
        <v>2392</v>
      </c>
      <c r="B413" s="264" t="s">
        <v>2393</v>
      </c>
      <c r="C413" s="264" t="s">
        <v>2394</v>
      </c>
      <c r="D413" s="264" t="s">
        <v>2395</v>
      </c>
      <c r="E413" s="264" t="s">
        <v>805</v>
      </c>
      <c r="F413" s="264" t="s">
        <v>2396</v>
      </c>
      <c r="G413" s="264" t="s">
        <v>2397</v>
      </c>
      <c r="H413" s="264" t="s">
        <v>2394</v>
      </c>
      <c r="I413" s="264" t="s">
        <v>2394</v>
      </c>
      <c r="J413" s="264" t="s">
        <v>2398</v>
      </c>
    </row>
    <row r="414" spans="1:10">
      <c r="A414" s="264" t="s">
        <v>2399</v>
      </c>
      <c r="B414" s="264" t="s">
        <v>2400</v>
      </c>
      <c r="C414" s="264" t="s">
        <v>2401</v>
      </c>
      <c r="D414" s="264" t="s">
        <v>2402</v>
      </c>
      <c r="E414" s="264" t="s">
        <v>803</v>
      </c>
      <c r="F414" s="264" t="s">
        <v>2403</v>
      </c>
      <c r="G414" s="264" t="s">
        <v>2404</v>
      </c>
      <c r="H414" s="264" t="s">
        <v>2401</v>
      </c>
      <c r="I414" s="264" t="s">
        <v>2401</v>
      </c>
      <c r="J414" s="264" t="s">
        <v>2405</v>
      </c>
    </row>
    <row r="415" spans="1:10">
      <c r="A415" s="264" t="s">
        <v>2406</v>
      </c>
      <c r="B415" s="264" t="s">
        <v>2407</v>
      </c>
      <c r="C415" s="264" t="s">
        <v>2408</v>
      </c>
      <c r="D415" s="264" t="s">
        <v>2409</v>
      </c>
      <c r="E415" s="264" t="s">
        <v>801</v>
      </c>
      <c r="F415" s="264" t="s">
        <v>2410</v>
      </c>
      <c r="G415" s="264" t="s">
        <v>2411</v>
      </c>
      <c r="H415" s="264" t="s">
        <v>2408</v>
      </c>
      <c r="I415" s="264" t="s">
        <v>2408</v>
      </c>
      <c r="J415" s="264" t="s">
        <v>2412</v>
      </c>
    </row>
    <row r="416" spans="1:10">
      <c r="A416" s="264" t="s">
        <v>2413</v>
      </c>
      <c r="B416" s="264" t="s">
        <v>2414</v>
      </c>
      <c r="C416" s="264" t="s">
        <v>2415</v>
      </c>
      <c r="D416" s="264" t="s">
        <v>2416</v>
      </c>
      <c r="E416" s="264" t="s">
        <v>799</v>
      </c>
      <c r="F416" s="264" t="s">
        <v>2417</v>
      </c>
      <c r="G416" s="264" t="s">
        <v>2418</v>
      </c>
      <c r="H416" s="264" t="s">
        <v>2415</v>
      </c>
      <c r="I416" s="264" t="s">
        <v>2415</v>
      </c>
      <c r="J416" s="264" t="s">
        <v>2419</v>
      </c>
    </row>
    <row r="417" spans="1:10">
      <c r="A417" s="264" t="s">
        <v>2420</v>
      </c>
      <c r="B417" s="264" t="s">
        <v>2421</v>
      </c>
      <c r="C417" s="264" t="s">
        <v>2422</v>
      </c>
      <c r="D417" s="264" t="s">
        <v>2423</v>
      </c>
      <c r="E417" s="264" t="s">
        <v>797</v>
      </c>
      <c r="F417" s="264" t="s">
        <v>2424</v>
      </c>
      <c r="G417" s="264" t="s">
        <v>2425</v>
      </c>
      <c r="H417" s="264" t="s">
        <v>2422</v>
      </c>
      <c r="I417" s="264" t="s">
        <v>2422</v>
      </c>
      <c r="J417" s="264" t="s">
        <v>2426</v>
      </c>
    </row>
    <row r="418" spans="1:10">
      <c r="A418" s="264" t="s">
        <v>2427</v>
      </c>
      <c r="B418" s="264" t="s">
        <v>2428</v>
      </c>
      <c r="C418" s="264" t="s">
        <v>2429</v>
      </c>
      <c r="D418" s="264" t="s">
        <v>2430</v>
      </c>
      <c r="E418" s="264" t="s">
        <v>2431</v>
      </c>
      <c r="F418" s="264" t="s">
        <v>2432</v>
      </c>
      <c r="G418" s="264" t="s">
        <v>2433</v>
      </c>
      <c r="H418" s="264" t="s">
        <v>2434</v>
      </c>
      <c r="I418" s="264" t="s">
        <v>2435</v>
      </c>
      <c r="J418" s="264" t="s">
        <v>2436</v>
      </c>
    </row>
    <row r="419" spans="1:10">
      <c r="A419" s="264" t="s">
        <v>2437</v>
      </c>
      <c r="B419" s="264" t="s">
        <v>2438</v>
      </c>
      <c r="C419" s="264" t="s">
        <v>2439</v>
      </c>
      <c r="D419" s="264" t="s">
        <v>2440</v>
      </c>
      <c r="E419" s="264" t="s">
        <v>2441</v>
      </c>
      <c r="F419" s="264" t="s">
        <v>2442</v>
      </c>
      <c r="G419" s="264" t="s">
        <v>2443</v>
      </c>
      <c r="H419" s="264" t="s">
        <v>2444</v>
      </c>
      <c r="I419" s="264" t="s">
        <v>2445</v>
      </c>
      <c r="J419" s="264" t="s">
        <v>2446</v>
      </c>
    </row>
    <row r="420" spans="1:10">
      <c r="A420" s="264" t="s">
        <v>392</v>
      </c>
      <c r="B420" s="264" t="s">
        <v>392</v>
      </c>
      <c r="C420" s="264" t="s">
        <v>392</v>
      </c>
      <c r="D420" s="264" t="s">
        <v>392</v>
      </c>
      <c r="E420" s="264" t="s">
        <v>392</v>
      </c>
      <c r="F420" s="264" t="s">
        <v>392</v>
      </c>
      <c r="G420" s="264" t="s">
        <v>392</v>
      </c>
      <c r="H420" s="264" t="s">
        <v>392</v>
      </c>
      <c r="I420" s="264" t="s">
        <v>392</v>
      </c>
      <c r="J420" s="264" t="s">
        <v>392</v>
      </c>
    </row>
    <row r="421" spans="1:10">
      <c r="A421" s="264" t="s">
        <v>418</v>
      </c>
      <c r="B421" s="264" t="s">
        <v>418</v>
      </c>
      <c r="C421" s="264" t="s">
        <v>418</v>
      </c>
      <c r="D421" s="264" t="s">
        <v>418</v>
      </c>
      <c r="E421" s="264" t="s">
        <v>418</v>
      </c>
      <c r="F421" s="264" t="s">
        <v>418</v>
      </c>
      <c r="G421" s="264" t="s">
        <v>418</v>
      </c>
      <c r="H421" s="264" t="s">
        <v>418</v>
      </c>
      <c r="I421" s="264" t="s">
        <v>418</v>
      </c>
      <c r="J421" s="264" t="s">
        <v>418</v>
      </c>
    </row>
    <row r="422" spans="1:10">
      <c r="A422" s="264" t="s">
        <v>417</v>
      </c>
      <c r="B422" s="264" t="s">
        <v>417</v>
      </c>
      <c r="C422" s="264" t="s">
        <v>417</v>
      </c>
      <c r="D422" s="264" t="s">
        <v>417</v>
      </c>
      <c r="E422" s="264" t="s">
        <v>417</v>
      </c>
      <c r="F422" s="264" t="s">
        <v>417</v>
      </c>
      <c r="G422" s="264" t="s">
        <v>417</v>
      </c>
      <c r="H422" s="264" t="s">
        <v>417</v>
      </c>
      <c r="I422" s="264" t="s">
        <v>417</v>
      </c>
      <c r="J422" s="264" t="s">
        <v>417</v>
      </c>
    </row>
    <row r="423" spans="1:10">
      <c r="A423" s="264" t="s">
        <v>416</v>
      </c>
      <c r="B423" s="264" t="s">
        <v>416</v>
      </c>
      <c r="C423" s="264" t="s">
        <v>416</v>
      </c>
      <c r="D423" s="264" t="s">
        <v>416</v>
      </c>
      <c r="E423" s="264" t="s">
        <v>416</v>
      </c>
      <c r="F423" s="264" t="s">
        <v>416</v>
      </c>
      <c r="G423" s="264" t="s">
        <v>416</v>
      </c>
      <c r="H423" s="264" t="s">
        <v>416</v>
      </c>
      <c r="I423" s="264" t="s">
        <v>416</v>
      </c>
      <c r="J423" s="264" t="s">
        <v>416</v>
      </c>
    </row>
    <row r="424" spans="1:10">
      <c r="A424" s="264" t="s">
        <v>415</v>
      </c>
      <c r="B424" s="264" t="s">
        <v>415</v>
      </c>
      <c r="C424" s="264" t="s">
        <v>415</v>
      </c>
      <c r="D424" s="264" t="s">
        <v>415</v>
      </c>
      <c r="E424" s="264" t="s">
        <v>415</v>
      </c>
      <c r="F424" s="264" t="s">
        <v>415</v>
      </c>
      <c r="G424" s="264" t="s">
        <v>415</v>
      </c>
      <c r="H424" s="264" t="s">
        <v>415</v>
      </c>
      <c r="I424" s="264" t="s">
        <v>415</v>
      </c>
      <c r="J424" s="264" t="s">
        <v>415</v>
      </c>
    </row>
    <row r="425" spans="1:10">
      <c r="A425" s="264" t="s">
        <v>2447</v>
      </c>
      <c r="B425" s="264" t="s">
        <v>2448</v>
      </c>
      <c r="C425" s="264" t="s">
        <v>2449</v>
      </c>
      <c r="D425" s="264" t="s">
        <v>2450</v>
      </c>
      <c r="E425" s="264" t="s">
        <v>791</v>
      </c>
      <c r="F425" s="264" t="s">
        <v>2451</v>
      </c>
      <c r="G425" s="264" t="s">
        <v>2452</v>
      </c>
      <c r="H425" s="264" t="s">
        <v>2449</v>
      </c>
      <c r="I425" s="264" t="s">
        <v>2449</v>
      </c>
      <c r="J425" s="264" t="s">
        <v>2453</v>
      </c>
    </row>
    <row r="426" spans="1:10">
      <c r="A426" s="264" t="s">
        <v>2454</v>
      </c>
      <c r="B426" s="264" t="s">
        <v>2455</v>
      </c>
      <c r="C426" s="264" t="s">
        <v>2456</v>
      </c>
      <c r="D426" s="264" t="s">
        <v>2457</v>
      </c>
      <c r="E426" s="264" t="s">
        <v>789</v>
      </c>
      <c r="F426" s="264" t="s">
        <v>2458</v>
      </c>
      <c r="G426" s="264" t="s">
        <v>2459</v>
      </c>
      <c r="H426" s="264" t="s">
        <v>2456</v>
      </c>
      <c r="I426" s="264" t="s">
        <v>2456</v>
      </c>
      <c r="J426" s="264" t="s">
        <v>2456</v>
      </c>
    </row>
    <row r="427" spans="1:10">
      <c r="A427" s="264" t="s">
        <v>2460</v>
      </c>
      <c r="B427" s="264" t="s">
        <v>2461</v>
      </c>
      <c r="C427" s="264" t="s">
        <v>2462</v>
      </c>
      <c r="D427" s="264" t="s">
        <v>2463</v>
      </c>
      <c r="E427" s="264" t="s">
        <v>787</v>
      </c>
      <c r="F427" s="264" t="s">
        <v>2464</v>
      </c>
      <c r="G427" s="264" t="s">
        <v>2465</v>
      </c>
      <c r="H427" s="264" t="s">
        <v>2462</v>
      </c>
      <c r="I427" s="264" t="s">
        <v>2462</v>
      </c>
      <c r="J427" s="264" t="s">
        <v>2462</v>
      </c>
    </row>
    <row r="428" spans="1:10">
      <c r="A428" s="264" t="s">
        <v>2466</v>
      </c>
      <c r="B428" s="264" t="s">
        <v>2467</v>
      </c>
      <c r="C428" s="264" t="s">
        <v>2468</v>
      </c>
      <c r="D428" s="264" t="s">
        <v>2469</v>
      </c>
      <c r="E428" s="264" t="s">
        <v>785</v>
      </c>
      <c r="F428" s="264" t="s">
        <v>2470</v>
      </c>
      <c r="G428" s="264" t="s">
        <v>2471</v>
      </c>
      <c r="H428" s="264" t="s">
        <v>2468</v>
      </c>
      <c r="I428" s="264" t="s">
        <v>2468</v>
      </c>
      <c r="J428" s="264" t="s">
        <v>2468</v>
      </c>
    </row>
    <row r="429" spans="1:10">
      <c r="A429" s="264" t="s">
        <v>2472</v>
      </c>
      <c r="B429" s="264" t="s">
        <v>2473</v>
      </c>
      <c r="C429" s="264" t="s">
        <v>2474</v>
      </c>
      <c r="D429" s="264" t="s">
        <v>2475</v>
      </c>
      <c r="E429" s="264" t="s">
        <v>783</v>
      </c>
      <c r="F429" s="264" t="s">
        <v>2476</v>
      </c>
      <c r="G429" s="264" t="s">
        <v>2477</v>
      </c>
      <c r="H429" s="264" t="s">
        <v>2474</v>
      </c>
      <c r="I429" s="264" t="s">
        <v>2474</v>
      </c>
      <c r="J429" s="264" t="s">
        <v>2474</v>
      </c>
    </row>
    <row r="430" spans="1:10">
      <c r="A430" s="264" t="s">
        <v>2478</v>
      </c>
      <c r="B430" s="264" t="s">
        <v>2479</v>
      </c>
      <c r="C430" s="264" t="s">
        <v>2480</v>
      </c>
      <c r="D430" s="264" t="s">
        <v>2481</v>
      </c>
      <c r="E430" s="264" t="s">
        <v>781</v>
      </c>
      <c r="F430" s="264" t="s">
        <v>2482</v>
      </c>
      <c r="G430" s="264" t="s">
        <v>2483</v>
      </c>
      <c r="H430" s="264" t="s">
        <v>2480</v>
      </c>
      <c r="I430" s="264" t="s">
        <v>2480</v>
      </c>
      <c r="J430" s="264" t="s">
        <v>2484</v>
      </c>
    </row>
    <row r="431" spans="1:10">
      <c r="A431" s="264" t="s">
        <v>2485</v>
      </c>
      <c r="B431" s="264" t="s">
        <v>2486</v>
      </c>
      <c r="C431" s="264" t="s">
        <v>2487</v>
      </c>
      <c r="D431" s="264" t="s">
        <v>2488</v>
      </c>
      <c r="E431" s="264" t="s">
        <v>779</v>
      </c>
      <c r="F431" s="264" t="s">
        <v>2489</v>
      </c>
      <c r="G431" s="264" t="s">
        <v>2490</v>
      </c>
      <c r="H431" s="264" t="s">
        <v>2487</v>
      </c>
      <c r="I431" s="264" t="s">
        <v>2487</v>
      </c>
      <c r="J431" s="264" t="s">
        <v>2487</v>
      </c>
    </row>
    <row r="432" spans="1:10">
      <c r="A432" s="264" t="s">
        <v>2491</v>
      </c>
      <c r="B432" s="264" t="s">
        <v>2492</v>
      </c>
      <c r="C432" s="264" t="s">
        <v>2493</v>
      </c>
      <c r="D432" s="264" t="s">
        <v>2494</v>
      </c>
      <c r="E432" s="264" t="s">
        <v>777</v>
      </c>
      <c r="F432" s="264" t="s">
        <v>2495</v>
      </c>
      <c r="G432" s="264" t="s">
        <v>2496</v>
      </c>
      <c r="H432" s="264" t="s">
        <v>2493</v>
      </c>
      <c r="I432" s="264" t="s">
        <v>2493</v>
      </c>
      <c r="J432" s="264" t="s">
        <v>2493</v>
      </c>
    </row>
    <row r="433" spans="1:10">
      <c r="A433" s="264" t="s">
        <v>2497</v>
      </c>
      <c r="B433" s="264" t="s">
        <v>2498</v>
      </c>
      <c r="C433" s="264" t="s">
        <v>2499</v>
      </c>
      <c r="D433" s="264" t="s">
        <v>2500</v>
      </c>
      <c r="E433" s="264" t="s">
        <v>775</v>
      </c>
      <c r="F433" s="264" t="s">
        <v>2501</v>
      </c>
      <c r="G433" s="264" t="s">
        <v>2502</v>
      </c>
      <c r="H433" s="264" t="s">
        <v>2499</v>
      </c>
      <c r="I433" s="264" t="s">
        <v>2499</v>
      </c>
      <c r="J433" s="264" t="s">
        <v>2503</v>
      </c>
    </row>
    <row r="434" spans="1:10">
      <c r="A434" s="264" t="s">
        <v>2504</v>
      </c>
      <c r="B434" s="264" t="s">
        <v>2505</v>
      </c>
      <c r="C434" s="264" t="s">
        <v>2506</v>
      </c>
      <c r="D434" s="264" t="s">
        <v>2507</v>
      </c>
      <c r="E434" s="264" t="s">
        <v>2508</v>
      </c>
      <c r="F434" s="264" t="s">
        <v>2509</v>
      </c>
      <c r="G434" s="264" t="s">
        <v>2510</v>
      </c>
      <c r="H434" s="264" t="s">
        <v>2511</v>
      </c>
      <c r="I434" s="264" t="s">
        <v>2512</v>
      </c>
      <c r="J434" s="264" t="s">
        <v>2513</v>
      </c>
    </row>
    <row r="435" spans="1:10">
      <c r="A435" s="264" t="s">
        <v>2514</v>
      </c>
      <c r="B435" s="264" t="s">
        <v>2515</v>
      </c>
      <c r="C435" s="264" t="s">
        <v>2516</v>
      </c>
      <c r="D435" s="264" t="s">
        <v>2517</v>
      </c>
      <c r="E435" s="264" t="s">
        <v>2518</v>
      </c>
      <c r="F435" s="264" t="s">
        <v>2519</v>
      </c>
      <c r="G435" s="264" t="s">
        <v>2520</v>
      </c>
      <c r="H435" s="264" t="s">
        <v>2521</v>
      </c>
      <c r="I435" s="264" t="s">
        <v>2522</v>
      </c>
      <c r="J435" s="264" t="s">
        <v>2523</v>
      </c>
    </row>
    <row r="436" spans="1:10">
      <c r="A436" s="264" t="s">
        <v>392</v>
      </c>
      <c r="B436" s="264" t="s">
        <v>392</v>
      </c>
      <c r="C436" s="264" t="s">
        <v>392</v>
      </c>
      <c r="D436" s="264" t="s">
        <v>392</v>
      </c>
      <c r="E436" s="264" t="s">
        <v>392</v>
      </c>
      <c r="F436" s="264" t="s">
        <v>392</v>
      </c>
      <c r="G436" s="264" t="s">
        <v>392</v>
      </c>
      <c r="H436" s="264" t="s">
        <v>392</v>
      </c>
      <c r="I436" s="264" t="s">
        <v>392</v>
      </c>
      <c r="J436" s="264" t="s">
        <v>392</v>
      </c>
    </row>
    <row r="437" spans="1:10">
      <c r="A437" s="264" t="s">
        <v>418</v>
      </c>
      <c r="B437" s="264" t="s">
        <v>418</v>
      </c>
      <c r="C437" s="264" t="s">
        <v>418</v>
      </c>
      <c r="D437" s="264" t="s">
        <v>418</v>
      </c>
      <c r="E437" s="264" t="s">
        <v>418</v>
      </c>
      <c r="F437" s="264" t="s">
        <v>418</v>
      </c>
      <c r="G437" s="264" t="s">
        <v>418</v>
      </c>
      <c r="H437" s="264" t="s">
        <v>418</v>
      </c>
      <c r="I437" s="264" t="s">
        <v>418</v>
      </c>
      <c r="J437" s="264" t="s">
        <v>418</v>
      </c>
    </row>
    <row r="438" spans="1:10">
      <c r="A438" s="264" t="s">
        <v>417</v>
      </c>
      <c r="B438" s="264" t="s">
        <v>417</v>
      </c>
      <c r="C438" s="264" t="s">
        <v>417</v>
      </c>
      <c r="D438" s="264" t="s">
        <v>417</v>
      </c>
      <c r="E438" s="264" t="s">
        <v>417</v>
      </c>
      <c r="F438" s="264" t="s">
        <v>417</v>
      </c>
      <c r="G438" s="264" t="s">
        <v>417</v>
      </c>
      <c r="H438" s="264" t="s">
        <v>417</v>
      </c>
      <c r="I438" s="264" t="s">
        <v>417</v>
      </c>
      <c r="J438" s="264" t="s">
        <v>417</v>
      </c>
    </row>
    <row r="439" spans="1:10">
      <c r="A439" s="264" t="s">
        <v>416</v>
      </c>
      <c r="B439" s="264" t="s">
        <v>416</v>
      </c>
      <c r="C439" s="264" t="s">
        <v>416</v>
      </c>
      <c r="D439" s="264" t="s">
        <v>416</v>
      </c>
      <c r="E439" s="264" t="s">
        <v>416</v>
      </c>
      <c r="F439" s="264" t="s">
        <v>416</v>
      </c>
      <c r="G439" s="264" t="s">
        <v>416</v>
      </c>
      <c r="H439" s="264" t="s">
        <v>416</v>
      </c>
      <c r="I439" s="264" t="s">
        <v>416</v>
      </c>
      <c r="J439" s="264" t="s">
        <v>416</v>
      </c>
    </row>
    <row r="440" spans="1:10">
      <c r="A440" s="264" t="s">
        <v>415</v>
      </c>
      <c r="B440" s="264" t="s">
        <v>415</v>
      </c>
      <c r="C440" s="264" t="s">
        <v>415</v>
      </c>
      <c r="D440" s="264" t="s">
        <v>415</v>
      </c>
      <c r="E440" s="264" t="s">
        <v>415</v>
      </c>
      <c r="F440" s="264" t="s">
        <v>415</v>
      </c>
      <c r="G440" s="264" t="s">
        <v>415</v>
      </c>
      <c r="H440" s="264" t="s">
        <v>415</v>
      </c>
      <c r="I440" s="264" t="s">
        <v>415</v>
      </c>
      <c r="J440" s="264" t="s">
        <v>415</v>
      </c>
    </row>
    <row r="441" spans="1:10">
      <c r="A441" s="264" t="s">
        <v>2524</v>
      </c>
      <c r="B441" s="264" t="s">
        <v>2525</v>
      </c>
      <c r="C441" s="264" t="s">
        <v>2526</v>
      </c>
      <c r="D441" s="264" t="s">
        <v>2527</v>
      </c>
      <c r="E441" s="264" t="s">
        <v>769</v>
      </c>
      <c r="F441" s="264" t="s">
        <v>2528</v>
      </c>
      <c r="G441" s="264" t="s">
        <v>2529</v>
      </c>
      <c r="H441" s="264" t="s">
        <v>2526</v>
      </c>
      <c r="I441" s="264" t="s">
        <v>2526</v>
      </c>
      <c r="J441" s="264" t="s">
        <v>2530</v>
      </c>
    </row>
    <row r="442" spans="1:10">
      <c r="A442" s="264" t="s">
        <v>2531</v>
      </c>
      <c r="B442" s="264" t="s">
        <v>2532</v>
      </c>
      <c r="C442" s="264" t="s">
        <v>2533</v>
      </c>
      <c r="D442" s="264" t="s">
        <v>2534</v>
      </c>
      <c r="E442" s="264" t="s">
        <v>767</v>
      </c>
      <c r="F442" s="264" t="s">
        <v>2535</v>
      </c>
      <c r="G442" s="264" t="s">
        <v>2536</v>
      </c>
      <c r="H442" s="264" t="s">
        <v>2533</v>
      </c>
      <c r="I442" s="264" t="s">
        <v>2533</v>
      </c>
      <c r="J442" s="264" t="s">
        <v>2537</v>
      </c>
    </row>
    <row r="443" spans="1:10">
      <c r="A443" s="264" t="s">
        <v>2538</v>
      </c>
      <c r="B443" s="264" t="s">
        <v>2539</v>
      </c>
      <c r="C443" s="264" t="s">
        <v>2540</v>
      </c>
      <c r="D443" s="264" t="s">
        <v>2541</v>
      </c>
      <c r="E443" s="264" t="s">
        <v>765</v>
      </c>
      <c r="F443" s="264" t="s">
        <v>2542</v>
      </c>
      <c r="G443" s="264" t="s">
        <v>2543</v>
      </c>
      <c r="H443" s="264" t="s">
        <v>2540</v>
      </c>
      <c r="I443" s="264" t="s">
        <v>2540</v>
      </c>
      <c r="J443" s="264" t="s">
        <v>2544</v>
      </c>
    </row>
    <row r="444" spans="1:10">
      <c r="A444" s="264" t="s">
        <v>2545</v>
      </c>
      <c r="B444" s="264" t="s">
        <v>2546</v>
      </c>
      <c r="C444" s="264" t="s">
        <v>2547</v>
      </c>
      <c r="D444" s="264" t="s">
        <v>2548</v>
      </c>
      <c r="E444" s="264" t="s">
        <v>763</v>
      </c>
      <c r="F444" s="264" t="s">
        <v>2549</v>
      </c>
      <c r="G444" s="264" t="s">
        <v>2550</v>
      </c>
      <c r="H444" s="264" t="s">
        <v>2547</v>
      </c>
      <c r="I444" s="264" t="s">
        <v>2547</v>
      </c>
      <c r="J444" s="264" t="s">
        <v>2551</v>
      </c>
    </row>
    <row r="445" spans="1:10">
      <c r="A445" s="264" t="s">
        <v>2552</v>
      </c>
      <c r="B445" s="264" t="s">
        <v>2553</v>
      </c>
      <c r="C445" s="264" t="s">
        <v>2554</v>
      </c>
      <c r="D445" s="264" t="s">
        <v>2555</v>
      </c>
      <c r="E445" s="264" t="s">
        <v>761</v>
      </c>
      <c r="F445" s="264" t="s">
        <v>2556</v>
      </c>
      <c r="G445" s="264" t="s">
        <v>2557</v>
      </c>
      <c r="H445" s="264" t="s">
        <v>2554</v>
      </c>
      <c r="I445" s="264" t="s">
        <v>2558</v>
      </c>
      <c r="J445" s="264" t="s">
        <v>2559</v>
      </c>
    </row>
    <row r="446" spans="1:10">
      <c r="A446" s="264" t="s">
        <v>2560</v>
      </c>
      <c r="B446" s="264" t="s">
        <v>2561</v>
      </c>
      <c r="C446" s="264" t="s">
        <v>2562</v>
      </c>
      <c r="D446" s="264" t="s">
        <v>2563</v>
      </c>
      <c r="E446" s="264" t="s">
        <v>759</v>
      </c>
      <c r="F446" s="264" t="s">
        <v>2564</v>
      </c>
      <c r="G446" s="264" t="s">
        <v>2565</v>
      </c>
      <c r="H446" s="264" t="s">
        <v>2562</v>
      </c>
      <c r="I446" s="264" t="s">
        <v>2562</v>
      </c>
      <c r="J446" s="264" t="s">
        <v>2566</v>
      </c>
    </row>
    <row r="447" spans="1:10">
      <c r="A447" s="264" t="s">
        <v>2567</v>
      </c>
      <c r="B447" s="264" t="s">
        <v>2568</v>
      </c>
      <c r="C447" s="264" t="s">
        <v>2569</v>
      </c>
      <c r="D447" s="264" t="s">
        <v>2570</v>
      </c>
      <c r="E447" s="264" t="s">
        <v>757</v>
      </c>
      <c r="F447" s="264" t="s">
        <v>2571</v>
      </c>
      <c r="G447" s="264" t="s">
        <v>2572</v>
      </c>
      <c r="H447" s="264" t="s">
        <v>2569</v>
      </c>
      <c r="I447" s="264" t="s">
        <v>2569</v>
      </c>
      <c r="J447" s="264" t="s">
        <v>2573</v>
      </c>
    </row>
    <row r="448" spans="1:10">
      <c r="A448" s="264" t="s">
        <v>2574</v>
      </c>
      <c r="B448" s="264" t="s">
        <v>2575</v>
      </c>
      <c r="C448" s="264" t="s">
        <v>2576</v>
      </c>
      <c r="D448" s="264" t="s">
        <v>2577</v>
      </c>
      <c r="E448" s="264" t="s">
        <v>755</v>
      </c>
      <c r="F448" s="264" t="s">
        <v>2578</v>
      </c>
      <c r="G448" s="264" t="s">
        <v>2579</v>
      </c>
      <c r="H448" s="264" t="s">
        <v>2576</v>
      </c>
      <c r="I448" s="264" t="s">
        <v>2580</v>
      </c>
      <c r="J448" s="264" t="s">
        <v>2581</v>
      </c>
    </row>
    <row r="449" spans="1:10">
      <c r="A449" s="264" t="s">
        <v>2582</v>
      </c>
      <c r="B449" s="264" t="s">
        <v>2583</v>
      </c>
      <c r="C449" s="264" t="s">
        <v>2584</v>
      </c>
      <c r="D449" s="264" t="s">
        <v>2585</v>
      </c>
      <c r="E449" s="264" t="s">
        <v>753</v>
      </c>
      <c r="F449" s="264" t="s">
        <v>2586</v>
      </c>
      <c r="G449" s="264" t="s">
        <v>2587</v>
      </c>
      <c r="H449" s="264" t="s">
        <v>2584</v>
      </c>
      <c r="I449" s="264" t="s">
        <v>2588</v>
      </c>
      <c r="J449" s="264" t="s">
        <v>2589</v>
      </c>
    </row>
    <row r="450" spans="1:10">
      <c r="A450" s="264" t="s">
        <v>2590</v>
      </c>
      <c r="B450" s="264" t="s">
        <v>2591</v>
      </c>
      <c r="C450" s="264" t="s">
        <v>2592</v>
      </c>
      <c r="D450" s="264" t="s">
        <v>2593</v>
      </c>
      <c r="E450" s="264" t="s">
        <v>2594</v>
      </c>
      <c r="F450" s="264" t="s">
        <v>2595</v>
      </c>
      <c r="G450" s="264" t="s">
        <v>2596</v>
      </c>
      <c r="H450" s="264" t="s">
        <v>2597</v>
      </c>
      <c r="I450" s="264" t="s">
        <v>2598</v>
      </c>
      <c r="J450" s="264" t="s">
        <v>2599</v>
      </c>
    </row>
    <row r="451" spans="1:10">
      <c r="A451" s="264" t="s">
        <v>2600</v>
      </c>
      <c r="B451" s="264" t="s">
        <v>2601</v>
      </c>
      <c r="C451" s="264" t="s">
        <v>2602</v>
      </c>
      <c r="D451" s="264" t="s">
        <v>2603</v>
      </c>
      <c r="E451" s="264" t="s">
        <v>2604</v>
      </c>
      <c r="F451" s="264" t="s">
        <v>2605</v>
      </c>
      <c r="G451" s="264" t="s">
        <v>2606</v>
      </c>
      <c r="H451" s="264" t="s">
        <v>2607</v>
      </c>
      <c r="I451" s="264" t="s">
        <v>2608</v>
      </c>
      <c r="J451" s="264" t="s">
        <v>2609</v>
      </c>
    </row>
    <row r="452" spans="1:10">
      <c r="A452" s="264" t="s">
        <v>392</v>
      </c>
      <c r="B452" s="264" t="s">
        <v>392</v>
      </c>
      <c r="C452" s="264" t="s">
        <v>392</v>
      </c>
      <c r="D452" s="264" t="s">
        <v>392</v>
      </c>
      <c r="E452" s="264" t="s">
        <v>392</v>
      </c>
      <c r="F452" s="264" t="s">
        <v>392</v>
      </c>
      <c r="G452" s="264" t="s">
        <v>392</v>
      </c>
      <c r="H452" s="264" t="s">
        <v>392</v>
      </c>
      <c r="I452" s="264" t="s">
        <v>392</v>
      </c>
      <c r="J452" s="264" t="s">
        <v>392</v>
      </c>
    </row>
    <row r="453" spans="1:10">
      <c r="A453" s="264" t="s">
        <v>418</v>
      </c>
      <c r="B453" s="264" t="s">
        <v>418</v>
      </c>
      <c r="C453" s="264" t="s">
        <v>418</v>
      </c>
      <c r="D453" s="264" t="s">
        <v>418</v>
      </c>
      <c r="E453" s="264" t="s">
        <v>418</v>
      </c>
      <c r="F453" s="264" t="s">
        <v>418</v>
      </c>
      <c r="G453" s="264" t="s">
        <v>418</v>
      </c>
      <c r="H453" s="264" t="s">
        <v>418</v>
      </c>
      <c r="I453" s="264" t="s">
        <v>418</v>
      </c>
      <c r="J453" s="264" t="s">
        <v>418</v>
      </c>
    </row>
    <row r="454" spans="1:10">
      <c r="A454" s="264" t="s">
        <v>417</v>
      </c>
      <c r="B454" s="264" t="s">
        <v>417</v>
      </c>
      <c r="C454" s="264" t="s">
        <v>417</v>
      </c>
      <c r="D454" s="264" t="s">
        <v>417</v>
      </c>
      <c r="E454" s="264" t="s">
        <v>417</v>
      </c>
      <c r="F454" s="264" t="s">
        <v>417</v>
      </c>
      <c r="G454" s="264" t="s">
        <v>417</v>
      </c>
      <c r="H454" s="264" t="s">
        <v>417</v>
      </c>
      <c r="I454" s="264" t="s">
        <v>417</v>
      </c>
      <c r="J454" s="264" t="s">
        <v>417</v>
      </c>
    </row>
    <row r="455" spans="1:10">
      <c r="A455" s="264" t="s">
        <v>416</v>
      </c>
      <c r="B455" s="264" t="s">
        <v>416</v>
      </c>
      <c r="C455" s="264" t="s">
        <v>416</v>
      </c>
      <c r="D455" s="264" t="s">
        <v>416</v>
      </c>
      <c r="E455" s="264" t="s">
        <v>416</v>
      </c>
      <c r="F455" s="264" t="s">
        <v>416</v>
      </c>
      <c r="G455" s="264" t="s">
        <v>416</v>
      </c>
      <c r="H455" s="264" t="s">
        <v>416</v>
      </c>
      <c r="I455" s="264" t="s">
        <v>416</v>
      </c>
      <c r="J455" s="264" t="s">
        <v>416</v>
      </c>
    </row>
    <row r="456" spans="1:10">
      <c r="A456" s="264" t="s">
        <v>415</v>
      </c>
      <c r="B456" s="264" t="s">
        <v>415</v>
      </c>
      <c r="C456" s="264" t="s">
        <v>415</v>
      </c>
      <c r="D456" s="264" t="s">
        <v>415</v>
      </c>
      <c r="E456" s="264" t="s">
        <v>415</v>
      </c>
      <c r="F456" s="264" t="s">
        <v>415</v>
      </c>
      <c r="G456" s="264" t="s">
        <v>415</v>
      </c>
      <c r="H456" s="264" t="s">
        <v>415</v>
      </c>
      <c r="I456" s="264" t="s">
        <v>415</v>
      </c>
      <c r="J456" s="264" t="s">
        <v>415</v>
      </c>
    </row>
    <row r="457" spans="1:10">
      <c r="A457" s="264" t="s">
        <v>2610</v>
      </c>
      <c r="B457" s="264" t="s">
        <v>2611</v>
      </c>
      <c r="C457" s="264" t="s">
        <v>2612</v>
      </c>
      <c r="D457" s="264" t="s">
        <v>2613</v>
      </c>
      <c r="E457" s="264" t="s">
        <v>2614</v>
      </c>
      <c r="F457" s="264" t="s">
        <v>2615</v>
      </c>
      <c r="G457" s="264" t="s">
        <v>2616</v>
      </c>
      <c r="H457" s="264" t="s">
        <v>2612</v>
      </c>
      <c r="I457" s="264" t="s">
        <v>2612</v>
      </c>
      <c r="J457" s="264" t="s">
        <v>2617</v>
      </c>
    </row>
    <row r="458" spans="1:10">
      <c r="A458" s="264" t="s">
        <v>2618</v>
      </c>
      <c r="B458" s="264" t="s">
        <v>2619</v>
      </c>
      <c r="C458" s="264" t="s">
        <v>2620</v>
      </c>
      <c r="D458" s="264" t="s">
        <v>2621</v>
      </c>
      <c r="E458" s="264" t="s">
        <v>2622</v>
      </c>
      <c r="F458" s="264" t="s">
        <v>2623</v>
      </c>
      <c r="G458" s="264" t="s">
        <v>2624</v>
      </c>
      <c r="H458" s="264" t="s">
        <v>2620</v>
      </c>
      <c r="I458" s="264" t="s">
        <v>2620</v>
      </c>
      <c r="J458" s="264" t="s">
        <v>2625</v>
      </c>
    </row>
    <row r="459" spans="1:10">
      <c r="A459" s="264" t="s">
        <v>2626</v>
      </c>
      <c r="B459" s="264" t="s">
        <v>2627</v>
      </c>
      <c r="C459" s="264" t="s">
        <v>2628</v>
      </c>
      <c r="D459" s="264" t="s">
        <v>2629</v>
      </c>
      <c r="E459" s="264" t="s">
        <v>743</v>
      </c>
      <c r="F459" s="264" t="s">
        <v>2630</v>
      </c>
      <c r="G459" s="264" t="s">
        <v>2631</v>
      </c>
      <c r="H459" s="264" t="s">
        <v>2628</v>
      </c>
      <c r="I459" s="264" t="s">
        <v>2628</v>
      </c>
      <c r="J459" s="264" t="s">
        <v>2632</v>
      </c>
    </row>
    <row r="460" spans="1:10">
      <c r="A460" s="264" t="s">
        <v>2633</v>
      </c>
      <c r="B460" s="264" t="s">
        <v>2634</v>
      </c>
      <c r="C460" s="264" t="s">
        <v>2635</v>
      </c>
      <c r="D460" s="264" t="s">
        <v>2636</v>
      </c>
      <c r="E460" s="264" t="s">
        <v>2637</v>
      </c>
      <c r="F460" s="264" t="s">
        <v>2638</v>
      </c>
      <c r="G460" s="264" t="s">
        <v>2639</v>
      </c>
      <c r="H460" s="264" t="s">
        <v>2635</v>
      </c>
      <c r="I460" s="264" t="s">
        <v>2635</v>
      </c>
      <c r="J460" s="264" t="s">
        <v>2640</v>
      </c>
    </row>
    <row r="461" spans="1:10">
      <c r="A461" s="264" t="s">
        <v>2641</v>
      </c>
      <c r="B461" s="264" t="s">
        <v>2642</v>
      </c>
      <c r="C461" s="264" t="s">
        <v>2643</v>
      </c>
      <c r="D461" s="264" t="s">
        <v>2644</v>
      </c>
      <c r="E461" s="264" t="s">
        <v>739</v>
      </c>
      <c r="F461" s="264" t="s">
        <v>2645</v>
      </c>
      <c r="G461" s="264" t="s">
        <v>2646</v>
      </c>
      <c r="H461" s="264" t="s">
        <v>2643</v>
      </c>
      <c r="I461" s="264" t="s">
        <v>2643</v>
      </c>
      <c r="J461" s="264" t="s">
        <v>2647</v>
      </c>
    </row>
    <row r="462" spans="1:10">
      <c r="A462" s="264" t="s">
        <v>2648</v>
      </c>
      <c r="B462" s="264" t="s">
        <v>2649</v>
      </c>
      <c r="C462" s="264" t="s">
        <v>2650</v>
      </c>
      <c r="D462" s="264" t="s">
        <v>2651</v>
      </c>
      <c r="E462" s="264" t="s">
        <v>2652</v>
      </c>
      <c r="F462" s="264" t="s">
        <v>2653</v>
      </c>
      <c r="G462" s="264" t="s">
        <v>2654</v>
      </c>
      <c r="H462" s="264" t="s">
        <v>2650</v>
      </c>
      <c r="I462" s="264" t="s">
        <v>2650</v>
      </c>
      <c r="J462" s="264" t="s">
        <v>2655</v>
      </c>
    </row>
    <row r="463" spans="1:10">
      <c r="A463" s="264" t="s">
        <v>2656</v>
      </c>
      <c r="B463" s="264" t="s">
        <v>2657</v>
      </c>
      <c r="C463" s="264" t="s">
        <v>2658</v>
      </c>
      <c r="D463" s="264" t="s">
        <v>2659</v>
      </c>
      <c r="E463" s="264" t="s">
        <v>2660</v>
      </c>
      <c r="F463" s="264" t="s">
        <v>2661</v>
      </c>
      <c r="G463" s="264" t="s">
        <v>2662</v>
      </c>
      <c r="H463" s="264" t="s">
        <v>2658</v>
      </c>
      <c r="I463" s="264" t="s">
        <v>2658</v>
      </c>
      <c r="J463" s="264" t="s">
        <v>2663</v>
      </c>
    </row>
    <row r="464" spans="1:10">
      <c r="A464" s="264" t="s">
        <v>2664</v>
      </c>
      <c r="B464" s="264" t="s">
        <v>2665</v>
      </c>
      <c r="C464" s="264" t="s">
        <v>2666</v>
      </c>
      <c r="D464" s="264" t="s">
        <v>2667</v>
      </c>
      <c r="E464" s="264" t="s">
        <v>2668</v>
      </c>
      <c r="F464" s="264" t="s">
        <v>2669</v>
      </c>
      <c r="G464" s="264" t="s">
        <v>2670</v>
      </c>
      <c r="H464" s="264" t="s">
        <v>2666</v>
      </c>
      <c r="I464" s="264" t="s">
        <v>2666</v>
      </c>
      <c r="J464" s="264" t="s">
        <v>2671</v>
      </c>
    </row>
    <row r="465" spans="1:10">
      <c r="A465" s="264" t="s">
        <v>2672</v>
      </c>
      <c r="B465" s="264" t="s">
        <v>2673</v>
      </c>
      <c r="C465" s="264" t="s">
        <v>2674</v>
      </c>
      <c r="D465" s="264" t="s">
        <v>2675</v>
      </c>
      <c r="E465" s="264" t="s">
        <v>2676</v>
      </c>
      <c r="F465" s="264" t="s">
        <v>2677</v>
      </c>
      <c r="G465" s="264" t="s">
        <v>2678</v>
      </c>
      <c r="H465" s="264" t="s">
        <v>2674</v>
      </c>
      <c r="I465" s="264" t="s">
        <v>2674</v>
      </c>
      <c r="J465" s="264" t="s">
        <v>2679</v>
      </c>
    </row>
    <row r="466" spans="1:10">
      <c r="A466" s="264" t="s">
        <v>2680</v>
      </c>
      <c r="B466" s="264" t="s">
        <v>2681</v>
      </c>
      <c r="C466" s="264" t="s">
        <v>2682</v>
      </c>
      <c r="D466" s="264" t="s">
        <v>2683</v>
      </c>
      <c r="E466" s="264" t="s">
        <v>2684</v>
      </c>
      <c r="F466" s="264" t="s">
        <v>2685</v>
      </c>
      <c r="G466" s="264" t="s">
        <v>2686</v>
      </c>
      <c r="H466" s="264" t="s">
        <v>2687</v>
      </c>
      <c r="I466" s="264" t="s">
        <v>2688</v>
      </c>
      <c r="J466" s="264" t="s">
        <v>2689</v>
      </c>
    </row>
    <row r="467" spans="1:10">
      <c r="A467" s="264" t="s">
        <v>2690</v>
      </c>
      <c r="B467" s="264" t="s">
        <v>2691</v>
      </c>
      <c r="C467" s="264" t="s">
        <v>2692</v>
      </c>
      <c r="D467" s="264" t="s">
        <v>2693</v>
      </c>
      <c r="E467" s="264" t="s">
        <v>2694</v>
      </c>
      <c r="F467" s="264" t="s">
        <v>2695</v>
      </c>
      <c r="G467" s="264" t="s">
        <v>2696</v>
      </c>
      <c r="H467" s="264" t="s">
        <v>2697</v>
      </c>
      <c r="I467" s="264" t="s">
        <v>2698</v>
      </c>
      <c r="J467" s="264" t="s">
        <v>2699</v>
      </c>
    </row>
    <row r="468" spans="1:10">
      <c r="A468" s="264" t="s">
        <v>392</v>
      </c>
      <c r="B468" s="264" t="s">
        <v>392</v>
      </c>
      <c r="C468" s="264" t="s">
        <v>392</v>
      </c>
      <c r="D468" s="264" t="s">
        <v>392</v>
      </c>
      <c r="E468" s="264" t="s">
        <v>392</v>
      </c>
      <c r="F468" s="264" t="s">
        <v>392</v>
      </c>
      <c r="G468" s="264" t="s">
        <v>392</v>
      </c>
      <c r="H468" s="264" t="s">
        <v>392</v>
      </c>
      <c r="I468" s="264" t="s">
        <v>392</v>
      </c>
      <c r="J468" s="264" t="s">
        <v>392</v>
      </c>
    </row>
    <row r="469" spans="1:10">
      <c r="A469" s="264" t="s">
        <v>418</v>
      </c>
      <c r="B469" s="264" t="s">
        <v>418</v>
      </c>
      <c r="C469" s="264" t="s">
        <v>418</v>
      </c>
      <c r="D469" s="264" t="s">
        <v>418</v>
      </c>
      <c r="E469" s="264" t="s">
        <v>418</v>
      </c>
      <c r="F469" s="264" t="s">
        <v>418</v>
      </c>
      <c r="G469" s="264" t="s">
        <v>418</v>
      </c>
      <c r="H469" s="264" t="s">
        <v>418</v>
      </c>
      <c r="I469" s="264" t="s">
        <v>418</v>
      </c>
      <c r="J469" s="264" t="s">
        <v>418</v>
      </c>
    </row>
    <row r="470" spans="1:10">
      <c r="A470" s="264" t="s">
        <v>417</v>
      </c>
      <c r="B470" s="264" t="s">
        <v>417</v>
      </c>
      <c r="C470" s="264" t="s">
        <v>417</v>
      </c>
      <c r="D470" s="264" t="s">
        <v>417</v>
      </c>
      <c r="E470" s="264" t="s">
        <v>417</v>
      </c>
      <c r="F470" s="264" t="s">
        <v>417</v>
      </c>
      <c r="G470" s="264" t="s">
        <v>417</v>
      </c>
      <c r="H470" s="264" t="s">
        <v>417</v>
      </c>
      <c r="I470" s="264" t="s">
        <v>417</v>
      </c>
      <c r="J470" s="264" t="s">
        <v>417</v>
      </c>
    </row>
    <row r="471" spans="1:10">
      <c r="A471" s="264" t="s">
        <v>416</v>
      </c>
      <c r="B471" s="264" t="s">
        <v>416</v>
      </c>
      <c r="C471" s="264" t="s">
        <v>416</v>
      </c>
      <c r="D471" s="264" t="s">
        <v>416</v>
      </c>
      <c r="E471" s="264" t="s">
        <v>416</v>
      </c>
      <c r="F471" s="264" t="s">
        <v>416</v>
      </c>
      <c r="G471" s="264" t="s">
        <v>416</v>
      </c>
      <c r="H471" s="264" t="s">
        <v>416</v>
      </c>
      <c r="I471" s="264" t="s">
        <v>416</v>
      </c>
      <c r="J471" s="264" t="s">
        <v>416</v>
      </c>
    </row>
    <row r="472" spans="1:10">
      <c r="A472" s="264" t="s">
        <v>415</v>
      </c>
      <c r="B472" s="264" t="s">
        <v>415</v>
      </c>
      <c r="C472" s="264" t="s">
        <v>415</v>
      </c>
      <c r="D472" s="264" t="s">
        <v>415</v>
      </c>
      <c r="E472" s="264" t="s">
        <v>415</v>
      </c>
      <c r="F472" s="264" t="s">
        <v>415</v>
      </c>
      <c r="G472" s="264" t="s">
        <v>415</v>
      </c>
      <c r="H472" s="264" t="s">
        <v>415</v>
      </c>
      <c r="I472" s="264" t="s">
        <v>415</v>
      </c>
      <c r="J472" s="264" t="s">
        <v>415</v>
      </c>
    </row>
    <row r="473" spans="1:10">
      <c r="A473" s="264" t="s">
        <v>2700</v>
      </c>
      <c r="B473" s="264" t="s">
        <v>2701</v>
      </c>
      <c r="C473" s="264" t="s">
        <v>2702</v>
      </c>
      <c r="D473" s="264" t="s">
        <v>2703</v>
      </c>
      <c r="E473" s="264" t="s">
        <v>725</v>
      </c>
      <c r="F473" s="264" t="s">
        <v>2704</v>
      </c>
      <c r="G473" s="264" t="s">
        <v>2705</v>
      </c>
      <c r="H473" s="264" t="s">
        <v>2702</v>
      </c>
      <c r="I473" s="264" t="s">
        <v>2702</v>
      </c>
      <c r="J473" s="264" t="s">
        <v>2706</v>
      </c>
    </row>
    <row r="474" spans="1:10">
      <c r="A474" s="264" t="s">
        <v>2707</v>
      </c>
      <c r="B474" s="264" t="s">
        <v>2708</v>
      </c>
      <c r="C474" s="264" t="s">
        <v>2709</v>
      </c>
      <c r="D474" s="264" t="s">
        <v>2710</v>
      </c>
      <c r="E474" s="264" t="s">
        <v>723</v>
      </c>
      <c r="F474" s="264" t="s">
        <v>2711</v>
      </c>
      <c r="G474" s="264" t="s">
        <v>2712</v>
      </c>
      <c r="H474" s="264" t="s">
        <v>2709</v>
      </c>
      <c r="I474" s="264" t="s">
        <v>2709</v>
      </c>
      <c r="J474" s="264" t="s">
        <v>2713</v>
      </c>
    </row>
    <row r="475" spans="1:10">
      <c r="A475" s="264" t="s">
        <v>2714</v>
      </c>
      <c r="B475" s="264" t="s">
        <v>2715</v>
      </c>
      <c r="C475" s="264" t="s">
        <v>2716</v>
      </c>
      <c r="D475" s="264" t="s">
        <v>2717</v>
      </c>
      <c r="E475" s="264" t="s">
        <v>721</v>
      </c>
      <c r="F475" s="264" t="s">
        <v>2718</v>
      </c>
      <c r="G475" s="264" t="s">
        <v>2719</v>
      </c>
      <c r="H475" s="264" t="s">
        <v>2716</v>
      </c>
      <c r="I475" s="264" t="s">
        <v>2716</v>
      </c>
      <c r="J475" s="264" t="s">
        <v>2720</v>
      </c>
    </row>
    <row r="476" spans="1:10">
      <c r="A476" s="264" t="s">
        <v>2721</v>
      </c>
      <c r="B476" s="264" t="s">
        <v>2722</v>
      </c>
      <c r="C476" s="264" t="s">
        <v>2723</v>
      </c>
      <c r="D476" s="264" t="s">
        <v>2724</v>
      </c>
      <c r="E476" s="264" t="s">
        <v>719</v>
      </c>
      <c r="F476" s="264" t="s">
        <v>2725</v>
      </c>
      <c r="G476" s="264" t="s">
        <v>2726</v>
      </c>
      <c r="H476" s="264" t="s">
        <v>2723</v>
      </c>
      <c r="I476" s="264" t="s">
        <v>2723</v>
      </c>
      <c r="J476" s="264" t="s">
        <v>2727</v>
      </c>
    </row>
    <row r="477" spans="1:10">
      <c r="A477" s="264" t="s">
        <v>2728</v>
      </c>
      <c r="B477" s="264" t="s">
        <v>2729</v>
      </c>
      <c r="C477" s="264" t="s">
        <v>2730</v>
      </c>
      <c r="D477" s="264" t="s">
        <v>2731</v>
      </c>
      <c r="E477" s="264" t="s">
        <v>2732</v>
      </c>
      <c r="F477" s="264" t="s">
        <v>2733</v>
      </c>
      <c r="G477" s="264" t="s">
        <v>2734</v>
      </c>
      <c r="H477" s="264" t="s">
        <v>2730</v>
      </c>
      <c r="I477" s="264" t="s">
        <v>2730</v>
      </c>
      <c r="J477" s="264" t="s">
        <v>2735</v>
      </c>
    </row>
    <row r="478" spans="1:10">
      <c r="A478" s="264" t="s">
        <v>2736</v>
      </c>
      <c r="B478" s="264" t="s">
        <v>2737</v>
      </c>
      <c r="C478" s="264" t="s">
        <v>2738</v>
      </c>
      <c r="D478" s="264" t="s">
        <v>2739</v>
      </c>
      <c r="E478" s="264" t="s">
        <v>715</v>
      </c>
      <c r="F478" s="264" t="s">
        <v>2740</v>
      </c>
      <c r="G478" s="264" t="s">
        <v>2741</v>
      </c>
      <c r="H478" s="264" t="s">
        <v>2738</v>
      </c>
      <c r="I478" s="264" t="s">
        <v>2738</v>
      </c>
      <c r="J478" s="264" t="s">
        <v>2742</v>
      </c>
    </row>
    <row r="479" spans="1:10">
      <c r="A479" s="264" t="s">
        <v>2743</v>
      </c>
      <c r="B479" s="264" t="s">
        <v>2744</v>
      </c>
      <c r="C479" s="264" t="s">
        <v>2745</v>
      </c>
      <c r="D479" s="264" t="s">
        <v>2746</v>
      </c>
      <c r="E479" s="264" t="s">
        <v>713</v>
      </c>
      <c r="F479" s="264" t="s">
        <v>2747</v>
      </c>
      <c r="G479" s="264" t="s">
        <v>2748</v>
      </c>
      <c r="H479" s="264" t="s">
        <v>2745</v>
      </c>
      <c r="I479" s="264" t="s">
        <v>2745</v>
      </c>
      <c r="J479" s="264" t="s">
        <v>2749</v>
      </c>
    </row>
    <row r="480" spans="1:10">
      <c r="A480" s="264" t="s">
        <v>2750</v>
      </c>
      <c r="B480" s="264" t="s">
        <v>2751</v>
      </c>
      <c r="C480" s="264" t="s">
        <v>2752</v>
      </c>
      <c r="D480" s="264" t="s">
        <v>2753</v>
      </c>
      <c r="E480" s="264" t="s">
        <v>2754</v>
      </c>
      <c r="F480" s="264" t="s">
        <v>2755</v>
      </c>
      <c r="G480" s="264" t="s">
        <v>2756</v>
      </c>
      <c r="H480" s="264" t="s">
        <v>2752</v>
      </c>
      <c r="I480" s="264" t="s">
        <v>2752</v>
      </c>
      <c r="J480" s="264" t="s">
        <v>2757</v>
      </c>
    </row>
    <row r="481" spans="1:10">
      <c r="A481" s="264" t="s">
        <v>2758</v>
      </c>
      <c r="B481" s="264" t="s">
        <v>2759</v>
      </c>
      <c r="C481" s="264" t="s">
        <v>2760</v>
      </c>
      <c r="D481" s="264" t="s">
        <v>2761</v>
      </c>
      <c r="E481" s="264" t="s">
        <v>2762</v>
      </c>
      <c r="F481" s="264" t="s">
        <v>2763</v>
      </c>
      <c r="G481" s="264" t="s">
        <v>2764</v>
      </c>
      <c r="H481" s="264" t="s">
        <v>2760</v>
      </c>
      <c r="I481" s="264" t="s">
        <v>2760</v>
      </c>
      <c r="J481" s="264" t="s">
        <v>2765</v>
      </c>
    </row>
    <row r="482" spans="1:10">
      <c r="A482" s="264" t="s">
        <v>2766</v>
      </c>
      <c r="B482" s="264" t="s">
        <v>2767</v>
      </c>
      <c r="C482" s="264" t="s">
        <v>2768</v>
      </c>
      <c r="D482" s="264" t="s">
        <v>2769</v>
      </c>
      <c r="E482" s="264" t="s">
        <v>2770</v>
      </c>
      <c r="F482" s="264" t="s">
        <v>2771</v>
      </c>
      <c r="G482" s="264" t="s">
        <v>2772</v>
      </c>
      <c r="H482" s="264" t="s">
        <v>2773</v>
      </c>
      <c r="I482" s="264" t="s">
        <v>2774</v>
      </c>
      <c r="J482" s="264" t="s">
        <v>2775</v>
      </c>
    </row>
    <row r="483" spans="1:10">
      <c r="A483" s="264" t="s">
        <v>2776</v>
      </c>
      <c r="B483" s="264" t="s">
        <v>2777</v>
      </c>
      <c r="C483" s="264" t="s">
        <v>2778</v>
      </c>
      <c r="D483" s="264" t="s">
        <v>2779</v>
      </c>
      <c r="E483" s="264" t="s">
        <v>2780</v>
      </c>
      <c r="F483" s="264" t="s">
        <v>2781</v>
      </c>
      <c r="G483" s="264" t="s">
        <v>2782</v>
      </c>
      <c r="H483" s="264" t="s">
        <v>2783</v>
      </c>
      <c r="I483" s="264" t="s">
        <v>2784</v>
      </c>
      <c r="J483" s="264" t="s">
        <v>2785</v>
      </c>
    </row>
    <row r="484" spans="1:10">
      <c r="A484" s="264" t="s">
        <v>392</v>
      </c>
      <c r="B484" s="264" t="s">
        <v>392</v>
      </c>
      <c r="C484" s="264" t="s">
        <v>392</v>
      </c>
      <c r="D484" s="264" t="s">
        <v>392</v>
      </c>
      <c r="E484" s="264" t="s">
        <v>392</v>
      </c>
      <c r="F484" s="264" t="s">
        <v>392</v>
      </c>
      <c r="G484" s="264" t="s">
        <v>392</v>
      </c>
      <c r="H484" s="264" t="s">
        <v>392</v>
      </c>
      <c r="I484" s="264" t="s">
        <v>392</v>
      </c>
      <c r="J484" s="264" t="s">
        <v>392</v>
      </c>
    </row>
    <row r="485" spans="1:10">
      <c r="A485" s="264" t="s">
        <v>418</v>
      </c>
      <c r="B485" s="264" t="s">
        <v>418</v>
      </c>
      <c r="C485" s="264" t="s">
        <v>418</v>
      </c>
      <c r="D485" s="264" t="s">
        <v>418</v>
      </c>
      <c r="E485" s="264" t="s">
        <v>418</v>
      </c>
      <c r="F485" s="264" t="s">
        <v>418</v>
      </c>
      <c r="G485" s="264" t="s">
        <v>418</v>
      </c>
      <c r="H485" s="264" t="s">
        <v>418</v>
      </c>
      <c r="I485" s="264" t="s">
        <v>418</v>
      </c>
      <c r="J485" s="264" t="s">
        <v>418</v>
      </c>
    </row>
    <row r="486" spans="1:10">
      <c r="A486" s="264" t="s">
        <v>417</v>
      </c>
      <c r="B486" s="264" t="s">
        <v>417</v>
      </c>
      <c r="C486" s="264" t="s">
        <v>417</v>
      </c>
      <c r="D486" s="264" t="s">
        <v>417</v>
      </c>
      <c r="E486" s="264" t="s">
        <v>417</v>
      </c>
      <c r="F486" s="264" t="s">
        <v>417</v>
      </c>
      <c r="G486" s="264" t="s">
        <v>417</v>
      </c>
      <c r="H486" s="264" t="s">
        <v>417</v>
      </c>
      <c r="I486" s="264" t="s">
        <v>417</v>
      </c>
      <c r="J486" s="264" t="s">
        <v>417</v>
      </c>
    </row>
    <row r="487" spans="1:10">
      <c r="A487" s="264" t="s">
        <v>416</v>
      </c>
      <c r="B487" s="264" t="s">
        <v>416</v>
      </c>
      <c r="C487" s="264" t="s">
        <v>416</v>
      </c>
      <c r="D487" s="264" t="s">
        <v>416</v>
      </c>
      <c r="E487" s="264" t="s">
        <v>416</v>
      </c>
      <c r="F487" s="264" t="s">
        <v>416</v>
      </c>
      <c r="G487" s="264" t="s">
        <v>416</v>
      </c>
      <c r="H487" s="264" t="s">
        <v>416</v>
      </c>
      <c r="I487" s="264" t="s">
        <v>416</v>
      </c>
      <c r="J487" s="264" t="s">
        <v>416</v>
      </c>
    </row>
    <row r="488" spans="1:10">
      <c r="A488" s="264" t="s">
        <v>415</v>
      </c>
      <c r="B488" s="264" t="s">
        <v>415</v>
      </c>
      <c r="C488" s="264" t="s">
        <v>415</v>
      </c>
      <c r="D488" s="264" t="s">
        <v>415</v>
      </c>
      <c r="E488" s="264" t="s">
        <v>415</v>
      </c>
      <c r="F488" s="264" t="s">
        <v>415</v>
      </c>
      <c r="G488" s="264" t="s">
        <v>415</v>
      </c>
      <c r="H488" s="264" t="s">
        <v>415</v>
      </c>
      <c r="I488" s="264" t="s">
        <v>415</v>
      </c>
      <c r="J488" s="264" t="s">
        <v>415</v>
      </c>
    </row>
    <row r="489" spans="1:10">
      <c r="A489" s="264" t="s">
        <v>2786</v>
      </c>
      <c r="B489" s="264" t="s">
        <v>2787</v>
      </c>
      <c r="C489" s="264" t="s">
        <v>2788</v>
      </c>
      <c r="D489" s="264" t="s">
        <v>2789</v>
      </c>
      <c r="E489" s="264" t="s">
        <v>703</v>
      </c>
      <c r="F489" s="264" t="s">
        <v>2790</v>
      </c>
      <c r="G489" s="264" t="s">
        <v>2791</v>
      </c>
      <c r="H489" s="264" t="s">
        <v>2788</v>
      </c>
      <c r="I489" s="264" t="s">
        <v>2788</v>
      </c>
      <c r="J489" s="264" t="s">
        <v>2792</v>
      </c>
    </row>
    <row r="490" spans="1:10">
      <c r="A490" s="264" t="s">
        <v>2793</v>
      </c>
      <c r="B490" s="264" t="s">
        <v>2794</v>
      </c>
      <c r="C490" s="264" t="s">
        <v>2795</v>
      </c>
      <c r="D490" s="264" t="s">
        <v>2796</v>
      </c>
      <c r="E490" s="264" t="s">
        <v>701</v>
      </c>
      <c r="F490" s="264" t="s">
        <v>2797</v>
      </c>
      <c r="G490" s="264" t="s">
        <v>2798</v>
      </c>
      <c r="H490" s="264" t="s">
        <v>2795</v>
      </c>
      <c r="I490" s="264" t="s">
        <v>2795</v>
      </c>
      <c r="J490" s="264" t="s">
        <v>2799</v>
      </c>
    </row>
    <row r="491" spans="1:10">
      <c r="A491" s="264" t="s">
        <v>2800</v>
      </c>
      <c r="B491" s="264" t="s">
        <v>2801</v>
      </c>
      <c r="C491" s="264" t="s">
        <v>2802</v>
      </c>
      <c r="D491" s="264" t="s">
        <v>2803</v>
      </c>
      <c r="E491" s="264" t="s">
        <v>699</v>
      </c>
      <c r="F491" s="264" t="s">
        <v>2804</v>
      </c>
      <c r="G491" s="264" t="s">
        <v>2805</v>
      </c>
      <c r="H491" s="264" t="s">
        <v>2802</v>
      </c>
      <c r="I491" s="264" t="s">
        <v>2802</v>
      </c>
      <c r="J491" s="264" t="s">
        <v>2806</v>
      </c>
    </row>
    <row r="492" spans="1:10">
      <c r="A492" s="264" t="s">
        <v>2807</v>
      </c>
      <c r="B492" s="264" t="s">
        <v>2808</v>
      </c>
      <c r="C492" s="264" t="s">
        <v>2809</v>
      </c>
      <c r="D492" s="264" t="s">
        <v>2810</v>
      </c>
      <c r="E492" s="264" t="s">
        <v>697</v>
      </c>
      <c r="F492" s="264" t="s">
        <v>2811</v>
      </c>
      <c r="G492" s="264" t="s">
        <v>2812</v>
      </c>
      <c r="H492" s="264" t="s">
        <v>2809</v>
      </c>
      <c r="I492" s="264" t="s">
        <v>2809</v>
      </c>
      <c r="J492" s="264" t="s">
        <v>2813</v>
      </c>
    </row>
    <row r="493" spans="1:10">
      <c r="A493" s="264" t="s">
        <v>2814</v>
      </c>
      <c r="B493" s="264" t="s">
        <v>2815</v>
      </c>
      <c r="C493" s="264" t="s">
        <v>2816</v>
      </c>
      <c r="D493" s="264" t="s">
        <v>2817</v>
      </c>
      <c r="E493" s="264" t="s">
        <v>695</v>
      </c>
      <c r="F493" s="264" t="s">
        <v>2818</v>
      </c>
      <c r="G493" s="264" t="s">
        <v>2819</v>
      </c>
      <c r="H493" s="264" t="s">
        <v>2816</v>
      </c>
      <c r="I493" s="264" t="s">
        <v>2816</v>
      </c>
      <c r="J493" s="264" t="s">
        <v>2820</v>
      </c>
    </row>
    <row r="494" spans="1:10">
      <c r="A494" s="264" t="s">
        <v>2821</v>
      </c>
      <c r="B494" s="264" t="s">
        <v>2822</v>
      </c>
      <c r="C494" s="264" t="s">
        <v>2823</v>
      </c>
      <c r="D494" s="264" t="s">
        <v>2824</v>
      </c>
      <c r="E494" s="264" t="s">
        <v>693</v>
      </c>
      <c r="F494" s="264" t="s">
        <v>2825</v>
      </c>
      <c r="G494" s="264" t="s">
        <v>2826</v>
      </c>
      <c r="H494" s="264" t="s">
        <v>2823</v>
      </c>
      <c r="I494" s="264" t="s">
        <v>2823</v>
      </c>
      <c r="J494" s="264" t="s">
        <v>2827</v>
      </c>
    </row>
    <row r="495" spans="1:10">
      <c r="A495" s="264" t="s">
        <v>2828</v>
      </c>
      <c r="B495" s="264" t="s">
        <v>2829</v>
      </c>
      <c r="C495" s="264" t="s">
        <v>2830</v>
      </c>
      <c r="D495" s="264" t="s">
        <v>2831</v>
      </c>
      <c r="E495" s="264" t="s">
        <v>691</v>
      </c>
      <c r="F495" s="264" t="s">
        <v>2832</v>
      </c>
      <c r="G495" s="264" t="s">
        <v>2833</v>
      </c>
      <c r="H495" s="264" t="s">
        <v>2830</v>
      </c>
      <c r="I495" s="264" t="s">
        <v>2830</v>
      </c>
      <c r="J495" s="264" t="s">
        <v>2834</v>
      </c>
    </row>
    <row r="496" spans="1:10">
      <c r="A496" s="264" t="s">
        <v>2835</v>
      </c>
      <c r="B496" s="264" t="s">
        <v>2836</v>
      </c>
      <c r="C496" s="264" t="s">
        <v>2837</v>
      </c>
      <c r="D496" s="264" t="s">
        <v>2838</v>
      </c>
      <c r="E496" s="264" t="s">
        <v>689</v>
      </c>
      <c r="F496" s="264" t="s">
        <v>2839</v>
      </c>
      <c r="G496" s="264" t="s">
        <v>2840</v>
      </c>
      <c r="H496" s="264" t="s">
        <v>2837</v>
      </c>
      <c r="I496" s="264" t="s">
        <v>2837</v>
      </c>
      <c r="J496" s="264" t="s">
        <v>2841</v>
      </c>
    </row>
    <row r="497" spans="1:10">
      <c r="A497" s="264" t="s">
        <v>2842</v>
      </c>
      <c r="B497" s="264" t="s">
        <v>2843</v>
      </c>
      <c r="C497" s="264" t="s">
        <v>2844</v>
      </c>
      <c r="D497" s="264" t="s">
        <v>2845</v>
      </c>
      <c r="E497" s="264" t="s">
        <v>687</v>
      </c>
      <c r="F497" s="264" t="s">
        <v>2846</v>
      </c>
      <c r="G497" s="264" t="s">
        <v>2847</v>
      </c>
      <c r="H497" s="264" t="s">
        <v>2844</v>
      </c>
      <c r="I497" s="264" t="s">
        <v>2844</v>
      </c>
      <c r="J497" s="264" t="s">
        <v>2848</v>
      </c>
    </row>
    <row r="498" spans="1:10">
      <c r="A498" s="264" t="s">
        <v>2849</v>
      </c>
      <c r="B498" s="264" t="s">
        <v>2850</v>
      </c>
      <c r="C498" s="264" t="s">
        <v>2851</v>
      </c>
      <c r="D498" s="264" t="s">
        <v>2852</v>
      </c>
      <c r="E498" s="264" t="s">
        <v>2853</v>
      </c>
      <c r="F498" s="264" t="s">
        <v>2854</v>
      </c>
      <c r="G498" s="264" t="s">
        <v>2855</v>
      </c>
      <c r="H498" s="264" t="s">
        <v>2856</v>
      </c>
      <c r="I498" s="264" t="s">
        <v>2857</v>
      </c>
      <c r="J498" s="264" t="s">
        <v>2858</v>
      </c>
    </row>
    <row r="499" spans="1:10">
      <c r="A499" s="264" t="s">
        <v>2859</v>
      </c>
      <c r="B499" s="264" t="s">
        <v>2860</v>
      </c>
      <c r="C499" s="264" t="s">
        <v>2861</v>
      </c>
      <c r="D499" s="264" t="s">
        <v>2862</v>
      </c>
      <c r="E499" s="264" t="s">
        <v>2863</v>
      </c>
      <c r="F499" s="264" t="s">
        <v>2864</v>
      </c>
      <c r="G499" s="264" t="s">
        <v>2865</v>
      </c>
      <c r="H499" s="264" t="s">
        <v>2866</v>
      </c>
      <c r="I499" s="264" t="s">
        <v>2867</v>
      </c>
      <c r="J499" s="264" t="s">
        <v>2868</v>
      </c>
    </row>
    <row r="500" spans="1:10">
      <c r="A500" s="264" t="s">
        <v>392</v>
      </c>
      <c r="B500" s="264" t="s">
        <v>392</v>
      </c>
      <c r="C500" s="264" t="s">
        <v>392</v>
      </c>
      <c r="D500" s="264" t="s">
        <v>392</v>
      </c>
      <c r="E500" s="264" t="s">
        <v>392</v>
      </c>
      <c r="F500" s="264" t="s">
        <v>392</v>
      </c>
      <c r="G500" s="264" t="s">
        <v>392</v>
      </c>
      <c r="H500" s="264" t="s">
        <v>392</v>
      </c>
      <c r="I500" s="264" t="s">
        <v>392</v>
      </c>
      <c r="J500" s="264" t="s">
        <v>392</v>
      </c>
    </row>
    <row r="501" spans="1:10">
      <c r="A501" s="264" t="s">
        <v>418</v>
      </c>
      <c r="B501" s="264" t="s">
        <v>418</v>
      </c>
      <c r="C501" s="264" t="s">
        <v>418</v>
      </c>
      <c r="D501" s="264" t="s">
        <v>418</v>
      </c>
      <c r="E501" s="264" t="s">
        <v>418</v>
      </c>
      <c r="F501" s="264" t="s">
        <v>418</v>
      </c>
      <c r="G501" s="264" t="s">
        <v>418</v>
      </c>
      <c r="H501" s="264" t="s">
        <v>418</v>
      </c>
      <c r="I501" s="264" t="s">
        <v>418</v>
      </c>
      <c r="J501" s="264" t="s">
        <v>418</v>
      </c>
    </row>
    <row r="502" spans="1:10">
      <c r="A502" s="264" t="s">
        <v>417</v>
      </c>
      <c r="B502" s="264" t="s">
        <v>417</v>
      </c>
      <c r="C502" s="264" t="s">
        <v>417</v>
      </c>
      <c r="D502" s="264" t="s">
        <v>417</v>
      </c>
      <c r="E502" s="264" t="s">
        <v>417</v>
      </c>
      <c r="F502" s="264" t="s">
        <v>417</v>
      </c>
      <c r="G502" s="264" t="s">
        <v>417</v>
      </c>
      <c r="H502" s="264" t="s">
        <v>417</v>
      </c>
      <c r="I502" s="264" t="s">
        <v>417</v>
      </c>
      <c r="J502" s="264" t="s">
        <v>417</v>
      </c>
    </row>
    <row r="503" spans="1:10">
      <c r="A503" s="264" t="s">
        <v>416</v>
      </c>
      <c r="B503" s="264" t="s">
        <v>416</v>
      </c>
      <c r="C503" s="264" t="s">
        <v>416</v>
      </c>
      <c r="D503" s="264" t="s">
        <v>416</v>
      </c>
      <c r="E503" s="264" t="s">
        <v>416</v>
      </c>
      <c r="F503" s="264" t="s">
        <v>416</v>
      </c>
      <c r="G503" s="264" t="s">
        <v>416</v>
      </c>
      <c r="H503" s="264" t="s">
        <v>416</v>
      </c>
      <c r="I503" s="264" t="s">
        <v>416</v>
      </c>
      <c r="J503" s="264" t="s">
        <v>416</v>
      </c>
    </row>
    <row r="504" spans="1:10">
      <c r="A504" s="264" t="s">
        <v>415</v>
      </c>
      <c r="B504" s="264" t="s">
        <v>415</v>
      </c>
      <c r="C504" s="264" t="s">
        <v>415</v>
      </c>
      <c r="D504" s="264" t="s">
        <v>415</v>
      </c>
      <c r="E504" s="264" t="s">
        <v>415</v>
      </c>
      <c r="F504" s="264" t="s">
        <v>415</v>
      </c>
      <c r="G504" s="264" t="s">
        <v>415</v>
      </c>
      <c r="H504" s="264" t="s">
        <v>415</v>
      </c>
      <c r="I504" s="264" t="s">
        <v>415</v>
      </c>
      <c r="J504" s="264" t="s">
        <v>415</v>
      </c>
    </row>
    <row r="505" spans="1:10">
      <c r="A505" s="264" t="s">
        <v>2869</v>
      </c>
      <c r="B505" s="264" t="s">
        <v>2870</v>
      </c>
      <c r="C505" s="264" t="s">
        <v>2871</v>
      </c>
      <c r="D505" s="264" t="s">
        <v>2872</v>
      </c>
      <c r="E505" s="264" t="s">
        <v>681</v>
      </c>
      <c r="F505" s="264" t="s">
        <v>2873</v>
      </c>
      <c r="G505" s="264" t="s">
        <v>2874</v>
      </c>
      <c r="H505" s="264" t="s">
        <v>2871</v>
      </c>
      <c r="I505" s="264" t="s">
        <v>2871</v>
      </c>
      <c r="J505" s="264" t="s">
        <v>2875</v>
      </c>
    </row>
    <row r="506" spans="1:10">
      <c r="A506" s="264" t="s">
        <v>2876</v>
      </c>
      <c r="B506" s="264" t="s">
        <v>2877</v>
      </c>
      <c r="C506" s="264" t="s">
        <v>2878</v>
      </c>
      <c r="D506" s="264" t="s">
        <v>2879</v>
      </c>
      <c r="E506" s="264" t="s">
        <v>679</v>
      </c>
      <c r="F506" s="264" t="s">
        <v>2880</v>
      </c>
      <c r="G506" s="264" t="s">
        <v>2881</v>
      </c>
      <c r="H506" s="264" t="s">
        <v>2878</v>
      </c>
      <c r="I506" s="264" t="s">
        <v>2878</v>
      </c>
      <c r="J506" s="264" t="s">
        <v>2882</v>
      </c>
    </row>
    <row r="507" spans="1:10">
      <c r="A507" s="264" t="s">
        <v>2883</v>
      </c>
      <c r="B507" s="264" t="s">
        <v>2884</v>
      </c>
      <c r="C507" s="264" t="s">
        <v>2885</v>
      </c>
      <c r="D507" s="264" t="s">
        <v>2886</v>
      </c>
      <c r="E507" s="264" t="s">
        <v>677</v>
      </c>
      <c r="F507" s="264" t="s">
        <v>2887</v>
      </c>
      <c r="G507" s="264" t="s">
        <v>2888</v>
      </c>
      <c r="H507" s="264" t="s">
        <v>2885</v>
      </c>
      <c r="I507" s="264" t="s">
        <v>2885</v>
      </c>
      <c r="J507" s="264" t="s">
        <v>2889</v>
      </c>
    </row>
    <row r="508" spans="1:10">
      <c r="A508" s="264" t="s">
        <v>2890</v>
      </c>
      <c r="B508" s="264" t="s">
        <v>2891</v>
      </c>
      <c r="C508" s="264" t="s">
        <v>2892</v>
      </c>
      <c r="D508" s="264" t="s">
        <v>2893</v>
      </c>
      <c r="E508" s="264" t="s">
        <v>675</v>
      </c>
      <c r="F508" s="264" t="s">
        <v>2894</v>
      </c>
      <c r="G508" s="264" t="s">
        <v>2895</v>
      </c>
      <c r="H508" s="264" t="s">
        <v>2892</v>
      </c>
      <c r="I508" s="264" t="s">
        <v>2892</v>
      </c>
      <c r="J508" s="264" t="s">
        <v>2896</v>
      </c>
    </row>
    <row r="509" spans="1:10">
      <c r="A509" s="264" t="s">
        <v>2897</v>
      </c>
      <c r="B509" s="264" t="s">
        <v>2898</v>
      </c>
      <c r="C509" s="264" t="s">
        <v>2899</v>
      </c>
      <c r="D509" s="264" t="s">
        <v>2900</v>
      </c>
      <c r="E509" s="264" t="s">
        <v>2901</v>
      </c>
      <c r="F509" s="264" t="s">
        <v>2902</v>
      </c>
      <c r="G509" s="264" t="s">
        <v>2903</v>
      </c>
      <c r="H509" s="264" t="s">
        <v>2899</v>
      </c>
      <c r="I509" s="264" t="s">
        <v>2899</v>
      </c>
      <c r="J509" s="264" t="s">
        <v>2904</v>
      </c>
    </row>
    <row r="510" spans="1:10">
      <c r="A510" s="264" t="s">
        <v>2905</v>
      </c>
      <c r="B510" s="264" t="s">
        <v>2906</v>
      </c>
      <c r="C510" s="264" t="s">
        <v>2907</v>
      </c>
      <c r="D510" s="264" t="s">
        <v>2908</v>
      </c>
      <c r="E510" s="264" t="s">
        <v>671</v>
      </c>
      <c r="F510" s="264" t="s">
        <v>2909</v>
      </c>
      <c r="G510" s="264" t="s">
        <v>2910</v>
      </c>
      <c r="H510" s="264" t="s">
        <v>2907</v>
      </c>
      <c r="I510" s="264" t="s">
        <v>2907</v>
      </c>
      <c r="J510" s="264" t="s">
        <v>2911</v>
      </c>
    </row>
    <row r="511" spans="1:10">
      <c r="A511" s="264" t="s">
        <v>2912</v>
      </c>
      <c r="B511" s="264" t="s">
        <v>2913</v>
      </c>
      <c r="C511" s="264" t="s">
        <v>2914</v>
      </c>
      <c r="D511" s="264" t="s">
        <v>2915</v>
      </c>
      <c r="E511" s="264" t="s">
        <v>669</v>
      </c>
      <c r="F511" s="264" t="s">
        <v>2916</v>
      </c>
      <c r="G511" s="264" t="s">
        <v>2917</v>
      </c>
      <c r="H511" s="264" t="s">
        <v>2914</v>
      </c>
      <c r="I511" s="264" t="s">
        <v>2914</v>
      </c>
      <c r="J511" s="264" t="s">
        <v>2918</v>
      </c>
    </row>
    <row r="512" spans="1:10">
      <c r="A512" s="264" t="s">
        <v>2919</v>
      </c>
      <c r="B512" s="264" t="s">
        <v>2920</v>
      </c>
      <c r="C512" s="264" t="s">
        <v>2921</v>
      </c>
      <c r="D512" s="264" t="s">
        <v>2922</v>
      </c>
      <c r="E512" s="264" t="s">
        <v>2923</v>
      </c>
      <c r="F512" s="264" t="s">
        <v>2924</v>
      </c>
      <c r="G512" s="264" t="s">
        <v>2925</v>
      </c>
      <c r="H512" s="264" t="s">
        <v>2921</v>
      </c>
      <c r="I512" s="264" t="s">
        <v>2921</v>
      </c>
      <c r="J512" s="264" t="s">
        <v>2926</v>
      </c>
    </row>
    <row r="513" spans="1:10">
      <c r="A513" s="264" t="s">
        <v>2927</v>
      </c>
      <c r="B513" s="264" t="s">
        <v>2928</v>
      </c>
      <c r="C513" s="264" t="s">
        <v>2929</v>
      </c>
      <c r="D513" s="264" t="s">
        <v>2930</v>
      </c>
      <c r="E513" s="264" t="s">
        <v>2931</v>
      </c>
      <c r="F513" s="264" t="s">
        <v>2932</v>
      </c>
      <c r="G513" s="264" t="s">
        <v>2933</v>
      </c>
      <c r="H513" s="264" t="s">
        <v>2929</v>
      </c>
      <c r="I513" s="264" t="s">
        <v>2929</v>
      </c>
      <c r="J513" s="264" t="s">
        <v>2934</v>
      </c>
    </row>
    <row r="514" spans="1:10">
      <c r="A514" s="264" t="s">
        <v>2935</v>
      </c>
      <c r="B514" s="264" t="s">
        <v>2936</v>
      </c>
      <c r="C514" s="264" t="s">
        <v>2937</v>
      </c>
      <c r="D514" s="264" t="s">
        <v>2938</v>
      </c>
      <c r="E514" s="264" t="s">
        <v>2939</v>
      </c>
      <c r="F514" s="264" t="s">
        <v>2940</v>
      </c>
      <c r="G514" s="264" t="s">
        <v>2941</v>
      </c>
      <c r="H514" s="264" t="s">
        <v>2942</v>
      </c>
      <c r="I514" s="264" t="s">
        <v>2943</v>
      </c>
      <c r="J514" s="264" t="s">
        <v>2944</v>
      </c>
    </row>
    <row r="515" spans="1:10">
      <c r="A515" s="264" t="s">
        <v>2945</v>
      </c>
      <c r="B515" s="264" t="s">
        <v>2946</v>
      </c>
      <c r="C515" s="264" t="s">
        <v>2947</v>
      </c>
      <c r="D515" s="264" t="s">
        <v>2948</v>
      </c>
      <c r="E515" s="264" t="s">
        <v>2949</v>
      </c>
      <c r="F515" s="264" t="s">
        <v>2950</v>
      </c>
      <c r="G515" s="264" t="s">
        <v>2951</v>
      </c>
      <c r="H515" s="264" t="s">
        <v>2952</v>
      </c>
      <c r="I515" s="264" t="s">
        <v>2953</v>
      </c>
      <c r="J515" s="264" t="s">
        <v>2954</v>
      </c>
    </row>
    <row r="516" spans="1:10">
      <c r="A516" s="264" t="s">
        <v>392</v>
      </c>
      <c r="B516" s="264" t="s">
        <v>392</v>
      </c>
      <c r="C516" s="264" t="s">
        <v>392</v>
      </c>
      <c r="D516" s="264" t="s">
        <v>392</v>
      </c>
      <c r="E516" s="264" t="s">
        <v>392</v>
      </c>
      <c r="F516" s="264" t="s">
        <v>392</v>
      </c>
      <c r="G516" s="264" t="s">
        <v>392</v>
      </c>
      <c r="H516" s="264" t="s">
        <v>392</v>
      </c>
      <c r="I516" s="264" t="s">
        <v>392</v>
      </c>
      <c r="J516" s="264" t="s">
        <v>392</v>
      </c>
    </row>
    <row r="517" spans="1:10">
      <c r="A517" s="264" t="s">
        <v>418</v>
      </c>
      <c r="B517" s="264" t="s">
        <v>418</v>
      </c>
      <c r="C517" s="264" t="s">
        <v>418</v>
      </c>
      <c r="D517" s="264" t="s">
        <v>418</v>
      </c>
      <c r="E517" s="264" t="s">
        <v>418</v>
      </c>
      <c r="F517" s="264" t="s">
        <v>418</v>
      </c>
      <c r="G517" s="264" t="s">
        <v>418</v>
      </c>
      <c r="H517" s="264" t="s">
        <v>418</v>
      </c>
      <c r="I517" s="264" t="s">
        <v>418</v>
      </c>
      <c r="J517" s="264" t="s">
        <v>418</v>
      </c>
    </row>
    <row r="518" spans="1:10">
      <c r="A518" s="264" t="s">
        <v>417</v>
      </c>
      <c r="B518" s="264" t="s">
        <v>417</v>
      </c>
      <c r="C518" s="264" t="s">
        <v>417</v>
      </c>
      <c r="D518" s="264" t="s">
        <v>417</v>
      </c>
      <c r="E518" s="264" t="s">
        <v>417</v>
      </c>
      <c r="F518" s="264" t="s">
        <v>417</v>
      </c>
      <c r="G518" s="264" t="s">
        <v>417</v>
      </c>
      <c r="H518" s="264" t="s">
        <v>417</v>
      </c>
      <c r="I518" s="264" t="s">
        <v>417</v>
      </c>
      <c r="J518" s="264" t="s">
        <v>417</v>
      </c>
    </row>
    <row r="519" spans="1:10">
      <c r="A519" s="264" t="s">
        <v>416</v>
      </c>
      <c r="B519" s="264" t="s">
        <v>416</v>
      </c>
      <c r="C519" s="264" t="s">
        <v>416</v>
      </c>
      <c r="D519" s="264" t="s">
        <v>416</v>
      </c>
      <c r="E519" s="264" t="s">
        <v>416</v>
      </c>
      <c r="F519" s="264" t="s">
        <v>416</v>
      </c>
      <c r="G519" s="264" t="s">
        <v>416</v>
      </c>
      <c r="H519" s="264" t="s">
        <v>416</v>
      </c>
      <c r="I519" s="264" t="s">
        <v>416</v>
      </c>
      <c r="J519" s="264" t="s">
        <v>416</v>
      </c>
    </row>
    <row r="520" spans="1:10">
      <c r="A520" s="264" t="s">
        <v>415</v>
      </c>
      <c r="B520" s="264" t="s">
        <v>415</v>
      </c>
      <c r="C520" s="264" t="s">
        <v>415</v>
      </c>
      <c r="D520" s="264" t="s">
        <v>415</v>
      </c>
      <c r="E520" s="264" t="s">
        <v>415</v>
      </c>
      <c r="F520" s="264" t="s">
        <v>415</v>
      </c>
      <c r="G520" s="264" t="s">
        <v>415</v>
      </c>
      <c r="H520" s="264" t="s">
        <v>415</v>
      </c>
      <c r="I520" s="264" t="s">
        <v>415</v>
      </c>
      <c r="J520" s="264" t="s">
        <v>415</v>
      </c>
    </row>
    <row r="521" spans="1:10">
      <c r="A521" s="264" t="s">
        <v>2955</v>
      </c>
      <c r="B521" s="264" t="s">
        <v>2956</v>
      </c>
      <c r="C521" s="264" t="s">
        <v>2957</v>
      </c>
      <c r="D521" s="264" t="s">
        <v>2958</v>
      </c>
      <c r="E521" s="264" t="s">
        <v>2959</v>
      </c>
      <c r="F521" s="264" t="s">
        <v>2960</v>
      </c>
      <c r="G521" s="264" t="s">
        <v>2961</v>
      </c>
      <c r="H521" s="264" t="s">
        <v>2957</v>
      </c>
      <c r="I521" s="264" t="s">
        <v>2957</v>
      </c>
      <c r="J521" s="264" t="s">
        <v>2962</v>
      </c>
    </row>
    <row r="522" spans="1:10">
      <c r="A522" s="264" t="s">
        <v>2963</v>
      </c>
      <c r="B522" s="264" t="s">
        <v>2964</v>
      </c>
      <c r="C522" s="264" t="s">
        <v>2965</v>
      </c>
      <c r="D522" s="264" t="s">
        <v>2966</v>
      </c>
      <c r="E522" s="264" t="s">
        <v>2967</v>
      </c>
      <c r="F522" s="264" t="s">
        <v>2968</v>
      </c>
      <c r="G522" s="264" t="s">
        <v>2969</v>
      </c>
      <c r="H522" s="264" t="s">
        <v>2965</v>
      </c>
      <c r="I522" s="264" t="s">
        <v>2965</v>
      </c>
      <c r="J522" s="264" t="s">
        <v>2970</v>
      </c>
    </row>
    <row r="523" spans="1:10">
      <c r="A523" s="264" t="s">
        <v>2971</v>
      </c>
      <c r="B523" s="264" t="s">
        <v>2972</v>
      </c>
      <c r="C523" s="264" t="s">
        <v>2973</v>
      </c>
      <c r="D523" s="264" t="s">
        <v>2974</v>
      </c>
      <c r="E523" s="264" t="s">
        <v>2975</v>
      </c>
      <c r="F523" s="264" t="s">
        <v>2976</v>
      </c>
      <c r="G523" s="264" t="s">
        <v>2977</v>
      </c>
      <c r="H523" s="264" t="s">
        <v>2973</v>
      </c>
      <c r="I523" s="264" t="s">
        <v>2973</v>
      </c>
      <c r="J523" s="264" t="s">
        <v>2978</v>
      </c>
    </row>
    <row r="524" spans="1:10">
      <c r="A524" s="264" t="s">
        <v>2979</v>
      </c>
      <c r="B524" s="264" t="s">
        <v>2980</v>
      </c>
      <c r="C524" s="264" t="s">
        <v>2981</v>
      </c>
      <c r="D524" s="264" t="s">
        <v>2982</v>
      </c>
      <c r="E524" s="264" t="s">
        <v>2983</v>
      </c>
      <c r="F524" s="264" t="s">
        <v>2984</v>
      </c>
      <c r="G524" s="264" t="s">
        <v>2985</v>
      </c>
      <c r="H524" s="264" t="s">
        <v>2981</v>
      </c>
      <c r="I524" s="264" t="s">
        <v>2981</v>
      </c>
      <c r="J524" s="264" t="s">
        <v>2986</v>
      </c>
    </row>
    <row r="525" spans="1:10">
      <c r="A525" s="264" t="s">
        <v>2987</v>
      </c>
      <c r="B525" s="264" t="s">
        <v>2988</v>
      </c>
      <c r="C525" s="264" t="s">
        <v>2989</v>
      </c>
      <c r="D525" s="264" t="s">
        <v>2990</v>
      </c>
      <c r="E525" s="264" t="s">
        <v>2991</v>
      </c>
      <c r="F525" s="264" t="s">
        <v>2992</v>
      </c>
      <c r="G525" s="264" t="s">
        <v>2993</v>
      </c>
      <c r="H525" s="264" t="s">
        <v>2989</v>
      </c>
      <c r="I525" s="264" t="s">
        <v>2989</v>
      </c>
      <c r="J525" s="264" t="s">
        <v>2994</v>
      </c>
    </row>
    <row r="526" spans="1:10">
      <c r="A526" s="264" t="s">
        <v>2995</v>
      </c>
      <c r="B526" s="264" t="s">
        <v>2996</v>
      </c>
      <c r="C526" s="264" t="s">
        <v>2997</v>
      </c>
      <c r="D526" s="264" t="s">
        <v>2998</v>
      </c>
      <c r="E526" s="264" t="s">
        <v>2999</v>
      </c>
      <c r="F526" s="264" t="s">
        <v>3000</v>
      </c>
      <c r="G526" s="264" t="s">
        <v>3001</v>
      </c>
      <c r="H526" s="264" t="s">
        <v>2997</v>
      </c>
      <c r="I526" s="264" t="s">
        <v>2997</v>
      </c>
      <c r="J526" s="264" t="s">
        <v>3002</v>
      </c>
    </row>
    <row r="527" spans="1:10">
      <c r="A527" s="264" t="s">
        <v>3003</v>
      </c>
      <c r="B527" s="264" t="s">
        <v>3004</v>
      </c>
      <c r="C527" s="264" t="s">
        <v>3005</v>
      </c>
      <c r="D527" s="264" t="s">
        <v>3006</v>
      </c>
      <c r="E527" s="264" t="s">
        <v>3007</v>
      </c>
      <c r="F527" s="264" t="s">
        <v>3008</v>
      </c>
      <c r="G527" s="264" t="s">
        <v>3009</v>
      </c>
      <c r="H527" s="264" t="s">
        <v>3005</v>
      </c>
      <c r="I527" s="264" t="s">
        <v>3005</v>
      </c>
      <c r="J527" s="264" t="s">
        <v>3010</v>
      </c>
    </row>
    <row r="528" spans="1:10">
      <c r="A528" s="264" t="s">
        <v>3011</v>
      </c>
      <c r="B528" s="264" t="s">
        <v>3012</v>
      </c>
      <c r="C528" s="264" t="s">
        <v>3013</v>
      </c>
      <c r="D528" s="264" t="s">
        <v>3014</v>
      </c>
      <c r="E528" s="264" t="s">
        <v>3015</v>
      </c>
      <c r="F528" s="264" t="s">
        <v>3016</v>
      </c>
      <c r="G528" s="264" t="s">
        <v>3017</v>
      </c>
      <c r="H528" s="264" t="s">
        <v>3013</v>
      </c>
      <c r="I528" s="264" t="s">
        <v>3013</v>
      </c>
      <c r="J528" s="264" t="s">
        <v>3018</v>
      </c>
    </row>
    <row r="529" spans="1:10">
      <c r="A529" s="264" t="s">
        <v>3019</v>
      </c>
      <c r="B529" s="264" t="s">
        <v>3020</v>
      </c>
      <c r="C529" s="264" t="s">
        <v>3021</v>
      </c>
      <c r="D529" s="264" t="s">
        <v>3022</v>
      </c>
      <c r="E529" s="264" t="s">
        <v>3023</v>
      </c>
      <c r="F529" s="264" t="s">
        <v>3024</v>
      </c>
      <c r="G529" s="264" t="s">
        <v>3025</v>
      </c>
      <c r="H529" s="264" t="s">
        <v>3021</v>
      </c>
      <c r="I529" s="264" t="s">
        <v>3021</v>
      </c>
      <c r="J529" s="264" t="s">
        <v>3026</v>
      </c>
    </row>
    <row r="530" spans="1:10">
      <c r="A530" s="264" t="s">
        <v>3027</v>
      </c>
      <c r="B530" s="264" t="s">
        <v>3028</v>
      </c>
      <c r="C530" s="264" t="s">
        <v>3029</v>
      </c>
      <c r="D530" s="264" t="s">
        <v>3030</v>
      </c>
      <c r="E530" s="264" t="s">
        <v>3031</v>
      </c>
      <c r="F530" s="264" t="s">
        <v>3032</v>
      </c>
      <c r="G530" s="264" t="s">
        <v>3033</v>
      </c>
      <c r="H530" s="264" t="s">
        <v>3034</v>
      </c>
      <c r="I530" s="264" t="s">
        <v>3035</v>
      </c>
      <c r="J530" s="264" t="s">
        <v>3036</v>
      </c>
    </row>
    <row r="531" spans="1:10">
      <c r="A531" s="264" t="s">
        <v>3037</v>
      </c>
      <c r="B531" s="264" t="s">
        <v>3038</v>
      </c>
      <c r="C531" s="264" t="s">
        <v>3039</v>
      </c>
      <c r="D531" s="264" t="s">
        <v>3040</v>
      </c>
      <c r="E531" s="264" t="s">
        <v>3041</v>
      </c>
      <c r="F531" s="264" t="s">
        <v>3042</v>
      </c>
      <c r="G531" s="264" t="s">
        <v>3043</v>
      </c>
      <c r="H531" s="264" t="s">
        <v>3044</v>
      </c>
      <c r="I531" s="264" t="s">
        <v>3045</v>
      </c>
      <c r="J531" s="264" t="s">
        <v>3046</v>
      </c>
    </row>
    <row r="532" spans="1:10">
      <c r="A532" s="264" t="s">
        <v>392</v>
      </c>
      <c r="B532" s="264" t="s">
        <v>392</v>
      </c>
      <c r="C532" s="264" t="s">
        <v>392</v>
      </c>
      <c r="D532" s="264" t="s">
        <v>392</v>
      </c>
      <c r="E532" s="264" t="s">
        <v>392</v>
      </c>
      <c r="F532" s="264" t="s">
        <v>392</v>
      </c>
      <c r="G532" s="264" t="s">
        <v>392</v>
      </c>
      <c r="H532" s="264" t="s">
        <v>392</v>
      </c>
      <c r="I532" s="264" t="s">
        <v>392</v>
      </c>
      <c r="J532" s="264" t="s">
        <v>392</v>
      </c>
    </row>
    <row r="533" spans="1:10">
      <c r="A533" s="264" t="s">
        <v>418</v>
      </c>
      <c r="B533" s="264" t="s">
        <v>418</v>
      </c>
      <c r="C533" s="264" t="s">
        <v>418</v>
      </c>
      <c r="D533" s="264" t="s">
        <v>418</v>
      </c>
      <c r="E533" s="264" t="s">
        <v>418</v>
      </c>
      <c r="F533" s="264" t="s">
        <v>418</v>
      </c>
      <c r="G533" s="264" t="s">
        <v>418</v>
      </c>
      <c r="H533" s="264" t="s">
        <v>418</v>
      </c>
      <c r="I533" s="264" t="s">
        <v>418</v>
      </c>
      <c r="J533" s="264" t="s">
        <v>418</v>
      </c>
    </row>
    <row r="534" spans="1:10">
      <c r="A534" s="264" t="s">
        <v>417</v>
      </c>
      <c r="B534" s="264" t="s">
        <v>417</v>
      </c>
      <c r="C534" s="264" t="s">
        <v>417</v>
      </c>
      <c r="D534" s="264" t="s">
        <v>417</v>
      </c>
      <c r="E534" s="264" t="s">
        <v>417</v>
      </c>
      <c r="F534" s="264" t="s">
        <v>417</v>
      </c>
      <c r="G534" s="264" t="s">
        <v>417</v>
      </c>
      <c r="H534" s="264" t="s">
        <v>417</v>
      </c>
      <c r="I534" s="264" t="s">
        <v>417</v>
      </c>
      <c r="J534" s="264" t="s">
        <v>417</v>
      </c>
    </row>
    <row r="535" spans="1:10">
      <c r="A535" s="264" t="s">
        <v>416</v>
      </c>
      <c r="B535" s="264" t="s">
        <v>416</v>
      </c>
      <c r="C535" s="264" t="s">
        <v>416</v>
      </c>
      <c r="D535" s="264" t="s">
        <v>416</v>
      </c>
      <c r="E535" s="264" t="s">
        <v>416</v>
      </c>
      <c r="F535" s="264" t="s">
        <v>416</v>
      </c>
      <c r="G535" s="264" t="s">
        <v>416</v>
      </c>
      <c r="H535" s="264" t="s">
        <v>416</v>
      </c>
      <c r="I535" s="264" t="s">
        <v>416</v>
      </c>
      <c r="J535" s="264" t="s">
        <v>416</v>
      </c>
    </row>
    <row r="536" spans="1:10">
      <c r="A536" s="264" t="s">
        <v>415</v>
      </c>
      <c r="B536" s="264" t="s">
        <v>415</v>
      </c>
      <c r="C536" s="264" t="s">
        <v>415</v>
      </c>
      <c r="D536" s="264" t="s">
        <v>415</v>
      </c>
      <c r="E536" s="264" t="s">
        <v>415</v>
      </c>
      <c r="F536" s="264" t="s">
        <v>415</v>
      </c>
      <c r="G536" s="264" t="s">
        <v>415</v>
      </c>
      <c r="H536" s="264" t="s">
        <v>415</v>
      </c>
      <c r="I536" s="264" t="s">
        <v>415</v>
      </c>
      <c r="J536" s="264" t="s">
        <v>415</v>
      </c>
    </row>
    <row r="537" spans="1:10">
      <c r="A537" s="264" t="s">
        <v>3047</v>
      </c>
      <c r="B537" s="264" t="s">
        <v>3048</v>
      </c>
      <c r="C537" s="264" t="s">
        <v>3049</v>
      </c>
      <c r="D537" s="264" t="s">
        <v>3050</v>
      </c>
      <c r="E537" s="264" t="s">
        <v>637</v>
      </c>
      <c r="F537" s="264" t="s">
        <v>3051</v>
      </c>
      <c r="G537" s="264" t="s">
        <v>3052</v>
      </c>
      <c r="H537" s="264" t="s">
        <v>3049</v>
      </c>
      <c r="I537" s="264" t="s">
        <v>3049</v>
      </c>
      <c r="J537" s="264" t="s">
        <v>3053</v>
      </c>
    </row>
    <row r="538" spans="1:10">
      <c r="A538" s="264" t="s">
        <v>3054</v>
      </c>
      <c r="B538" s="264" t="s">
        <v>3055</v>
      </c>
      <c r="C538" s="264" t="s">
        <v>3056</v>
      </c>
      <c r="D538" s="264" t="s">
        <v>3057</v>
      </c>
      <c r="E538" s="264" t="s">
        <v>635</v>
      </c>
      <c r="F538" s="264" t="s">
        <v>3058</v>
      </c>
      <c r="G538" s="264" t="s">
        <v>3059</v>
      </c>
      <c r="H538" s="264" t="s">
        <v>3056</v>
      </c>
      <c r="I538" s="264" t="s">
        <v>3056</v>
      </c>
      <c r="J538" s="264" t="s">
        <v>3060</v>
      </c>
    </row>
    <row r="539" spans="1:10">
      <c r="A539" s="264" t="s">
        <v>3061</v>
      </c>
      <c r="B539" s="264" t="s">
        <v>3062</v>
      </c>
      <c r="C539" s="264" t="s">
        <v>3063</v>
      </c>
      <c r="D539" s="264" t="s">
        <v>3064</v>
      </c>
      <c r="E539" s="264" t="s">
        <v>633</v>
      </c>
      <c r="F539" s="264" t="s">
        <v>3065</v>
      </c>
      <c r="G539" s="264" t="s">
        <v>3066</v>
      </c>
      <c r="H539" s="264" t="s">
        <v>3063</v>
      </c>
      <c r="I539" s="264" t="s">
        <v>3063</v>
      </c>
      <c r="J539" s="264" t="s">
        <v>3067</v>
      </c>
    </row>
    <row r="540" spans="1:10">
      <c r="A540" s="264" t="s">
        <v>3068</v>
      </c>
      <c r="B540" s="264" t="s">
        <v>3069</v>
      </c>
      <c r="C540" s="264" t="s">
        <v>3070</v>
      </c>
      <c r="D540" s="264" t="s">
        <v>3071</v>
      </c>
      <c r="E540" s="264" t="s">
        <v>631</v>
      </c>
      <c r="F540" s="264" t="s">
        <v>3072</v>
      </c>
      <c r="G540" s="264" t="s">
        <v>3073</v>
      </c>
      <c r="H540" s="264" t="s">
        <v>3070</v>
      </c>
      <c r="I540" s="264" t="s">
        <v>3070</v>
      </c>
      <c r="J540" s="264" t="s">
        <v>3074</v>
      </c>
    </row>
    <row r="541" spans="1:10">
      <c r="A541" s="264" t="s">
        <v>3075</v>
      </c>
      <c r="B541" s="264" t="s">
        <v>3076</v>
      </c>
      <c r="C541" s="264" t="s">
        <v>3077</v>
      </c>
      <c r="D541" s="264" t="s">
        <v>3078</v>
      </c>
      <c r="E541" s="264" t="s">
        <v>3079</v>
      </c>
      <c r="F541" s="264" t="s">
        <v>3080</v>
      </c>
      <c r="G541" s="264" t="s">
        <v>3081</v>
      </c>
      <c r="H541" s="264" t="s">
        <v>3077</v>
      </c>
      <c r="I541" s="264" t="s">
        <v>3077</v>
      </c>
      <c r="J541" s="264" t="s">
        <v>3082</v>
      </c>
    </row>
    <row r="542" spans="1:10">
      <c r="A542" s="264" t="s">
        <v>3083</v>
      </c>
      <c r="B542" s="264" t="s">
        <v>3084</v>
      </c>
      <c r="C542" s="264" t="s">
        <v>3085</v>
      </c>
      <c r="D542" s="264" t="s">
        <v>3086</v>
      </c>
      <c r="E542" s="264" t="s">
        <v>627</v>
      </c>
      <c r="F542" s="264" t="s">
        <v>3087</v>
      </c>
      <c r="G542" s="264" t="s">
        <v>3088</v>
      </c>
      <c r="H542" s="264" t="s">
        <v>3085</v>
      </c>
      <c r="I542" s="264" t="s">
        <v>3085</v>
      </c>
      <c r="J542" s="264" t="s">
        <v>3089</v>
      </c>
    </row>
    <row r="543" spans="1:10">
      <c r="A543" s="264" t="s">
        <v>3090</v>
      </c>
      <c r="B543" s="264" t="s">
        <v>3091</v>
      </c>
      <c r="C543" s="264" t="s">
        <v>3092</v>
      </c>
      <c r="D543" s="264" t="s">
        <v>3093</v>
      </c>
      <c r="E543" s="264" t="s">
        <v>625</v>
      </c>
      <c r="F543" s="264" t="s">
        <v>3094</v>
      </c>
      <c r="G543" s="264" t="s">
        <v>3095</v>
      </c>
      <c r="H543" s="264" t="s">
        <v>3092</v>
      </c>
      <c r="I543" s="264" t="s">
        <v>3092</v>
      </c>
      <c r="J543" s="264" t="s">
        <v>3096</v>
      </c>
    </row>
    <row r="544" spans="1:10">
      <c r="A544" s="264" t="s">
        <v>3097</v>
      </c>
      <c r="B544" s="264" t="s">
        <v>3098</v>
      </c>
      <c r="C544" s="264" t="s">
        <v>3099</v>
      </c>
      <c r="D544" s="264" t="s">
        <v>3100</v>
      </c>
      <c r="E544" s="264" t="s">
        <v>3101</v>
      </c>
      <c r="F544" s="264" t="s">
        <v>3102</v>
      </c>
      <c r="G544" s="264" t="s">
        <v>3103</v>
      </c>
      <c r="H544" s="264" t="s">
        <v>3099</v>
      </c>
      <c r="I544" s="264" t="s">
        <v>3099</v>
      </c>
      <c r="J544" s="264" t="s">
        <v>3104</v>
      </c>
    </row>
    <row r="545" spans="1:10">
      <c r="A545" s="264" t="s">
        <v>3105</v>
      </c>
      <c r="B545" s="264" t="s">
        <v>3106</v>
      </c>
      <c r="C545" s="264" t="s">
        <v>3107</v>
      </c>
      <c r="D545" s="264" t="s">
        <v>3108</v>
      </c>
      <c r="E545" s="264" t="s">
        <v>3109</v>
      </c>
      <c r="F545" s="264" t="s">
        <v>3110</v>
      </c>
      <c r="G545" s="264" t="s">
        <v>3111</v>
      </c>
      <c r="H545" s="264" t="s">
        <v>3107</v>
      </c>
      <c r="I545" s="264" t="s">
        <v>3107</v>
      </c>
      <c r="J545" s="264" t="s">
        <v>3112</v>
      </c>
    </row>
    <row r="546" spans="1:10">
      <c r="A546" s="264" t="s">
        <v>3113</v>
      </c>
      <c r="B546" s="264" t="s">
        <v>3114</v>
      </c>
      <c r="C546" s="264" t="s">
        <v>3115</v>
      </c>
      <c r="D546" s="264" t="s">
        <v>3116</v>
      </c>
      <c r="E546" s="264" t="s">
        <v>3117</v>
      </c>
      <c r="F546" s="264" t="s">
        <v>3118</v>
      </c>
      <c r="G546" s="264" t="s">
        <v>3119</v>
      </c>
      <c r="H546" s="264" t="s">
        <v>3120</v>
      </c>
      <c r="I546" s="264" t="s">
        <v>3121</v>
      </c>
      <c r="J546" s="264" t="s">
        <v>3122</v>
      </c>
    </row>
    <row r="547" spans="1:10">
      <c r="A547" s="264" t="s">
        <v>3123</v>
      </c>
      <c r="B547" s="264" t="s">
        <v>3124</v>
      </c>
      <c r="C547" s="264" t="s">
        <v>3125</v>
      </c>
      <c r="D547" s="264" t="s">
        <v>3126</v>
      </c>
      <c r="E547" s="264" t="s">
        <v>3127</v>
      </c>
      <c r="F547" s="264" t="s">
        <v>3128</v>
      </c>
      <c r="G547" s="264" t="s">
        <v>3129</v>
      </c>
      <c r="H547" s="264" t="s">
        <v>3130</v>
      </c>
      <c r="I547" s="264" t="s">
        <v>3131</v>
      </c>
      <c r="J547" s="264" t="s">
        <v>3132</v>
      </c>
    </row>
    <row r="548" spans="1:10">
      <c r="A548" s="264" t="s">
        <v>392</v>
      </c>
      <c r="B548" s="264" t="s">
        <v>392</v>
      </c>
      <c r="C548" s="264" t="s">
        <v>392</v>
      </c>
      <c r="D548" s="264" t="s">
        <v>392</v>
      </c>
      <c r="E548" s="264" t="s">
        <v>392</v>
      </c>
      <c r="F548" s="264" t="s">
        <v>392</v>
      </c>
      <c r="G548" s="264" t="s">
        <v>392</v>
      </c>
      <c r="H548" s="264" t="s">
        <v>392</v>
      </c>
      <c r="I548" s="264" t="s">
        <v>392</v>
      </c>
      <c r="J548" s="264" t="s">
        <v>392</v>
      </c>
    </row>
    <row r="549" spans="1:10">
      <c r="A549" s="264" t="s">
        <v>418</v>
      </c>
      <c r="B549" s="264" t="s">
        <v>418</v>
      </c>
      <c r="C549" s="264" t="s">
        <v>418</v>
      </c>
      <c r="D549" s="264" t="s">
        <v>418</v>
      </c>
      <c r="E549" s="264" t="s">
        <v>418</v>
      </c>
      <c r="F549" s="264" t="s">
        <v>418</v>
      </c>
      <c r="G549" s="264" t="s">
        <v>418</v>
      </c>
      <c r="H549" s="264" t="s">
        <v>418</v>
      </c>
      <c r="I549" s="264" t="s">
        <v>418</v>
      </c>
      <c r="J549" s="264" t="s">
        <v>418</v>
      </c>
    </row>
    <row r="550" spans="1:10">
      <c r="A550" s="264" t="s">
        <v>417</v>
      </c>
      <c r="B550" s="264" t="s">
        <v>417</v>
      </c>
      <c r="C550" s="264" t="s">
        <v>417</v>
      </c>
      <c r="D550" s="264" t="s">
        <v>417</v>
      </c>
      <c r="E550" s="264" t="s">
        <v>417</v>
      </c>
      <c r="F550" s="264" t="s">
        <v>417</v>
      </c>
      <c r="G550" s="264" t="s">
        <v>417</v>
      </c>
      <c r="H550" s="264" t="s">
        <v>417</v>
      </c>
      <c r="I550" s="264" t="s">
        <v>417</v>
      </c>
      <c r="J550" s="264" t="s">
        <v>417</v>
      </c>
    </row>
    <row r="551" spans="1:10">
      <c r="A551" s="264" t="s">
        <v>416</v>
      </c>
      <c r="B551" s="264" t="s">
        <v>416</v>
      </c>
      <c r="C551" s="264" t="s">
        <v>416</v>
      </c>
      <c r="D551" s="264" t="s">
        <v>416</v>
      </c>
      <c r="E551" s="264" t="s">
        <v>416</v>
      </c>
      <c r="F551" s="264" t="s">
        <v>416</v>
      </c>
      <c r="G551" s="264" t="s">
        <v>416</v>
      </c>
      <c r="H551" s="264" t="s">
        <v>416</v>
      </c>
      <c r="I551" s="264" t="s">
        <v>416</v>
      </c>
      <c r="J551" s="264" t="s">
        <v>416</v>
      </c>
    </row>
    <row r="552" spans="1:10">
      <c r="A552" s="264" t="s">
        <v>415</v>
      </c>
      <c r="B552" s="264" t="s">
        <v>415</v>
      </c>
      <c r="C552" s="264" t="s">
        <v>415</v>
      </c>
      <c r="D552" s="264" t="s">
        <v>415</v>
      </c>
      <c r="E552" s="264" t="s">
        <v>415</v>
      </c>
      <c r="F552" s="264" t="s">
        <v>415</v>
      </c>
      <c r="G552" s="264" t="s">
        <v>415</v>
      </c>
      <c r="H552" s="264" t="s">
        <v>415</v>
      </c>
      <c r="I552" s="264" t="s">
        <v>415</v>
      </c>
      <c r="J552" s="264" t="s">
        <v>415</v>
      </c>
    </row>
    <row r="553" spans="1:10">
      <c r="A553" s="264" t="s">
        <v>3133</v>
      </c>
      <c r="B553" s="264" t="s">
        <v>3134</v>
      </c>
      <c r="C553" s="264" t="s">
        <v>3135</v>
      </c>
      <c r="D553" s="264" t="s">
        <v>3136</v>
      </c>
      <c r="E553" s="264" t="s">
        <v>615</v>
      </c>
      <c r="F553" s="264" t="s">
        <v>3137</v>
      </c>
      <c r="G553" s="264" t="s">
        <v>3138</v>
      </c>
      <c r="H553" s="264" t="s">
        <v>3135</v>
      </c>
      <c r="I553" s="264" t="s">
        <v>3139</v>
      </c>
      <c r="J553" s="264" t="s">
        <v>3140</v>
      </c>
    </row>
    <row r="554" spans="1:10">
      <c r="A554" s="264" t="s">
        <v>3141</v>
      </c>
      <c r="B554" s="264" t="s">
        <v>3142</v>
      </c>
      <c r="C554" s="264" t="s">
        <v>3143</v>
      </c>
      <c r="D554" s="264" t="s">
        <v>3144</v>
      </c>
      <c r="E554" s="264" t="s">
        <v>613</v>
      </c>
      <c r="F554" s="264" t="s">
        <v>3145</v>
      </c>
      <c r="G554" s="264" t="s">
        <v>3146</v>
      </c>
      <c r="H554" s="264" t="s">
        <v>3143</v>
      </c>
      <c r="I554" s="264" t="s">
        <v>3147</v>
      </c>
      <c r="J554" s="264" t="s">
        <v>3148</v>
      </c>
    </row>
    <row r="555" spans="1:10">
      <c r="A555" s="264" t="s">
        <v>3149</v>
      </c>
      <c r="B555" s="264" t="s">
        <v>3150</v>
      </c>
      <c r="C555" s="264" t="s">
        <v>3151</v>
      </c>
      <c r="D555" s="264" t="s">
        <v>3152</v>
      </c>
      <c r="E555" s="264" t="s">
        <v>611</v>
      </c>
      <c r="F555" s="264" t="s">
        <v>3153</v>
      </c>
      <c r="G555" s="264" t="s">
        <v>3154</v>
      </c>
      <c r="H555" s="264" t="s">
        <v>3151</v>
      </c>
      <c r="I555" s="264" t="s">
        <v>3155</v>
      </c>
      <c r="J555" s="264" t="s">
        <v>3156</v>
      </c>
    </row>
    <row r="556" spans="1:10">
      <c r="A556" s="264" t="s">
        <v>3157</v>
      </c>
      <c r="B556" s="264" t="s">
        <v>3158</v>
      </c>
      <c r="C556" s="264" t="s">
        <v>3159</v>
      </c>
      <c r="D556" s="264" t="s">
        <v>3160</v>
      </c>
      <c r="E556" s="264" t="s">
        <v>609</v>
      </c>
      <c r="F556" s="264" t="s">
        <v>3161</v>
      </c>
      <c r="G556" s="264" t="s">
        <v>3162</v>
      </c>
      <c r="H556" s="264" t="s">
        <v>3159</v>
      </c>
      <c r="I556" s="264" t="s">
        <v>3163</v>
      </c>
      <c r="J556" s="264" t="s">
        <v>3164</v>
      </c>
    </row>
    <row r="557" spans="1:10">
      <c r="A557" s="264" t="s">
        <v>3165</v>
      </c>
      <c r="B557" s="264" t="s">
        <v>3166</v>
      </c>
      <c r="C557" s="264" t="s">
        <v>3167</v>
      </c>
      <c r="D557" s="264" t="s">
        <v>3168</v>
      </c>
      <c r="E557" s="264" t="s">
        <v>607</v>
      </c>
      <c r="F557" s="264" t="s">
        <v>3169</v>
      </c>
      <c r="G557" s="264" t="s">
        <v>3170</v>
      </c>
      <c r="H557" s="264" t="s">
        <v>3167</v>
      </c>
      <c r="I557" s="264" t="s">
        <v>3171</v>
      </c>
      <c r="J557" s="264" t="s">
        <v>3172</v>
      </c>
    </row>
    <row r="558" spans="1:10">
      <c r="A558" s="264" t="s">
        <v>3173</v>
      </c>
      <c r="B558" s="264" t="s">
        <v>3174</v>
      </c>
      <c r="C558" s="264" t="s">
        <v>3175</v>
      </c>
      <c r="D558" s="264" t="s">
        <v>3176</v>
      </c>
      <c r="E558" s="264" t="s">
        <v>605</v>
      </c>
      <c r="F558" s="264" t="s">
        <v>3177</v>
      </c>
      <c r="G558" s="264" t="s">
        <v>3178</v>
      </c>
      <c r="H558" s="264" t="s">
        <v>3175</v>
      </c>
      <c r="I558" s="264" t="s">
        <v>3179</v>
      </c>
      <c r="J558" s="264" t="s">
        <v>3180</v>
      </c>
    </row>
    <row r="559" spans="1:10">
      <c r="A559" s="264" t="s">
        <v>3181</v>
      </c>
      <c r="B559" s="264" t="s">
        <v>3182</v>
      </c>
      <c r="C559" s="264" t="s">
        <v>3183</v>
      </c>
      <c r="D559" s="264" t="s">
        <v>3184</v>
      </c>
      <c r="E559" s="264" t="s">
        <v>603</v>
      </c>
      <c r="F559" s="264" t="s">
        <v>3185</v>
      </c>
      <c r="G559" s="264" t="s">
        <v>3186</v>
      </c>
      <c r="H559" s="264" t="s">
        <v>3183</v>
      </c>
      <c r="I559" s="264" t="s">
        <v>3187</v>
      </c>
      <c r="J559" s="264" t="s">
        <v>3188</v>
      </c>
    </row>
    <row r="560" spans="1:10">
      <c r="A560" s="264" t="s">
        <v>3189</v>
      </c>
      <c r="B560" s="264" t="s">
        <v>3190</v>
      </c>
      <c r="C560" s="264" t="s">
        <v>3191</v>
      </c>
      <c r="D560" s="264" t="s">
        <v>3192</v>
      </c>
      <c r="E560" s="264" t="s">
        <v>601</v>
      </c>
      <c r="F560" s="264" t="s">
        <v>3193</v>
      </c>
      <c r="G560" s="264" t="s">
        <v>3194</v>
      </c>
      <c r="H560" s="264" t="s">
        <v>3191</v>
      </c>
      <c r="I560" s="264" t="s">
        <v>3195</v>
      </c>
      <c r="J560" s="264" t="s">
        <v>3196</v>
      </c>
    </row>
    <row r="561" spans="1:10">
      <c r="A561" s="264" t="s">
        <v>3197</v>
      </c>
      <c r="B561" s="264" t="s">
        <v>3198</v>
      </c>
      <c r="C561" s="264" t="s">
        <v>3199</v>
      </c>
      <c r="D561" s="264" t="s">
        <v>3200</v>
      </c>
      <c r="E561" s="264" t="s">
        <v>599</v>
      </c>
      <c r="F561" s="264" t="s">
        <v>3201</v>
      </c>
      <c r="G561" s="264" t="s">
        <v>3202</v>
      </c>
      <c r="H561" s="264" t="s">
        <v>3199</v>
      </c>
      <c r="I561" s="264" t="s">
        <v>3203</v>
      </c>
      <c r="J561" s="264" t="s">
        <v>3204</v>
      </c>
    </row>
    <row r="562" spans="1:10">
      <c r="A562" s="264" t="s">
        <v>3205</v>
      </c>
      <c r="B562" s="264" t="s">
        <v>3206</v>
      </c>
      <c r="C562" s="264" t="s">
        <v>3207</v>
      </c>
      <c r="D562" s="264" t="s">
        <v>3208</v>
      </c>
      <c r="E562" s="264" t="s">
        <v>3209</v>
      </c>
      <c r="F562" s="264" t="s">
        <v>3210</v>
      </c>
      <c r="G562" s="264" t="s">
        <v>3211</v>
      </c>
      <c r="H562" s="264" t="s">
        <v>3212</v>
      </c>
      <c r="I562" s="264" t="s">
        <v>3213</v>
      </c>
      <c r="J562" s="264" t="s">
        <v>3214</v>
      </c>
    </row>
    <row r="563" spans="1:10">
      <c r="A563" s="264" t="s">
        <v>3215</v>
      </c>
      <c r="B563" s="264" t="s">
        <v>3216</v>
      </c>
      <c r="C563" s="264" t="s">
        <v>3217</v>
      </c>
      <c r="D563" s="264" t="s">
        <v>3218</v>
      </c>
      <c r="E563" s="264" t="s">
        <v>3219</v>
      </c>
      <c r="F563" s="264" t="s">
        <v>3220</v>
      </c>
      <c r="G563" s="264" t="s">
        <v>3221</v>
      </c>
      <c r="H563" s="264" t="s">
        <v>3222</v>
      </c>
      <c r="I563" s="264" t="s">
        <v>3223</v>
      </c>
      <c r="J563" s="264" t="s">
        <v>3224</v>
      </c>
    </row>
    <row r="564" spans="1:10">
      <c r="A564" s="264" t="s">
        <v>392</v>
      </c>
      <c r="B564" s="264" t="s">
        <v>392</v>
      </c>
      <c r="C564" s="264" t="s">
        <v>392</v>
      </c>
      <c r="D564" s="264" t="s">
        <v>392</v>
      </c>
      <c r="E564" s="264" t="s">
        <v>392</v>
      </c>
      <c r="F564" s="264" t="s">
        <v>392</v>
      </c>
      <c r="G564" s="264" t="s">
        <v>392</v>
      </c>
      <c r="H564" s="264" t="s">
        <v>392</v>
      </c>
      <c r="I564" s="264" t="s">
        <v>392</v>
      </c>
      <c r="J564" s="264" t="s">
        <v>392</v>
      </c>
    </row>
    <row r="565" spans="1:10">
      <c r="A565" s="264" t="s">
        <v>418</v>
      </c>
      <c r="B565" s="264" t="s">
        <v>418</v>
      </c>
      <c r="C565" s="264" t="s">
        <v>418</v>
      </c>
      <c r="D565" s="264" t="s">
        <v>418</v>
      </c>
      <c r="E565" s="264" t="s">
        <v>418</v>
      </c>
      <c r="F565" s="264" t="s">
        <v>418</v>
      </c>
      <c r="G565" s="264" t="s">
        <v>418</v>
      </c>
      <c r="H565" s="264" t="s">
        <v>418</v>
      </c>
      <c r="I565" s="264" t="s">
        <v>418</v>
      </c>
      <c r="J565" s="264" t="s">
        <v>418</v>
      </c>
    </row>
    <row r="566" spans="1:10">
      <c r="A566" s="264" t="s">
        <v>417</v>
      </c>
      <c r="B566" s="264" t="s">
        <v>417</v>
      </c>
      <c r="C566" s="264" t="s">
        <v>417</v>
      </c>
      <c r="D566" s="264" t="s">
        <v>417</v>
      </c>
      <c r="E566" s="264" t="s">
        <v>417</v>
      </c>
      <c r="F566" s="264" t="s">
        <v>417</v>
      </c>
      <c r="G566" s="264" t="s">
        <v>417</v>
      </c>
      <c r="H566" s="264" t="s">
        <v>417</v>
      </c>
      <c r="I566" s="264" t="s">
        <v>417</v>
      </c>
      <c r="J566" s="264" t="s">
        <v>417</v>
      </c>
    </row>
    <row r="567" spans="1:10">
      <c r="A567" s="264" t="s">
        <v>416</v>
      </c>
      <c r="B567" s="264" t="s">
        <v>416</v>
      </c>
      <c r="C567" s="264" t="s">
        <v>416</v>
      </c>
      <c r="D567" s="264" t="s">
        <v>416</v>
      </c>
      <c r="E567" s="264" t="s">
        <v>416</v>
      </c>
      <c r="F567" s="264" t="s">
        <v>416</v>
      </c>
      <c r="G567" s="264" t="s">
        <v>416</v>
      </c>
      <c r="H567" s="264" t="s">
        <v>416</v>
      </c>
      <c r="I567" s="264" t="s">
        <v>416</v>
      </c>
      <c r="J567" s="264" t="s">
        <v>416</v>
      </c>
    </row>
    <row r="568" spans="1:10">
      <c r="A568" s="264" t="s">
        <v>415</v>
      </c>
      <c r="B568" s="264" t="s">
        <v>415</v>
      </c>
      <c r="C568" s="264" t="s">
        <v>415</v>
      </c>
      <c r="D568" s="264" t="s">
        <v>415</v>
      </c>
      <c r="E568" s="264" t="s">
        <v>415</v>
      </c>
      <c r="F568" s="264" t="s">
        <v>415</v>
      </c>
      <c r="G568" s="264" t="s">
        <v>415</v>
      </c>
      <c r="H568" s="264" t="s">
        <v>415</v>
      </c>
      <c r="I568" s="264" t="s">
        <v>415</v>
      </c>
      <c r="J568" s="264" t="s">
        <v>415</v>
      </c>
    </row>
    <row r="569" spans="1:10">
      <c r="A569" s="264" t="s">
        <v>3225</v>
      </c>
      <c r="B569" s="264" t="s">
        <v>3226</v>
      </c>
      <c r="C569" s="264" t="s">
        <v>3227</v>
      </c>
      <c r="D569" s="264" t="s">
        <v>3228</v>
      </c>
      <c r="E569" s="264" t="s">
        <v>3229</v>
      </c>
      <c r="F569" s="264" t="s">
        <v>3230</v>
      </c>
      <c r="G569" s="264" t="s">
        <v>3231</v>
      </c>
      <c r="H569" s="264" t="s">
        <v>3227</v>
      </c>
      <c r="I569" s="264" t="s">
        <v>3227</v>
      </c>
      <c r="J569" s="264" t="s">
        <v>3232</v>
      </c>
    </row>
    <row r="570" spans="1:10">
      <c r="A570" s="264" t="s">
        <v>3233</v>
      </c>
      <c r="B570" s="264" t="s">
        <v>3234</v>
      </c>
      <c r="C570" s="264" t="s">
        <v>3235</v>
      </c>
      <c r="D570" s="264" t="s">
        <v>3236</v>
      </c>
      <c r="E570" s="264" t="s">
        <v>591</v>
      </c>
      <c r="F570" s="264" t="s">
        <v>3237</v>
      </c>
      <c r="G570" s="264" t="s">
        <v>3238</v>
      </c>
      <c r="H570" s="264" t="s">
        <v>3235</v>
      </c>
      <c r="I570" s="264" t="s">
        <v>3235</v>
      </c>
      <c r="J570" s="264" t="s">
        <v>3239</v>
      </c>
    </row>
    <row r="571" spans="1:10">
      <c r="A571" s="264" t="s">
        <v>3240</v>
      </c>
      <c r="B571" s="264" t="s">
        <v>3241</v>
      </c>
      <c r="C571" s="264" t="s">
        <v>3242</v>
      </c>
      <c r="D571" s="264" t="s">
        <v>3243</v>
      </c>
      <c r="E571" s="264" t="s">
        <v>589</v>
      </c>
      <c r="F571" s="264" t="s">
        <v>3244</v>
      </c>
      <c r="G571" s="264" t="s">
        <v>3245</v>
      </c>
      <c r="H571" s="264" t="s">
        <v>3242</v>
      </c>
      <c r="I571" s="264" t="s">
        <v>3242</v>
      </c>
      <c r="J571" s="264" t="s">
        <v>3246</v>
      </c>
    </row>
    <row r="572" spans="1:10">
      <c r="A572" s="264" t="s">
        <v>3247</v>
      </c>
      <c r="B572" s="264" t="s">
        <v>3248</v>
      </c>
      <c r="C572" s="264" t="s">
        <v>3249</v>
      </c>
      <c r="D572" s="264" t="s">
        <v>3250</v>
      </c>
      <c r="E572" s="264" t="s">
        <v>3251</v>
      </c>
      <c r="F572" s="264" t="s">
        <v>3252</v>
      </c>
      <c r="G572" s="264" t="s">
        <v>3253</v>
      </c>
      <c r="H572" s="264" t="s">
        <v>3249</v>
      </c>
      <c r="I572" s="264" t="s">
        <v>3249</v>
      </c>
      <c r="J572" s="264" t="s">
        <v>3254</v>
      </c>
    </row>
    <row r="573" spans="1:10">
      <c r="A573" s="264" t="s">
        <v>3255</v>
      </c>
      <c r="B573" s="264" t="s">
        <v>3256</v>
      </c>
      <c r="C573" s="264" t="s">
        <v>3257</v>
      </c>
      <c r="D573" s="264" t="s">
        <v>3258</v>
      </c>
      <c r="E573" s="264" t="s">
        <v>585</v>
      </c>
      <c r="F573" s="264" t="s">
        <v>3259</v>
      </c>
      <c r="G573" s="264" t="s">
        <v>3260</v>
      </c>
      <c r="H573" s="264" t="s">
        <v>3257</v>
      </c>
      <c r="I573" s="264" t="s">
        <v>3261</v>
      </c>
      <c r="J573" s="264" t="s">
        <v>3262</v>
      </c>
    </row>
    <row r="574" spans="1:10">
      <c r="A574" s="264" t="s">
        <v>3263</v>
      </c>
      <c r="B574" s="264" t="s">
        <v>3264</v>
      </c>
      <c r="C574" s="264" t="s">
        <v>3265</v>
      </c>
      <c r="D574" s="264" t="s">
        <v>3266</v>
      </c>
      <c r="E574" s="264" t="s">
        <v>3267</v>
      </c>
      <c r="F574" s="264" t="s">
        <v>3268</v>
      </c>
      <c r="G574" s="264" t="s">
        <v>3269</v>
      </c>
      <c r="H574" s="264" t="s">
        <v>3265</v>
      </c>
      <c r="I574" s="264" t="s">
        <v>3265</v>
      </c>
      <c r="J574" s="264" t="s">
        <v>3270</v>
      </c>
    </row>
    <row r="575" spans="1:10">
      <c r="A575" s="264" t="s">
        <v>3271</v>
      </c>
      <c r="B575" s="264" t="s">
        <v>3272</v>
      </c>
      <c r="C575" s="264" t="s">
        <v>3273</v>
      </c>
      <c r="D575" s="264" t="s">
        <v>3274</v>
      </c>
      <c r="E575" s="264" t="s">
        <v>3275</v>
      </c>
      <c r="F575" s="264" t="s">
        <v>3276</v>
      </c>
      <c r="G575" s="264" t="s">
        <v>3277</v>
      </c>
      <c r="H575" s="264" t="s">
        <v>3273</v>
      </c>
      <c r="I575" s="264" t="s">
        <v>3273</v>
      </c>
      <c r="J575" s="264" t="s">
        <v>3278</v>
      </c>
    </row>
    <row r="576" spans="1:10">
      <c r="A576" s="264" t="s">
        <v>3279</v>
      </c>
      <c r="B576" s="264" t="s">
        <v>3280</v>
      </c>
      <c r="C576" s="264" t="s">
        <v>3281</v>
      </c>
      <c r="D576" s="264" t="s">
        <v>3282</v>
      </c>
      <c r="E576" s="264" t="s">
        <v>3283</v>
      </c>
      <c r="F576" s="264" t="s">
        <v>3284</v>
      </c>
      <c r="G576" s="264" t="s">
        <v>3285</v>
      </c>
      <c r="H576" s="264" t="s">
        <v>3281</v>
      </c>
      <c r="I576" s="264" t="s">
        <v>3286</v>
      </c>
      <c r="J576" s="264" t="s">
        <v>3287</v>
      </c>
    </row>
    <row r="577" spans="1:10">
      <c r="A577" s="264" t="s">
        <v>3288</v>
      </c>
      <c r="B577" s="264" t="s">
        <v>3289</v>
      </c>
      <c r="C577" s="264" t="s">
        <v>3290</v>
      </c>
      <c r="D577" s="264" t="s">
        <v>3291</v>
      </c>
      <c r="E577" s="264" t="s">
        <v>3292</v>
      </c>
      <c r="F577" s="264" t="s">
        <v>3293</v>
      </c>
      <c r="G577" s="264" t="s">
        <v>3294</v>
      </c>
      <c r="H577" s="264" t="s">
        <v>3290</v>
      </c>
      <c r="I577" s="264" t="s">
        <v>3295</v>
      </c>
      <c r="J577" s="264" t="s">
        <v>3296</v>
      </c>
    </row>
    <row r="578" spans="1:10">
      <c r="A578" s="264" t="s">
        <v>3297</v>
      </c>
      <c r="B578" s="264" t="s">
        <v>3298</v>
      </c>
      <c r="C578" s="264" t="s">
        <v>3299</v>
      </c>
      <c r="D578" s="264" t="s">
        <v>3300</v>
      </c>
      <c r="E578" s="264" t="s">
        <v>3301</v>
      </c>
      <c r="F578" s="264" t="s">
        <v>3302</v>
      </c>
      <c r="G578" s="264" t="s">
        <v>3303</v>
      </c>
      <c r="H578" s="264" t="s">
        <v>3304</v>
      </c>
      <c r="I578" s="264" t="s">
        <v>3305</v>
      </c>
      <c r="J578" s="264" t="s">
        <v>3306</v>
      </c>
    </row>
    <row r="579" spans="1:10">
      <c r="A579" s="264" t="s">
        <v>3307</v>
      </c>
      <c r="B579" s="264" t="s">
        <v>3308</v>
      </c>
      <c r="C579" s="264" t="s">
        <v>3309</v>
      </c>
      <c r="D579" s="264" t="s">
        <v>3310</v>
      </c>
      <c r="E579" s="264" t="s">
        <v>3311</v>
      </c>
      <c r="F579" s="264" t="s">
        <v>3312</v>
      </c>
      <c r="G579" s="264" t="s">
        <v>3313</v>
      </c>
      <c r="H579" s="264" t="s">
        <v>3314</v>
      </c>
      <c r="I579" s="264" t="s">
        <v>3315</v>
      </c>
      <c r="J579" s="264" t="s">
        <v>3316</v>
      </c>
    </row>
    <row r="580" spans="1:10">
      <c r="A580" s="264" t="s">
        <v>392</v>
      </c>
      <c r="B580" s="264" t="s">
        <v>392</v>
      </c>
      <c r="C580" s="264" t="s">
        <v>392</v>
      </c>
      <c r="D580" s="264" t="s">
        <v>392</v>
      </c>
      <c r="E580" s="264" t="s">
        <v>392</v>
      </c>
      <c r="F580" s="264" t="s">
        <v>392</v>
      </c>
      <c r="G580" s="264" t="s">
        <v>392</v>
      </c>
      <c r="H580" s="264" t="s">
        <v>392</v>
      </c>
      <c r="I580" s="264" t="s">
        <v>392</v>
      </c>
      <c r="J580" s="264" t="s">
        <v>392</v>
      </c>
    </row>
    <row r="581" spans="1:10">
      <c r="A581" s="264" t="s">
        <v>418</v>
      </c>
      <c r="B581" s="264" t="s">
        <v>418</v>
      </c>
      <c r="C581" s="264" t="s">
        <v>418</v>
      </c>
      <c r="D581" s="264" t="s">
        <v>418</v>
      </c>
      <c r="E581" s="264" t="s">
        <v>418</v>
      </c>
      <c r="F581" s="264" t="s">
        <v>418</v>
      </c>
      <c r="G581" s="264" t="s">
        <v>418</v>
      </c>
      <c r="H581" s="264" t="s">
        <v>418</v>
      </c>
      <c r="I581" s="264" t="s">
        <v>418</v>
      </c>
      <c r="J581" s="264" t="s">
        <v>418</v>
      </c>
    </row>
    <row r="582" spans="1:10">
      <c r="A582" s="264" t="s">
        <v>417</v>
      </c>
      <c r="B582" s="264" t="s">
        <v>417</v>
      </c>
      <c r="C582" s="264" t="s">
        <v>417</v>
      </c>
      <c r="D582" s="264" t="s">
        <v>417</v>
      </c>
      <c r="E582" s="264" t="s">
        <v>417</v>
      </c>
      <c r="F582" s="264" t="s">
        <v>417</v>
      </c>
      <c r="G582" s="264" t="s">
        <v>417</v>
      </c>
      <c r="H582" s="264" t="s">
        <v>417</v>
      </c>
      <c r="I582" s="264" t="s">
        <v>417</v>
      </c>
      <c r="J582" s="264" t="s">
        <v>417</v>
      </c>
    </row>
    <row r="583" spans="1:10">
      <c r="A583" s="264" t="s">
        <v>416</v>
      </c>
      <c r="B583" s="264" t="s">
        <v>416</v>
      </c>
      <c r="C583" s="264" t="s">
        <v>416</v>
      </c>
      <c r="D583" s="264" t="s">
        <v>416</v>
      </c>
      <c r="E583" s="264" t="s">
        <v>416</v>
      </c>
      <c r="F583" s="264" t="s">
        <v>416</v>
      </c>
      <c r="G583" s="264" t="s">
        <v>416</v>
      </c>
      <c r="H583" s="264" t="s">
        <v>416</v>
      </c>
      <c r="I583" s="264" t="s">
        <v>416</v>
      </c>
      <c r="J583" s="264" t="s">
        <v>416</v>
      </c>
    </row>
    <row r="584" spans="1:10">
      <c r="A584" s="264" t="s">
        <v>415</v>
      </c>
      <c r="B584" s="264" t="s">
        <v>415</v>
      </c>
      <c r="C584" s="264" t="s">
        <v>415</v>
      </c>
      <c r="D584" s="264" t="s">
        <v>415</v>
      </c>
      <c r="E584" s="264" t="s">
        <v>415</v>
      </c>
      <c r="F584" s="264" t="s">
        <v>415</v>
      </c>
      <c r="G584" s="264" t="s">
        <v>415</v>
      </c>
      <c r="H584" s="264" t="s">
        <v>415</v>
      </c>
      <c r="I584" s="264" t="s">
        <v>415</v>
      </c>
      <c r="J584" s="264" t="s">
        <v>415</v>
      </c>
    </row>
    <row r="585" spans="1:10">
      <c r="A585" s="264" t="s">
        <v>3317</v>
      </c>
      <c r="B585" s="264" t="s">
        <v>3318</v>
      </c>
      <c r="C585" s="264" t="s">
        <v>3319</v>
      </c>
      <c r="D585" s="264" t="s">
        <v>3320</v>
      </c>
      <c r="E585" s="264" t="s">
        <v>571</v>
      </c>
      <c r="F585" s="264" t="s">
        <v>3321</v>
      </c>
      <c r="G585" s="264" t="s">
        <v>3322</v>
      </c>
      <c r="H585" s="264" t="s">
        <v>3319</v>
      </c>
      <c r="I585" s="264" t="s">
        <v>3319</v>
      </c>
      <c r="J585" s="264" t="s">
        <v>3319</v>
      </c>
    </row>
    <row r="586" spans="1:10">
      <c r="A586" s="264" t="s">
        <v>3323</v>
      </c>
      <c r="B586" s="264" t="s">
        <v>3324</v>
      </c>
      <c r="C586" s="264" t="s">
        <v>3325</v>
      </c>
      <c r="D586" s="264" t="s">
        <v>3326</v>
      </c>
      <c r="E586" s="264" t="s">
        <v>569</v>
      </c>
      <c r="F586" s="264" t="s">
        <v>3327</v>
      </c>
      <c r="G586" s="264" t="s">
        <v>3328</v>
      </c>
      <c r="H586" s="264" t="s">
        <v>3325</v>
      </c>
      <c r="I586" s="264" t="s">
        <v>3325</v>
      </c>
      <c r="J586" s="264" t="s">
        <v>3329</v>
      </c>
    </row>
    <row r="587" spans="1:10">
      <c r="A587" s="264" t="s">
        <v>3330</v>
      </c>
      <c r="B587" s="264" t="s">
        <v>3331</v>
      </c>
      <c r="C587" s="264" t="s">
        <v>3332</v>
      </c>
      <c r="D587" s="264" t="s">
        <v>3333</v>
      </c>
      <c r="E587" s="264" t="s">
        <v>567</v>
      </c>
      <c r="F587" s="264" t="s">
        <v>3334</v>
      </c>
      <c r="G587" s="264" t="s">
        <v>3335</v>
      </c>
      <c r="H587" s="264" t="s">
        <v>3332</v>
      </c>
      <c r="I587" s="264" t="s">
        <v>3332</v>
      </c>
      <c r="J587" s="264" t="s">
        <v>3332</v>
      </c>
    </row>
    <row r="588" spans="1:10">
      <c r="A588" s="264" t="s">
        <v>3336</v>
      </c>
      <c r="B588" s="264" t="s">
        <v>3337</v>
      </c>
      <c r="C588" s="264" t="s">
        <v>3338</v>
      </c>
      <c r="D588" s="264" t="s">
        <v>3339</v>
      </c>
      <c r="E588" s="264" t="s">
        <v>565</v>
      </c>
      <c r="F588" s="264" t="s">
        <v>3340</v>
      </c>
      <c r="G588" s="264" t="s">
        <v>3341</v>
      </c>
      <c r="H588" s="264" t="s">
        <v>3338</v>
      </c>
      <c r="I588" s="264" t="s">
        <v>3338</v>
      </c>
      <c r="J588" s="264" t="s">
        <v>3338</v>
      </c>
    </row>
    <row r="589" spans="1:10">
      <c r="A589" s="264" t="s">
        <v>3342</v>
      </c>
      <c r="B589" s="264" t="s">
        <v>3343</v>
      </c>
      <c r="C589" s="264" t="s">
        <v>3344</v>
      </c>
      <c r="D589" s="264" t="s">
        <v>3345</v>
      </c>
      <c r="E589" s="264" t="s">
        <v>563</v>
      </c>
      <c r="F589" s="264" t="s">
        <v>3346</v>
      </c>
      <c r="G589" s="264" t="s">
        <v>3347</v>
      </c>
      <c r="H589" s="264" t="s">
        <v>3344</v>
      </c>
      <c r="I589" s="264" t="s">
        <v>3344</v>
      </c>
      <c r="J589" s="264" t="s">
        <v>3344</v>
      </c>
    </row>
    <row r="590" spans="1:10">
      <c r="A590" s="264" t="s">
        <v>3348</v>
      </c>
      <c r="B590" s="264" t="s">
        <v>3349</v>
      </c>
      <c r="C590" s="264" t="s">
        <v>3350</v>
      </c>
      <c r="D590" s="264" t="s">
        <v>3351</v>
      </c>
      <c r="E590" s="264" t="s">
        <v>561</v>
      </c>
      <c r="F590" s="264" t="s">
        <v>3352</v>
      </c>
      <c r="G590" s="264" t="s">
        <v>3353</v>
      </c>
      <c r="H590" s="264" t="s">
        <v>3350</v>
      </c>
      <c r="I590" s="264" t="s">
        <v>3350</v>
      </c>
      <c r="J590" s="264" t="s">
        <v>3354</v>
      </c>
    </row>
    <row r="591" spans="1:10">
      <c r="A591" s="264" t="s">
        <v>3355</v>
      </c>
      <c r="B591" s="264" t="s">
        <v>3356</v>
      </c>
      <c r="C591" s="264" t="s">
        <v>3357</v>
      </c>
      <c r="D591" s="264" t="s">
        <v>3358</v>
      </c>
      <c r="E591" s="264" t="s">
        <v>559</v>
      </c>
      <c r="F591" s="264" t="s">
        <v>3359</v>
      </c>
      <c r="G591" s="264" t="s">
        <v>3360</v>
      </c>
      <c r="H591" s="264" t="s">
        <v>3357</v>
      </c>
      <c r="I591" s="264" t="s">
        <v>3357</v>
      </c>
      <c r="J591" s="264" t="s">
        <v>3361</v>
      </c>
    </row>
    <row r="592" spans="1:10">
      <c r="A592" s="264" t="s">
        <v>3362</v>
      </c>
      <c r="B592" s="264" t="s">
        <v>3363</v>
      </c>
      <c r="C592" s="264" t="s">
        <v>3364</v>
      </c>
      <c r="D592" s="264" t="s">
        <v>3365</v>
      </c>
      <c r="E592" s="264" t="s">
        <v>557</v>
      </c>
      <c r="F592" s="264" t="s">
        <v>3366</v>
      </c>
      <c r="G592" s="264" t="s">
        <v>3367</v>
      </c>
      <c r="H592" s="264" t="s">
        <v>3364</v>
      </c>
      <c r="I592" s="264" t="s">
        <v>3364</v>
      </c>
      <c r="J592" s="264" t="s">
        <v>3364</v>
      </c>
    </row>
    <row r="593" spans="1:10">
      <c r="A593" s="264" t="s">
        <v>3368</v>
      </c>
      <c r="B593" s="264" t="s">
        <v>3369</v>
      </c>
      <c r="C593" s="264" t="s">
        <v>3370</v>
      </c>
      <c r="D593" s="264" t="s">
        <v>3371</v>
      </c>
      <c r="E593" s="264" t="s">
        <v>555</v>
      </c>
      <c r="F593" s="264" t="s">
        <v>3372</v>
      </c>
      <c r="G593" s="264" t="s">
        <v>3373</v>
      </c>
      <c r="H593" s="264" t="s">
        <v>3370</v>
      </c>
      <c r="I593" s="264" t="s">
        <v>3370</v>
      </c>
      <c r="J593" s="264" t="s">
        <v>3370</v>
      </c>
    </row>
    <row r="594" spans="1:10">
      <c r="A594" s="264" t="s">
        <v>3374</v>
      </c>
      <c r="B594" s="264" t="s">
        <v>3375</v>
      </c>
      <c r="C594" s="264" t="s">
        <v>3376</v>
      </c>
      <c r="D594" s="264" t="s">
        <v>3377</v>
      </c>
      <c r="E594" s="264" t="s">
        <v>3378</v>
      </c>
      <c r="F594" s="264" t="s">
        <v>3379</v>
      </c>
      <c r="G594" s="264" t="s">
        <v>3380</v>
      </c>
      <c r="H594" s="264" t="s">
        <v>3381</v>
      </c>
      <c r="I594" s="264" t="s">
        <v>3382</v>
      </c>
      <c r="J594" s="264" t="s">
        <v>3383</v>
      </c>
    </row>
    <row r="595" spans="1:10">
      <c r="A595" s="264" t="s">
        <v>3384</v>
      </c>
      <c r="B595" s="264" t="s">
        <v>3385</v>
      </c>
      <c r="C595" s="264" t="s">
        <v>3386</v>
      </c>
      <c r="D595" s="264" t="s">
        <v>3387</v>
      </c>
      <c r="E595" s="264" t="s">
        <v>3388</v>
      </c>
      <c r="F595" s="264" t="s">
        <v>3389</v>
      </c>
      <c r="G595" s="264" t="s">
        <v>3390</v>
      </c>
      <c r="H595" s="264" t="s">
        <v>3391</v>
      </c>
      <c r="I595" s="264" t="s">
        <v>3392</v>
      </c>
      <c r="J595" s="264" t="s">
        <v>3393</v>
      </c>
    </row>
    <row r="596" spans="1:10">
      <c r="A596" s="264" t="s">
        <v>392</v>
      </c>
      <c r="B596" s="264" t="s">
        <v>392</v>
      </c>
      <c r="C596" s="264" t="s">
        <v>392</v>
      </c>
      <c r="D596" s="264" t="s">
        <v>392</v>
      </c>
      <c r="E596" s="264" t="s">
        <v>392</v>
      </c>
      <c r="F596" s="264" t="s">
        <v>392</v>
      </c>
      <c r="G596" s="264" t="s">
        <v>392</v>
      </c>
      <c r="H596" s="264" t="s">
        <v>392</v>
      </c>
      <c r="I596" s="264" t="s">
        <v>392</v>
      </c>
      <c r="J596" s="264" t="s">
        <v>392</v>
      </c>
    </row>
    <row r="597" spans="1:10">
      <c r="A597" s="264" t="s">
        <v>418</v>
      </c>
      <c r="B597" s="264" t="s">
        <v>418</v>
      </c>
      <c r="C597" s="264" t="s">
        <v>418</v>
      </c>
      <c r="D597" s="264" t="s">
        <v>418</v>
      </c>
      <c r="E597" s="264" t="s">
        <v>418</v>
      </c>
      <c r="F597" s="264" t="s">
        <v>418</v>
      </c>
      <c r="G597" s="264" t="s">
        <v>418</v>
      </c>
      <c r="H597" s="264" t="s">
        <v>418</v>
      </c>
      <c r="I597" s="264" t="s">
        <v>418</v>
      </c>
      <c r="J597" s="264" t="s">
        <v>418</v>
      </c>
    </row>
    <row r="598" spans="1:10">
      <c r="A598" s="264" t="s">
        <v>417</v>
      </c>
      <c r="B598" s="264" t="s">
        <v>417</v>
      </c>
      <c r="C598" s="264" t="s">
        <v>417</v>
      </c>
      <c r="D598" s="264" t="s">
        <v>417</v>
      </c>
      <c r="E598" s="264" t="s">
        <v>417</v>
      </c>
      <c r="F598" s="264" t="s">
        <v>417</v>
      </c>
      <c r="G598" s="264" t="s">
        <v>417</v>
      </c>
      <c r="H598" s="264" t="s">
        <v>417</v>
      </c>
      <c r="I598" s="264" t="s">
        <v>417</v>
      </c>
      <c r="J598" s="264" t="s">
        <v>417</v>
      </c>
    </row>
    <row r="599" spans="1:10">
      <c r="A599" s="264" t="s">
        <v>416</v>
      </c>
      <c r="B599" s="264" t="s">
        <v>416</v>
      </c>
      <c r="C599" s="264" t="s">
        <v>416</v>
      </c>
      <c r="D599" s="264" t="s">
        <v>416</v>
      </c>
      <c r="E599" s="264" t="s">
        <v>416</v>
      </c>
      <c r="F599" s="264" t="s">
        <v>416</v>
      </c>
      <c r="G599" s="264" t="s">
        <v>416</v>
      </c>
      <c r="H599" s="264" t="s">
        <v>416</v>
      </c>
      <c r="I599" s="264" t="s">
        <v>416</v>
      </c>
      <c r="J599" s="264" t="s">
        <v>416</v>
      </c>
    </row>
    <row r="600" spans="1:10">
      <c r="A600" s="264" t="s">
        <v>415</v>
      </c>
      <c r="B600" s="264" t="s">
        <v>415</v>
      </c>
      <c r="C600" s="264" t="s">
        <v>415</v>
      </c>
      <c r="D600" s="264" t="s">
        <v>415</v>
      </c>
      <c r="E600" s="264" t="s">
        <v>415</v>
      </c>
      <c r="F600" s="264" t="s">
        <v>415</v>
      </c>
      <c r="G600" s="264" t="s">
        <v>415</v>
      </c>
      <c r="H600" s="264" t="s">
        <v>415</v>
      </c>
      <c r="I600" s="264" t="s">
        <v>415</v>
      </c>
      <c r="J600" s="264" t="s">
        <v>415</v>
      </c>
    </row>
    <row r="601" spans="1:10">
      <c r="A601" s="264" t="s">
        <v>3394</v>
      </c>
      <c r="B601" s="264" t="s">
        <v>3395</v>
      </c>
      <c r="C601" s="264" t="s">
        <v>3396</v>
      </c>
      <c r="D601" s="264" t="s">
        <v>3397</v>
      </c>
      <c r="E601" s="264" t="s">
        <v>549</v>
      </c>
      <c r="F601" s="264" t="s">
        <v>3398</v>
      </c>
      <c r="G601" s="264" t="s">
        <v>3399</v>
      </c>
      <c r="H601" s="264" t="s">
        <v>3396</v>
      </c>
      <c r="I601" s="264" t="s">
        <v>3396</v>
      </c>
      <c r="J601" s="264" t="s">
        <v>3396</v>
      </c>
    </row>
    <row r="602" spans="1:10">
      <c r="A602" s="264" t="s">
        <v>3400</v>
      </c>
      <c r="B602" s="264" t="s">
        <v>3401</v>
      </c>
      <c r="C602" s="264" t="s">
        <v>3402</v>
      </c>
      <c r="D602" s="264" t="s">
        <v>3403</v>
      </c>
      <c r="E602" s="264" t="s">
        <v>547</v>
      </c>
      <c r="F602" s="264" t="s">
        <v>3404</v>
      </c>
      <c r="G602" s="264" t="s">
        <v>3405</v>
      </c>
      <c r="H602" s="264" t="s">
        <v>3402</v>
      </c>
      <c r="I602" s="264" t="s">
        <v>3402</v>
      </c>
      <c r="J602" s="264" t="s">
        <v>3402</v>
      </c>
    </row>
    <row r="603" spans="1:10">
      <c r="A603" s="264" t="s">
        <v>3406</v>
      </c>
      <c r="B603" s="264" t="s">
        <v>3407</v>
      </c>
      <c r="C603" s="264" t="s">
        <v>3408</v>
      </c>
      <c r="D603" s="264" t="s">
        <v>3409</v>
      </c>
      <c r="E603" s="264" t="s">
        <v>545</v>
      </c>
      <c r="F603" s="264" t="s">
        <v>3410</v>
      </c>
      <c r="G603" s="264" t="s">
        <v>3411</v>
      </c>
      <c r="H603" s="264" t="s">
        <v>3408</v>
      </c>
      <c r="I603" s="264" t="s">
        <v>3408</v>
      </c>
      <c r="J603" s="264" t="s">
        <v>3408</v>
      </c>
    </row>
    <row r="604" spans="1:10">
      <c r="A604" s="264" t="s">
        <v>3412</v>
      </c>
      <c r="B604" s="264" t="s">
        <v>3413</v>
      </c>
      <c r="C604" s="264" t="s">
        <v>3414</v>
      </c>
      <c r="D604" s="264" t="s">
        <v>3415</v>
      </c>
      <c r="E604" s="264" t="s">
        <v>543</v>
      </c>
      <c r="F604" s="264" t="s">
        <v>3416</v>
      </c>
      <c r="G604" s="264" t="s">
        <v>3417</v>
      </c>
      <c r="H604" s="264" t="s">
        <v>3414</v>
      </c>
      <c r="I604" s="264" t="s">
        <v>3414</v>
      </c>
      <c r="J604" s="264" t="s">
        <v>3414</v>
      </c>
    </row>
    <row r="605" spans="1:10">
      <c r="A605" s="264" t="s">
        <v>3418</v>
      </c>
      <c r="B605" s="264" t="s">
        <v>3419</v>
      </c>
      <c r="C605" s="264" t="s">
        <v>3420</v>
      </c>
      <c r="D605" s="264" t="s">
        <v>3421</v>
      </c>
      <c r="E605" s="264" t="s">
        <v>541</v>
      </c>
      <c r="F605" s="264" t="s">
        <v>3422</v>
      </c>
      <c r="G605" s="264" t="s">
        <v>3423</v>
      </c>
      <c r="H605" s="264" t="s">
        <v>3420</v>
      </c>
      <c r="I605" s="264" t="s">
        <v>3420</v>
      </c>
      <c r="J605" s="264" t="s">
        <v>3420</v>
      </c>
    </row>
    <row r="606" spans="1:10">
      <c r="A606" s="264" t="s">
        <v>3424</v>
      </c>
      <c r="B606" s="264" t="s">
        <v>3425</v>
      </c>
      <c r="C606" s="264" t="s">
        <v>3426</v>
      </c>
      <c r="D606" s="264" t="s">
        <v>3427</v>
      </c>
      <c r="E606" s="264" t="s">
        <v>539</v>
      </c>
      <c r="F606" s="264" t="s">
        <v>3428</v>
      </c>
      <c r="G606" s="264" t="s">
        <v>3429</v>
      </c>
      <c r="H606" s="264" t="s">
        <v>3426</v>
      </c>
      <c r="I606" s="264" t="s">
        <v>3426</v>
      </c>
      <c r="J606" s="264" t="s">
        <v>3426</v>
      </c>
    </row>
    <row r="607" spans="1:10">
      <c r="A607" s="264" t="s">
        <v>3430</v>
      </c>
      <c r="B607" s="264" t="s">
        <v>3431</v>
      </c>
      <c r="C607" s="264" t="s">
        <v>3432</v>
      </c>
      <c r="D607" s="264" t="s">
        <v>3433</v>
      </c>
      <c r="E607" s="264" t="s">
        <v>537</v>
      </c>
      <c r="F607" s="264" t="s">
        <v>3434</v>
      </c>
      <c r="G607" s="264" t="s">
        <v>3435</v>
      </c>
      <c r="H607" s="264" t="s">
        <v>3432</v>
      </c>
      <c r="I607" s="264" t="s">
        <v>3432</v>
      </c>
      <c r="J607" s="264" t="s">
        <v>3432</v>
      </c>
    </row>
    <row r="608" spans="1:10">
      <c r="A608" s="264" t="s">
        <v>3436</v>
      </c>
      <c r="B608" s="264" t="s">
        <v>3437</v>
      </c>
      <c r="C608" s="264" t="s">
        <v>3438</v>
      </c>
      <c r="D608" s="264" t="s">
        <v>3439</v>
      </c>
      <c r="E608" s="264" t="s">
        <v>535</v>
      </c>
      <c r="F608" s="264" t="s">
        <v>3440</v>
      </c>
      <c r="G608" s="264" t="s">
        <v>3441</v>
      </c>
      <c r="H608" s="264" t="s">
        <v>3438</v>
      </c>
      <c r="I608" s="264" t="s">
        <v>3438</v>
      </c>
      <c r="J608" s="264" t="s">
        <v>3438</v>
      </c>
    </row>
    <row r="609" spans="1:10">
      <c r="A609" s="264" t="s">
        <v>3442</v>
      </c>
      <c r="B609" s="264" t="s">
        <v>3443</v>
      </c>
      <c r="C609" s="264" t="s">
        <v>3444</v>
      </c>
      <c r="D609" s="264" t="s">
        <v>3445</v>
      </c>
      <c r="E609" s="264" t="s">
        <v>533</v>
      </c>
      <c r="F609" s="264" t="s">
        <v>3446</v>
      </c>
      <c r="G609" s="264" t="s">
        <v>3447</v>
      </c>
      <c r="H609" s="264" t="s">
        <v>3444</v>
      </c>
      <c r="I609" s="264" t="s">
        <v>3444</v>
      </c>
      <c r="J609" s="264" t="s">
        <v>3444</v>
      </c>
    </row>
    <row r="610" spans="1:10">
      <c r="A610" s="264" t="s">
        <v>3448</v>
      </c>
      <c r="B610" s="264" t="s">
        <v>3449</v>
      </c>
      <c r="C610" s="264" t="s">
        <v>3450</v>
      </c>
      <c r="D610" s="264" t="s">
        <v>3451</v>
      </c>
      <c r="E610" s="264" t="s">
        <v>3452</v>
      </c>
      <c r="F610" s="264" t="s">
        <v>3453</v>
      </c>
      <c r="G610" s="264" t="s">
        <v>3454</v>
      </c>
      <c r="H610" s="264" t="s">
        <v>3455</v>
      </c>
      <c r="I610" s="264" t="s">
        <v>3456</v>
      </c>
      <c r="J610" s="264" t="s">
        <v>3457</v>
      </c>
    </row>
    <row r="611" spans="1:10">
      <c r="A611" s="264" t="s">
        <v>3458</v>
      </c>
      <c r="B611" s="264" t="s">
        <v>3459</v>
      </c>
      <c r="C611" s="264" t="s">
        <v>3460</v>
      </c>
      <c r="D611" s="264" t="s">
        <v>3461</v>
      </c>
      <c r="E611" s="264" t="s">
        <v>3462</v>
      </c>
      <c r="F611" s="264" t="s">
        <v>3463</v>
      </c>
      <c r="G611" s="264" t="s">
        <v>3464</v>
      </c>
      <c r="H611" s="264" t="s">
        <v>3465</v>
      </c>
      <c r="I611" s="264" t="s">
        <v>3466</v>
      </c>
      <c r="J611" s="264" t="s">
        <v>3467</v>
      </c>
    </row>
    <row r="612" spans="1:10">
      <c r="A612" s="264" t="s">
        <v>392</v>
      </c>
      <c r="B612" s="264" t="s">
        <v>392</v>
      </c>
      <c r="C612" s="264" t="s">
        <v>392</v>
      </c>
      <c r="D612" s="264" t="s">
        <v>392</v>
      </c>
      <c r="E612" s="264" t="s">
        <v>392</v>
      </c>
      <c r="F612" s="264" t="s">
        <v>392</v>
      </c>
      <c r="G612" s="264" t="s">
        <v>392</v>
      </c>
      <c r="H612" s="264" t="s">
        <v>392</v>
      </c>
      <c r="I612" s="264" t="s">
        <v>392</v>
      </c>
      <c r="J612" s="264" t="s">
        <v>392</v>
      </c>
    </row>
    <row r="613" spans="1:10">
      <c r="A613" s="264" t="s">
        <v>418</v>
      </c>
      <c r="B613" s="264" t="s">
        <v>418</v>
      </c>
      <c r="C613" s="264" t="s">
        <v>418</v>
      </c>
      <c r="D613" s="264" t="s">
        <v>418</v>
      </c>
      <c r="E613" s="264" t="s">
        <v>418</v>
      </c>
      <c r="F613" s="264" t="s">
        <v>418</v>
      </c>
      <c r="G613" s="264" t="s">
        <v>418</v>
      </c>
      <c r="H613" s="264" t="s">
        <v>418</v>
      </c>
      <c r="I613" s="264" t="s">
        <v>418</v>
      </c>
      <c r="J613" s="264" t="s">
        <v>418</v>
      </c>
    </row>
    <row r="614" spans="1:10">
      <c r="A614" s="264" t="s">
        <v>417</v>
      </c>
      <c r="B614" s="264" t="s">
        <v>417</v>
      </c>
      <c r="C614" s="264" t="s">
        <v>417</v>
      </c>
      <c r="D614" s="264" t="s">
        <v>417</v>
      </c>
      <c r="E614" s="264" t="s">
        <v>417</v>
      </c>
      <c r="F614" s="264" t="s">
        <v>417</v>
      </c>
      <c r="G614" s="264" t="s">
        <v>417</v>
      </c>
      <c r="H614" s="264" t="s">
        <v>417</v>
      </c>
      <c r="I614" s="264" t="s">
        <v>417</v>
      </c>
      <c r="J614" s="264" t="s">
        <v>417</v>
      </c>
    </row>
    <row r="615" spans="1:10">
      <c r="A615" s="264" t="s">
        <v>416</v>
      </c>
      <c r="B615" s="264" t="s">
        <v>416</v>
      </c>
      <c r="C615" s="264" t="s">
        <v>416</v>
      </c>
      <c r="D615" s="264" t="s">
        <v>416</v>
      </c>
      <c r="E615" s="264" t="s">
        <v>416</v>
      </c>
      <c r="F615" s="264" t="s">
        <v>416</v>
      </c>
      <c r="G615" s="264" t="s">
        <v>416</v>
      </c>
      <c r="H615" s="264" t="s">
        <v>416</v>
      </c>
      <c r="I615" s="264" t="s">
        <v>416</v>
      </c>
      <c r="J615" s="264" t="s">
        <v>416</v>
      </c>
    </row>
    <row r="616" spans="1:10">
      <c r="A616" s="264" t="s">
        <v>415</v>
      </c>
      <c r="B616" s="264" t="s">
        <v>415</v>
      </c>
      <c r="C616" s="264" t="s">
        <v>415</v>
      </c>
      <c r="D616" s="264" t="s">
        <v>415</v>
      </c>
      <c r="E616" s="264" t="s">
        <v>415</v>
      </c>
      <c r="F616" s="264" t="s">
        <v>415</v>
      </c>
      <c r="G616" s="264" t="s">
        <v>415</v>
      </c>
      <c r="H616" s="264" t="s">
        <v>415</v>
      </c>
      <c r="I616" s="264" t="s">
        <v>415</v>
      </c>
      <c r="J616" s="264" t="s">
        <v>415</v>
      </c>
    </row>
    <row r="617" spans="1:10">
      <c r="A617" s="264" t="s">
        <v>3468</v>
      </c>
      <c r="B617" s="264" t="s">
        <v>3469</v>
      </c>
      <c r="C617" s="264" t="s">
        <v>3470</v>
      </c>
      <c r="D617" s="264" t="s">
        <v>527</v>
      </c>
      <c r="E617" s="264" t="s">
        <v>527</v>
      </c>
      <c r="F617" s="264" t="s">
        <v>3471</v>
      </c>
      <c r="G617" s="264" t="s">
        <v>3472</v>
      </c>
      <c r="H617" s="264" t="s">
        <v>3470</v>
      </c>
      <c r="I617" s="264" t="s">
        <v>3470</v>
      </c>
      <c r="J617" s="264" t="s">
        <v>3473</v>
      </c>
    </row>
    <row r="618" spans="1:10">
      <c r="A618" s="264" t="s">
        <v>3474</v>
      </c>
      <c r="B618" s="264" t="s">
        <v>3475</v>
      </c>
      <c r="C618" s="264" t="s">
        <v>3476</v>
      </c>
      <c r="D618" s="264" t="s">
        <v>525</v>
      </c>
      <c r="E618" s="264" t="s">
        <v>525</v>
      </c>
      <c r="F618" s="264" t="s">
        <v>3477</v>
      </c>
      <c r="G618" s="264" t="s">
        <v>3478</v>
      </c>
      <c r="H618" s="264" t="s">
        <v>3476</v>
      </c>
      <c r="I618" s="264" t="s">
        <v>3476</v>
      </c>
      <c r="J618" s="264" t="s">
        <v>3479</v>
      </c>
    </row>
    <row r="619" spans="1:10">
      <c r="A619" s="264" t="s">
        <v>3480</v>
      </c>
      <c r="B619" s="264" t="s">
        <v>3481</v>
      </c>
      <c r="C619" s="264" t="s">
        <v>3482</v>
      </c>
      <c r="D619" s="264" t="s">
        <v>523</v>
      </c>
      <c r="E619" s="264" t="s">
        <v>523</v>
      </c>
      <c r="F619" s="264" t="s">
        <v>3483</v>
      </c>
      <c r="G619" s="264" t="s">
        <v>3484</v>
      </c>
      <c r="H619" s="264" t="s">
        <v>3482</v>
      </c>
      <c r="I619" s="264" t="s">
        <v>3482</v>
      </c>
      <c r="J619" s="264" t="s">
        <v>3485</v>
      </c>
    </row>
    <row r="620" spans="1:10">
      <c r="A620" s="264" t="s">
        <v>3486</v>
      </c>
      <c r="B620" s="264" t="s">
        <v>3487</v>
      </c>
      <c r="C620" s="264" t="s">
        <v>3488</v>
      </c>
      <c r="D620" s="264" t="s">
        <v>3489</v>
      </c>
      <c r="E620" s="264" t="s">
        <v>521</v>
      </c>
      <c r="F620" s="264" t="s">
        <v>3490</v>
      </c>
      <c r="G620" s="264" t="s">
        <v>3491</v>
      </c>
      <c r="H620" s="264" t="s">
        <v>3488</v>
      </c>
      <c r="I620" s="264" t="s">
        <v>3492</v>
      </c>
      <c r="J620" s="264" t="s">
        <v>3493</v>
      </c>
    </row>
    <row r="621" spans="1:10">
      <c r="A621" s="264" t="s">
        <v>3494</v>
      </c>
      <c r="B621" s="264" t="s">
        <v>3495</v>
      </c>
      <c r="C621" s="264" t="s">
        <v>3496</v>
      </c>
      <c r="D621" s="264" t="s">
        <v>3497</v>
      </c>
      <c r="E621" s="264" t="s">
        <v>519</v>
      </c>
      <c r="F621" s="264" t="s">
        <v>3498</v>
      </c>
      <c r="G621" s="264" t="s">
        <v>3499</v>
      </c>
      <c r="H621" s="264" t="s">
        <v>3496</v>
      </c>
      <c r="I621" s="264" t="s">
        <v>3496</v>
      </c>
      <c r="J621" s="264" t="s">
        <v>3500</v>
      </c>
    </row>
    <row r="622" spans="1:10">
      <c r="A622" s="264" t="s">
        <v>3501</v>
      </c>
      <c r="B622" s="264" t="s">
        <v>3502</v>
      </c>
      <c r="C622" s="264" t="s">
        <v>3503</v>
      </c>
      <c r="D622" s="264" t="s">
        <v>517</v>
      </c>
      <c r="E622" s="264" t="s">
        <v>517</v>
      </c>
      <c r="F622" s="264" t="s">
        <v>3504</v>
      </c>
      <c r="G622" s="264" t="s">
        <v>3505</v>
      </c>
      <c r="H622" s="264" t="s">
        <v>3503</v>
      </c>
      <c r="I622" s="264" t="s">
        <v>3503</v>
      </c>
      <c r="J622" s="264" t="s">
        <v>3506</v>
      </c>
    </row>
    <row r="623" spans="1:10">
      <c r="A623" s="264" t="s">
        <v>3507</v>
      </c>
      <c r="B623" s="264" t="s">
        <v>3508</v>
      </c>
      <c r="C623" s="264" t="s">
        <v>3509</v>
      </c>
      <c r="D623" s="264" t="s">
        <v>3510</v>
      </c>
      <c r="E623" s="264" t="s">
        <v>515</v>
      </c>
      <c r="F623" s="264" t="s">
        <v>3511</v>
      </c>
      <c r="G623" s="264" t="s">
        <v>3512</v>
      </c>
      <c r="H623" s="264" t="s">
        <v>3509</v>
      </c>
      <c r="I623" s="264" t="s">
        <v>3513</v>
      </c>
      <c r="J623" s="264" t="s">
        <v>3514</v>
      </c>
    </row>
    <row r="624" spans="1:10">
      <c r="A624" s="264" t="s">
        <v>3515</v>
      </c>
      <c r="B624" s="264" t="s">
        <v>3516</v>
      </c>
      <c r="C624" s="264" t="s">
        <v>3517</v>
      </c>
      <c r="D624" s="264" t="s">
        <v>3518</v>
      </c>
      <c r="E624" s="264" t="s">
        <v>513</v>
      </c>
      <c r="F624" s="264" t="s">
        <v>3519</v>
      </c>
      <c r="G624" s="264" t="s">
        <v>3520</v>
      </c>
      <c r="H624" s="264" t="s">
        <v>3517</v>
      </c>
      <c r="I624" s="264" t="s">
        <v>3521</v>
      </c>
      <c r="J624" s="264" t="s">
        <v>3522</v>
      </c>
    </row>
    <row r="625" spans="1:10">
      <c r="A625" s="264" t="s">
        <v>3523</v>
      </c>
      <c r="B625" s="264" t="s">
        <v>3524</v>
      </c>
      <c r="C625" s="264" t="s">
        <v>3525</v>
      </c>
      <c r="D625" s="264" t="s">
        <v>3526</v>
      </c>
      <c r="E625" s="264" t="s">
        <v>511</v>
      </c>
      <c r="F625" s="264" t="s">
        <v>3527</v>
      </c>
      <c r="G625" s="264" t="s">
        <v>3528</v>
      </c>
      <c r="H625" s="264" t="s">
        <v>3525</v>
      </c>
      <c r="I625" s="264" t="s">
        <v>3525</v>
      </c>
      <c r="J625" s="264" t="s">
        <v>3529</v>
      </c>
    </row>
    <row r="626" spans="1:10">
      <c r="A626" s="264" t="s">
        <v>3530</v>
      </c>
      <c r="B626" s="264" t="s">
        <v>3531</v>
      </c>
      <c r="C626" s="264" t="s">
        <v>3532</v>
      </c>
      <c r="D626" s="264" t="s">
        <v>3533</v>
      </c>
      <c r="E626" s="264" t="s">
        <v>3534</v>
      </c>
      <c r="F626" s="264" t="s">
        <v>3535</v>
      </c>
      <c r="G626" s="264" t="s">
        <v>3536</v>
      </c>
      <c r="H626" s="264" t="s">
        <v>3537</v>
      </c>
      <c r="I626" s="264" t="s">
        <v>3538</v>
      </c>
      <c r="J626" s="264" t="s">
        <v>3539</v>
      </c>
    </row>
    <row r="627" spans="1:10">
      <c r="A627" s="264" t="s">
        <v>3540</v>
      </c>
      <c r="B627" s="264" t="s">
        <v>3541</v>
      </c>
      <c r="C627" s="264" t="s">
        <v>3542</v>
      </c>
      <c r="D627" s="264" t="s">
        <v>3543</v>
      </c>
      <c r="E627" s="264" t="s">
        <v>3544</v>
      </c>
      <c r="F627" s="264" t="s">
        <v>3545</v>
      </c>
      <c r="G627" s="264" t="s">
        <v>3546</v>
      </c>
      <c r="H627" s="264" t="s">
        <v>3547</v>
      </c>
      <c r="I627" s="264" t="s">
        <v>3548</v>
      </c>
      <c r="J627" s="264" t="s">
        <v>3549</v>
      </c>
    </row>
    <row r="628" spans="1:10">
      <c r="A628" s="264" t="s">
        <v>392</v>
      </c>
      <c r="B628" s="264" t="s">
        <v>392</v>
      </c>
      <c r="C628" s="264" t="s">
        <v>392</v>
      </c>
      <c r="D628" s="264" t="s">
        <v>392</v>
      </c>
      <c r="E628" s="264" t="s">
        <v>392</v>
      </c>
      <c r="F628" s="264" t="s">
        <v>392</v>
      </c>
      <c r="G628" s="264" t="s">
        <v>392</v>
      </c>
      <c r="H628" s="264" t="s">
        <v>392</v>
      </c>
      <c r="I628" s="264" t="s">
        <v>392</v>
      </c>
      <c r="J628" s="264" t="s">
        <v>392</v>
      </c>
    </row>
    <row r="629" spans="1:10">
      <c r="A629" s="264" t="s">
        <v>418</v>
      </c>
      <c r="B629" s="264" t="s">
        <v>418</v>
      </c>
      <c r="C629" s="264" t="s">
        <v>418</v>
      </c>
      <c r="D629" s="264" t="s">
        <v>418</v>
      </c>
      <c r="E629" s="264" t="s">
        <v>418</v>
      </c>
      <c r="F629" s="264" t="s">
        <v>418</v>
      </c>
      <c r="G629" s="264" t="s">
        <v>418</v>
      </c>
      <c r="H629" s="264" t="s">
        <v>418</v>
      </c>
      <c r="I629" s="264" t="s">
        <v>418</v>
      </c>
      <c r="J629" s="264" t="s">
        <v>418</v>
      </c>
    </row>
    <row r="630" spans="1:10">
      <c r="A630" s="264" t="s">
        <v>417</v>
      </c>
      <c r="B630" s="264" t="s">
        <v>417</v>
      </c>
      <c r="C630" s="264" t="s">
        <v>417</v>
      </c>
      <c r="D630" s="264" t="s">
        <v>417</v>
      </c>
      <c r="E630" s="264" t="s">
        <v>417</v>
      </c>
      <c r="F630" s="264" t="s">
        <v>417</v>
      </c>
      <c r="G630" s="264" t="s">
        <v>417</v>
      </c>
      <c r="H630" s="264" t="s">
        <v>417</v>
      </c>
      <c r="I630" s="264" t="s">
        <v>417</v>
      </c>
      <c r="J630" s="264" t="s">
        <v>417</v>
      </c>
    </row>
    <row r="631" spans="1:10">
      <c r="A631" s="264" t="s">
        <v>416</v>
      </c>
      <c r="B631" s="264" t="s">
        <v>416</v>
      </c>
      <c r="C631" s="264" t="s">
        <v>416</v>
      </c>
      <c r="D631" s="264" t="s">
        <v>416</v>
      </c>
      <c r="E631" s="264" t="s">
        <v>416</v>
      </c>
      <c r="F631" s="264" t="s">
        <v>416</v>
      </c>
      <c r="G631" s="264" t="s">
        <v>416</v>
      </c>
      <c r="H631" s="264" t="s">
        <v>416</v>
      </c>
      <c r="I631" s="264" t="s">
        <v>416</v>
      </c>
      <c r="J631" s="264" t="s">
        <v>416</v>
      </c>
    </row>
    <row r="632" spans="1:10">
      <c r="A632" s="264" t="s">
        <v>415</v>
      </c>
      <c r="B632" s="264" t="s">
        <v>415</v>
      </c>
      <c r="C632" s="264" t="s">
        <v>415</v>
      </c>
      <c r="D632" s="264" t="s">
        <v>415</v>
      </c>
      <c r="E632" s="264" t="s">
        <v>415</v>
      </c>
      <c r="F632" s="264" t="s">
        <v>415</v>
      </c>
      <c r="G632" s="264" t="s">
        <v>415</v>
      </c>
      <c r="H632" s="264" t="s">
        <v>415</v>
      </c>
      <c r="I632" s="264" t="s">
        <v>415</v>
      </c>
      <c r="J632" s="264" t="s">
        <v>415</v>
      </c>
    </row>
    <row r="633" spans="1:10">
      <c r="A633" s="264" t="s">
        <v>3550</v>
      </c>
      <c r="B633" s="264" t="s">
        <v>3551</v>
      </c>
      <c r="C633" s="264" t="s">
        <v>3552</v>
      </c>
      <c r="D633" s="264" t="s">
        <v>3553</v>
      </c>
      <c r="E633" s="264" t="s">
        <v>505</v>
      </c>
      <c r="F633" s="264" t="s">
        <v>3554</v>
      </c>
      <c r="G633" s="264" t="s">
        <v>3555</v>
      </c>
      <c r="H633" s="264" t="s">
        <v>3552</v>
      </c>
      <c r="I633" s="264" t="s">
        <v>3552</v>
      </c>
      <c r="J633" s="264" t="s">
        <v>3552</v>
      </c>
    </row>
    <row r="634" spans="1:10">
      <c r="A634" s="264" t="s">
        <v>3556</v>
      </c>
      <c r="B634" s="264" t="s">
        <v>3557</v>
      </c>
      <c r="C634" s="264" t="s">
        <v>3558</v>
      </c>
      <c r="D634" s="264" t="s">
        <v>3559</v>
      </c>
      <c r="E634" s="264" t="s">
        <v>503</v>
      </c>
      <c r="F634" s="264" t="s">
        <v>3560</v>
      </c>
      <c r="G634" s="264" t="s">
        <v>3561</v>
      </c>
      <c r="H634" s="264" t="s">
        <v>3558</v>
      </c>
      <c r="I634" s="264" t="s">
        <v>3558</v>
      </c>
      <c r="J634" s="264" t="s">
        <v>3558</v>
      </c>
    </row>
    <row r="635" spans="1:10">
      <c r="A635" s="264" t="s">
        <v>3562</v>
      </c>
      <c r="B635" s="264" t="s">
        <v>3563</v>
      </c>
      <c r="C635" s="264" t="s">
        <v>3564</v>
      </c>
      <c r="D635" s="264" t="s">
        <v>3565</v>
      </c>
      <c r="E635" s="264" t="s">
        <v>501</v>
      </c>
      <c r="F635" s="264" t="s">
        <v>3566</v>
      </c>
      <c r="G635" s="264" t="s">
        <v>3567</v>
      </c>
      <c r="H635" s="264" t="s">
        <v>3564</v>
      </c>
      <c r="I635" s="264" t="s">
        <v>3564</v>
      </c>
      <c r="J635" s="264" t="s">
        <v>3564</v>
      </c>
    </row>
    <row r="636" spans="1:10">
      <c r="A636" s="264" t="s">
        <v>3568</v>
      </c>
      <c r="B636" s="264" t="s">
        <v>3569</v>
      </c>
      <c r="C636" s="264" t="s">
        <v>3570</v>
      </c>
      <c r="D636" s="264" t="s">
        <v>3571</v>
      </c>
      <c r="E636" s="264" t="s">
        <v>499</v>
      </c>
      <c r="F636" s="264" t="s">
        <v>3572</v>
      </c>
      <c r="G636" s="264" t="s">
        <v>3573</v>
      </c>
      <c r="H636" s="264" t="s">
        <v>3570</v>
      </c>
      <c r="I636" s="264" t="s">
        <v>3570</v>
      </c>
      <c r="J636" s="264" t="s">
        <v>3570</v>
      </c>
    </row>
    <row r="637" spans="1:10">
      <c r="A637" s="264" t="s">
        <v>3574</v>
      </c>
      <c r="B637" s="264" t="s">
        <v>3575</v>
      </c>
      <c r="C637" s="264" t="s">
        <v>3576</v>
      </c>
      <c r="D637" s="264" t="s">
        <v>3577</v>
      </c>
      <c r="E637" s="264" t="s">
        <v>497</v>
      </c>
      <c r="F637" s="264" t="s">
        <v>3578</v>
      </c>
      <c r="G637" s="264" t="s">
        <v>3579</v>
      </c>
      <c r="H637" s="264" t="s">
        <v>3576</v>
      </c>
      <c r="I637" s="264" t="s">
        <v>3576</v>
      </c>
      <c r="J637" s="264" t="s">
        <v>3576</v>
      </c>
    </row>
    <row r="638" spans="1:10">
      <c r="A638" s="264" t="s">
        <v>3580</v>
      </c>
      <c r="B638" s="264" t="s">
        <v>3581</v>
      </c>
      <c r="C638" s="264" t="s">
        <v>3582</v>
      </c>
      <c r="D638" s="264" t="s">
        <v>3583</v>
      </c>
      <c r="E638" s="264" t="s">
        <v>495</v>
      </c>
      <c r="F638" s="264" t="s">
        <v>3584</v>
      </c>
      <c r="G638" s="264" t="s">
        <v>3585</v>
      </c>
      <c r="H638" s="264" t="s">
        <v>3582</v>
      </c>
      <c r="I638" s="264" t="s">
        <v>3582</v>
      </c>
      <c r="J638" s="264" t="s">
        <v>3582</v>
      </c>
    </row>
    <row r="639" spans="1:10">
      <c r="A639" s="264" t="s">
        <v>3586</v>
      </c>
      <c r="B639" s="264" t="s">
        <v>3587</v>
      </c>
      <c r="C639" s="264" t="s">
        <v>3588</v>
      </c>
      <c r="D639" s="264" t="s">
        <v>3589</v>
      </c>
      <c r="E639" s="264" t="s">
        <v>493</v>
      </c>
      <c r="F639" s="264" t="s">
        <v>3590</v>
      </c>
      <c r="G639" s="264" t="s">
        <v>3591</v>
      </c>
      <c r="H639" s="264" t="s">
        <v>3588</v>
      </c>
      <c r="I639" s="264" t="s">
        <v>3588</v>
      </c>
      <c r="J639" s="264" t="s">
        <v>3588</v>
      </c>
    </row>
    <row r="640" spans="1:10">
      <c r="A640" s="264" t="s">
        <v>3592</v>
      </c>
      <c r="B640" s="264" t="s">
        <v>3593</v>
      </c>
      <c r="C640" s="264" t="s">
        <v>3594</v>
      </c>
      <c r="D640" s="264" t="s">
        <v>3595</v>
      </c>
      <c r="E640" s="264" t="s">
        <v>491</v>
      </c>
      <c r="F640" s="264" t="s">
        <v>3596</v>
      </c>
      <c r="G640" s="264" t="s">
        <v>3597</v>
      </c>
      <c r="H640" s="264" t="s">
        <v>3594</v>
      </c>
      <c r="I640" s="264" t="s">
        <v>3594</v>
      </c>
      <c r="J640" s="264" t="s">
        <v>3594</v>
      </c>
    </row>
    <row r="641" spans="1:10">
      <c r="A641" s="264" t="s">
        <v>3598</v>
      </c>
      <c r="B641" s="264" t="s">
        <v>3599</v>
      </c>
      <c r="C641" s="264" t="s">
        <v>3600</v>
      </c>
      <c r="D641" s="264" t="s">
        <v>3601</v>
      </c>
      <c r="E641" s="264" t="s">
        <v>489</v>
      </c>
      <c r="F641" s="264" t="s">
        <v>3602</v>
      </c>
      <c r="G641" s="264" t="s">
        <v>3603</v>
      </c>
      <c r="H641" s="264" t="s">
        <v>3600</v>
      </c>
      <c r="I641" s="264" t="s">
        <v>3600</v>
      </c>
      <c r="J641" s="264" t="s">
        <v>3600</v>
      </c>
    </row>
    <row r="642" spans="1:10">
      <c r="A642" s="264" t="s">
        <v>3604</v>
      </c>
      <c r="B642" s="264" t="s">
        <v>3605</v>
      </c>
      <c r="C642" s="264" t="s">
        <v>3606</v>
      </c>
      <c r="D642" s="264" t="s">
        <v>3607</v>
      </c>
      <c r="E642" s="264" t="s">
        <v>3608</v>
      </c>
      <c r="F642" s="264" t="s">
        <v>3609</v>
      </c>
      <c r="G642" s="264" t="s">
        <v>3610</v>
      </c>
      <c r="H642" s="264" t="s">
        <v>3611</v>
      </c>
      <c r="I642" s="264" t="s">
        <v>3612</v>
      </c>
      <c r="J642" s="264" t="s">
        <v>3613</v>
      </c>
    </row>
    <row r="643" spans="1:10">
      <c r="A643" s="264" t="s">
        <v>3614</v>
      </c>
      <c r="B643" s="264" t="s">
        <v>3615</v>
      </c>
      <c r="C643" s="264" t="s">
        <v>3616</v>
      </c>
      <c r="D643" s="264" t="s">
        <v>3617</v>
      </c>
      <c r="E643" s="264" t="s">
        <v>3618</v>
      </c>
      <c r="F643" s="264" t="s">
        <v>3619</v>
      </c>
      <c r="G643" s="264" t="s">
        <v>3620</v>
      </c>
      <c r="H643" s="264" t="s">
        <v>3621</v>
      </c>
      <c r="I643" s="264" t="s">
        <v>3622</v>
      </c>
      <c r="J643" s="264" t="s">
        <v>3623</v>
      </c>
    </row>
    <row r="644" spans="1:10">
      <c r="A644" s="264" t="s">
        <v>392</v>
      </c>
      <c r="B644" s="264" t="s">
        <v>392</v>
      </c>
      <c r="C644" s="264" t="s">
        <v>392</v>
      </c>
      <c r="D644" s="264" t="s">
        <v>392</v>
      </c>
      <c r="E644" s="264" t="s">
        <v>392</v>
      </c>
      <c r="F644" s="264" t="s">
        <v>392</v>
      </c>
      <c r="G644" s="264" t="s">
        <v>392</v>
      </c>
      <c r="H644" s="264" t="s">
        <v>392</v>
      </c>
      <c r="I644" s="264" t="s">
        <v>392</v>
      </c>
      <c r="J644" s="264" t="s">
        <v>392</v>
      </c>
    </row>
    <row r="645" spans="1:10">
      <c r="A645" s="264" t="s">
        <v>418</v>
      </c>
      <c r="B645" s="264" t="s">
        <v>418</v>
      </c>
      <c r="C645" s="264" t="s">
        <v>418</v>
      </c>
      <c r="D645" s="264" t="s">
        <v>418</v>
      </c>
      <c r="E645" s="264" t="s">
        <v>418</v>
      </c>
      <c r="F645" s="264" t="s">
        <v>418</v>
      </c>
      <c r="G645" s="264" t="s">
        <v>418</v>
      </c>
      <c r="H645" s="264" t="s">
        <v>418</v>
      </c>
      <c r="I645" s="264" t="s">
        <v>418</v>
      </c>
      <c r="J645" s="264" t="s">
        <v>418</v>
      </c>
    </row>
    <row r="646" spans="1:10">
      <c r="A646" s="264" t="s">
        <v>417</v>
      </c>
      <c r="B646" s="264" t="s">
        <v>417</v>
      </c>
      <c r="C646" s="264" t="s">
        <v>417</v>
      </c>
      <c r="D646" s="264" t="s">
        <v>417</v>
      </c>
      <c r="E646" s="264" t="s">
        <v>417</v>
      </c>
      <c r="F646" s="264" t="s">
        <v>417</v>
      </c>
      <c r="G646" s="264" t="s">
        <v>417</v>
      </c>
      <c r="H646" s="264" t="s">
        <v>417</v>
      </c>
      <c r="I646" s="264" t="s">
        <v>417</v>
      </c>
      <c r="J646" s="264" t="s">
        <v>417</v>
      </c>
    </row>
    <row r="647" spans="1:10">
      <c r="A647" s="264" t="s">
        <v>416</v>
      </c>
      <c r="B647" s="264" t="s">
        <v>416</v>
      </c>
      <c r="C647" s="264" t="s">
        <v>416</v>
      </c>
      <c r="D647" s="264" t="s">
        <v>416</v>
      </c>
      <c r="E647" s="264" t="s">
        <v>416</v>
      </c>
      <c r="F647" s="264" t="s">
        <v>416</v>
      </c>
      <c r="G647" s="264" t="s">
        <v>416</v>
      </c>
      <c r="H647" s="264" t="s">
        <v>416</v>
      </c>
      <c r="I647" s="264" t="s">
        <v>416</v>
      </c>
      <c r="J647" s="264" t="s">
        <v>416</v>
      </c>
    </row>
    <row r="648" spans="1:10">
      <c r="A648" s="264" t="s">
        <v>415</v>
      </c>
      <c r="B648" s="264" t="s">
        <v>415</v>
      </c>
      <c r="C648" s="264" t="s">
        <v>415</v>
      </c>
      <c r="D648" s="264" t="s">
        <v>415</v>
      </c>
      <c r="E648" s="264" t="s">
        <v>415</v>
      </c>
      <c r="F648" s="264" t="s">
        <v>415</v>
      </c>
      <c r="G648" s="264" t="s">
        <v>415</v>
      </c>
      <c r="H648" s="264" t="s">
        <v>415</v>
      </c>
      <c r="I648" s="264" t="s">
        <v>415</v>
      </c>
      <c r="J648" s="264" t="s">
        <v>415</v>
      </c>
    </row>
    <row r="649" spans="1:10">
      <c r="A649" s="264" t="s">
        <v>3624</v>
      </c>
      <c r="B649" s="264" t="s">
        <v>3625</v>
      </c>
      <c r="C649" s="264" t="s">
        <v>3626</v>
      </c>
      <c r="D649" s="264" t="s">
        <v>3627</v>
      </c>
      <c r="E649" s="264" t="s">
        <v>483</v>
      </c>
      <c r="F649" s="264" t="s">
        <v>3628</v>
      </c>
      <c r="G649" s="264" t="s">
        <v>3629</v>
      </c>
      <c r="H649" s="264" t="s">
        <v>3626</v>
      </c>
      <c r="I649" s="264" t="s">
        <v>3626</v>
      </c>
      <c r="J649" s="264" t="s">
        <v>3630</v>
      </c>
    </row>
    <row r="650" spans="1:10">
      <c r="A650" s="264" t="s">
        <v>3631</v>
      </c>
      <c r="B650" s="264" t="s">
        <v>3632</v>
      </c>
      <c r="C650" s="264" t="s">
        <v>3633</v>
      </c>
      <c r="D650" s="264" t="s">
        <v>3634</v>
      </c>
      <c r="E650" s="264" t="s">
        <v>481</v>
      </c>
      <c r="F650" s="264" t="s">
        <v>3635</v>
      </c>
      <c r="G650" s="264" t="s">
        <v>3636</v>
      </c>
      <c r="H650" s="264" t="s">
        <v>3633</v>
      </c>
      <c r="I650" s="264" t="s">
        <v>3633</v>
      </c>
      <c r="J650" s="264" t="s">
        <v>3637</v>
      </c>
    </row>
    <row r="651" spans="1:10">
      <c r="A651" s="264" t="s">
        <v>3638</v>
      </c>
      <c r="B651" s="264" t="s">
        <v>3639</v>
      </c>
      <c r="C651" s="264" t="s">
        <v>3640</v>
      </c>
      <c r="D651" s="264" t="s">
        <v>3641</v>
      </c>
      <c r="E651" s="264" t="s">
        <v>479</v>
      </c>
      <c r="F651" s="264" t="s">
        <v>3642</v>
      </c>
      <c r="G651" s="264" t="s">
        <v>3643</v>
      </c>
      <c r="H651" s="264" t="s">
        <v>3640</v>
      </c>
      <c r="I651" s="264" t="s">
        <v>3640</v>
      </c>
      <c r="J651" s="264" t="s">
        <v>3640</v>
      </c>
    </row>
    <row r="652" spans="1:10">
      <c r="A652" s="264" t="s">
        <v>3644</v>
      </c>
      <c r="B652" s="264" t="s">
        <v>3645</v>
      </c>
      <c r="C652" s="264" t="s">
        <v>3646</v>
      </c>
      <c r="D652" s="264" t="s">
        <v>3647</v>
      </c>
      <c r="E652" s="264" t="s">
        <v>477</v>
      </c>
      <c r="F652" s="264" t="s">
        <v>3648</v>
      </c>
      <c r="G652" s="264" t="s">
        <v>3649</v>
      </c>
      <c r="H652" s="264" t="s">
        <v>3646</v>
      </c>
      <c r="I652" s="264" t="s">
        <v>3646</v>
      </c>
      <c r="J652" s="264" t="s">
        <v>3646</v>
      </c>
    </row>
    <row r="653" spans="1:10">
      <c r="A653" s="264" t="s">
        <v>3650</v>
      </c>
      <c r="B653" s="264" t="s">
        <v>3651</v>
      </c>
      <c r="C653" s="264" t="s">
        <v>3652</v>
      </c>
      <c r="D653" s="264" t="s">
        <v>3653</v>
      </c>
      <c r="E653" s="264" t="s">
        <v>475</v>
      </c>
      <c r="F653" s="264" t="s">
        <v>3654</v>
      </c>
      <c r="G653" s="264" t="s">
        <v>3655</v>
      </c>
      <c r="H653" s="264" t="s">
        <v>3652</v>
      </c>
      <c r="I653" s="264" t="s">
        <v>3652</v>
      </c>
      <c r="J653" s="264" t="s">
        <v>3652</v>
      </c>
    </row>
    <row r="654" spans="1:10">
      <c r="A654" s="264" t="s">
        <v>3656</v>
      </c>
      <c r="B654" s="264" t="s">
        <v>3657</v>
      </c>
      <c r="C654" s="264" t="s">
        <v>3658</v>
      </c>
      <c r="D654" s="264" t="s">
        <v>3659</v>
      </c>
      <c r="E654" s="264" t="s">
        <v>473</v>
      </c>
      <c r="F654" s="264" t="s">
        <v>3660</v>
      </c>
      <c r="G654" s="264" t="s">
        <v>3661</v>
      </c>
      <c r="H654" s="264" t="s">
        <v>3658</v>
      </c>
      <c r="I654" s="264" t="s">
        <v>3658</v>
      </c>
      <c r="J654" s="264" t="s">
        <v>3658</v>
      </c>
    </row>
    <row r="655" spans="1:10">
      <c r="A655" s="264" t="s">
        <v>3662</v>
      </c>
      <c r="B655" s="264" t="s">
        <v>3663</v>
      </c>
      <c r="C655" s="264" t="s">
        <v>3664</v>
      </c>
      <c r="D655" s="264" t="s">
        <v>3665</v>
      </c>
      <c r="E655" s="264" t="s">
        <v>471</v>
      </c>
      <c r="F655" s="264" t="s">
        <v>3666</v>
      </c>
      <c r="G655" s="264" t="s">
        <v>3667</v>
      </c>
      <c r="H655" s="264" t="s">
        <v>3664</v>
      </c>
      <c r="I655" s="264" t="s">
        <v>3664</v>
      </c>
      <c r="J655" s="264" t="s">
        <v>3668</v>
      </c>
    </row>
    <row r="656" spans="1:10">
      <c r="A656" s="264" t="s">
        <v>3669</v>
      </c>
      <c r="B656" s="264" t="s">
        <v>3670</v>
      </c>
      <c r="C656" s="264" t="s">
        <v>3671</v>
      </c>
      <c r="D656" s="264" t="s">
        <v>3672</v>
      </c>
      <c r="E656" s="264" t="s">
        <v>469</v>
      </c>
      <c r="F656" s="264" t="s">
        <v>3673</v>
      </c>
      <c r="G656" s="264" t="s">
        <v>3674</v>
      </c>
      <c r="H656" s="264" t="s">
        <v>3671</v>
      </c>
      <c r="I656" s="264" t="s">
        <v>3671</v>
      </c>
      <c r="J656" s="264" t="s">
        <v>3671</v>
      </c>
    </row>
    <row r="657" spans="1:10">
      <c r="A657" s="264" t="s">
        <v>3675</v>
      </c>
      <c r="B657" s="264" t="s">
        <v>3676</v>
      </c>
      <c r="C657" s="264" t="s">
        <v>3677</v>
      </c>
      <c r="D657" s="264" t="s">
        <v>3678</v>
      </c>
      <c r="E657" s="264" t="s">
        <v>467</v>
      </c>
      <c r="F657" s="264" t="s">
        <v>3679</v>
      </c>
      <c r="G657" s="264" t="s">
        <v>3680</v>
      </c>
      <c r="H657" s="264" t="s">
        <v>3677</v>
      </c>
      <c r="I657" s="264" t="s">
        <v>3677</v>
      </c>
      <c r="J657" s="264" t="s">
        <v>3681</v>
      </c>
    </row>
    <row r="658" spans="1:10">
      <c r="A658" s="264" t="s">
        <v>3682</v>
      </c>
      <c r="B658" s="264" t="s">
        <v>3683</v>
      </c>
      <c r="C658" s="264" t="s">
        <v>3684</v>
      </c>
      <c r="D658" s="264" t="s">
        <v>3685</v>
      </c>
      <c r="E658" s="264" t="s">
        <v>3686</v>
      </c>
      <c r="F658" s="264" t="s">
        <v>3687</v>
      </c>
      <c r="G658" s="264" t="s">
        <v>3688</v>
      </c>
      <c r="H658" s="264" t="s">
        <v>3689</v>
      </c>
      <c r="I658" s="264" t="s">
        <v>3690</v>
      </c>
      <c r="J658" s="264" t="s">
        <v>3691</v>
      </c>
    </row>
    <row r="659" spans="1:10">
      <c r="A659" s="264" t="s">
        <v>3692</v>
      </c>
      <c r="B659" s="264" t="s">
        <v>3693</v>
      </c>
      <c r="C659" s="264" t="s">
        <v>3694</v>
      </c>
      <c r="D659" s="264" t="s">
        <v>3695</v>
      </c>
      <c r="E659" s="264" t="s">
        <v>3696</v>
      </c>
      <c r="F659" s="264" t="s">
        <v>3697</v>
      </c>
      <c r="G659" s="264" t="s">
        <v>3698</v>
      </c>
      <c r="H659" s="264" t="s">
        <v>3699</v>
      </c>
      <c r="I659" s="264" t="s">
        <v>3700</v>
      </c>
      <c r="J659" s="264" t="s">
        <v>3701</v>
      </c>
    </row>
    <row r="660" spans="1:10">
      <c r="A660" s="264" t="s">
        <v>392</v>
      </c>
      <c r="B660" s="264" t="s">
        <v>392</v>
      </c>
      <c r="C660" s="264" t="s">
        <v>392</v>
      </c>
      <c r="D660" s="264" t="s">
        <v>392</v>
      </c>
      <c r="E660" s="264" t="s">
        <v>392</v>
      </c>
      <c r="F660" s="264" t="s">
        <v>392</v>
      </c>
      <c r="G660" s="264" t="s">
        <v>392</v>
      </c>
      <c r="H660" s="264" t="s">
        <v>392</v>
      </c>
      <c r="I660" s="264" t="s">
        <v>392</v>
      </c>
      <c r="J660" s="264" t="s">
        <v>392</v>
      </c>
    </row>
    <row r="661" spans="1:10">
      <c r="A661" s="264" t="s">
        <v>418</v>
      </c>
      <c r="B661" s="264" t="s">
        <v>418</v>
      </c>
      <c r="C661" s="264" t="s">
        <v>418</v>
      </c>
      <c r="D661" s="264" t="s">
        <v>418</v>
      </c>
      <c r="E661" s="264" t="s">
        <v>418</v>
      </c>
      <c r="F661" s="264" t="s">
        <v>418</v>
      </c>
      <c r="G661" s="264" t="s">
        <v>418</v>
      </c>
      <c r="H661" s="264" t="s">
        <v>418</v>
      </c>
      <c r="I661" s="264" t="s">
        <v>418</v>
      </c>
      <c r="J661" s="264" t="s">
        <v>418</v>
      </c>
    </row>
    <row r="662" spans="1:10">
      <c r="A662" s="264" t="s">
        <v>417</v>
      </c>
      <c r="B662" s="264" t="s">
        <v>417</v>
      </c>
      <c r="C662" s="264" t="s">
        <v>417</v>
      </c>
      <c r="D662" s="264" t="s">
        <v>417</v>
      </c>
      <c r="E662" s="264" t="s">
        <v>417</v>
      </c>
      <c r="F662" s="264" t="s">
        <v>417</v>
      </c>
      <c r="G662" s="264" t="s">
        <v>417</v>
      </c>
      <c r="H662" s="264" t="s">
        <v>417</v>
      </c>
      <c r="I662" s="264" t="s">
        <v>417</v>
      </c>
      <c r="J662" s="264" t="s">
        <v>417</v>
      </c>
    </row>
    <row r="663" spans="1:10">
      <c r="A663" s="264" t="s">
        <v>416</v>
      </c>
      <c r="B663" s="264" t="s">
        <v>416</v>
      </c>
      <c r="C663" s="264" t="s">
        <v>416</v>
      </c>
      <c r="D663" s="264" t="s">
        <v>416</v>
      </c>
      <c r="E663" s="264" t="s">
        <v>416</v>
      </c>
      <c r="F663" s="264" t="s">
        <v>416</v>
      </c>
      <c r="G663" s="264" t="s">
        <v>416</v>
      </c>
      <c r="H663" s="264" t="s">
        <v>416</v>
      </c>
      <c r="I663" s="264" t="s">
        <v>416</v>
      </c>
      <c r="J663" s="264" t="s">
        <v>416</v>
      </c>
    </row>
    <row r="664" spans="1:10">
      <c r="A664" s="264" t="s">
        <v>415</v>
      </c>
      <c r="B664" s="264" t="s">
        <v>415</v>
      </c>
      <c r="C664" s="264" t="s">
        <v>415</v>
      </c>
      <c r="D664" s="264" t="s">
        <v>415</v>
      </c>
      <c r="E664" s="264" t="s">
        <v>415</v>
      </c>
      <c r="F664" s="264" t="s">
        <v>415</v>
      </c>
      <c r="G664" s="264" t="s">
        <v>415</v>
      </c>
      <c r="H664" s="264" t="s">
        <v>415</v>
      </c>
      <c r="I664" s="264" t="s">
        <v>415</v>
      </c>
      <c r="J664" s="264" t="s">
        <v>415</v>
      </c>
    </row>
    <row r="665" spans="1:10">
      <c r="A665" s="264" t="s">
        <v>3702</v>
      </c>
      <c r="B665" s="264" t="s">
        <v>3703</v>
      </c>
      <c r="C665" s="264" t="s">
        <v>3704</v>
      </c>
      <c r="D665" s="264" t="s">
        <v>3705</v>
      </c>
      <c r="E665" s="264" t="s">
        <v>461</v>
      </c>
      <c r="F665" s="264" t="s">
        <v>3706</v>
      </c>
      <c r="G665" s="264" t="s">
        <v>3707</v>
      </c>
      <c r="H665" s="264" t="s">
        <v>3704</v>
      </c>
      <c r="I665" s="264" t="s">
        <v>3704</v>
      </c>
      <c r="J665" s="264" t="s">
        <v>3708</v>
      </c>
    </row>
    <row r="666" spans="1:10">
      <c r="A666" s="264" t="s">
        <v>3709</v>
      </c>
      <c r="B666" s="264" t="s">
        <v>3710</v>
      </c>
      <c r="C666" s="264" t="s">
        <v>3711</v>
      </c>
      <c r="D666" s="264" t="s">
        <v>3712</v>
      </c>
      <c r="E666" s="264" t="s">
        <v>459</v>
      </c>
      <c r="F666" s="264" t="s">
        <v>3713</v>
      </c>
      <c r="G666" s="264" t="s">
        <v>3714</v>
      </c>
      <c r="H666" s="264" t="s">
        <v>3711</v>
      </c>
      <c r="I666" s="264" t="s">
        <v>3711</v>
      </c>
      <c r="J666" s="264" t="s">
        <v>3715</v>
      </c>
    </row>
    <row r="667" spans="1:10">
      <c r="A667" s="264" t="s">
        <v>3716</v>
      </c>
      <c r="B667" s="264" t="s">
        <v>3717</v>
      </c>
      <c r="C667" s="264" t="s">
        <v>3718</v>
      </c>
      <c r="D667" s="264" t="s">
        <v>3719</v>
      </c>
      <c r="E667" s="264" t="s">
        <v>457</v>
      </c>
      <c r="F667" s="264" t="s">
        <v>3720</v>
      </c>
      <c r="G667" s="264" t="s">
        <v>3721</v>
      </c>
      <c r="H667" s="264" t="s">
        <v>3718</v>
      </c>
      <c r="I667" s="264" t="s">
        <v>3718</v>
      </c>
      <c r="J667" s="264" t="s">
        <v>3722</v>
      </c>
    </row>
    <row r="668" spans="1:10">
      <c r="A668" s="264" t="s">
        <v>3723</v>
      </c>
      <c r="B668" s="264" t="s">
        <v>3724</v>
      </c>
      <c r="C668" s="264" t="s">
        <v>3725</v>
      </c>
      <c r="D668" s="264" t="s">
        <v>3726</v>
      </c>
      <c r="E668" s="264" t="s">
        <v>455</v>
      </c>
      <c r="F668" s="264" t="s">
        <v>3727</v>
      </c>
      <c r="G668" s="264" t="s">
        <v>3728</v>
      </c>
      <c r="H668" s="264" t="s">
        <v>3725</v>
      </c>
      <c r="I668" s="264" t="s">
        <v>3725</v>
      </c>
      <c r="J668" s="264" t="s">
        <v>3729</v>
      </c>
    </row>
    <row r="669" spans="1:10">
      <c r="A669" s="264" t="s">
        <v>3730</v>
      </c>
      <c r="B669" s="264" t="s">
        <v>3731</v>
      </c>
      <c r="C669" s="264" t="s">
        <v>3732</v>
      </c>
      <c r="D669" s="264" t="s">
        <v>3733</v>
      </c>
      <c r="E669" s="264" t="s">
        <v>453</v>
      </c>
      <c r="F669" s="264" t="s">
        <v>3734</v>
      </c>
      <c r="G669" s="264" t="s">
        <v>3735</v>
      </c>
      <c r="H669" s="264" t="s">
        <v>3732</v>
      </c>
      <c r="I669" s="264" t="s">
        <v>3732</v>
      </c>
      <c r="J669" s="264" t="s">
        <v>3736</v>
      </c>
    </row>
    <row r="670" spans="1:10">
      <c r="A670" s="264" t="s">
        <v>3737</v>
      </c>
      <c r="B670" s="264" t="s">
        <v>3738</v>
      </c>
      <c r="C670" s="264" t="s">
        <v>3739</v>
      </c>
      <c r="D670" s="264" t="s">
        <v>3740</v>
      </c>
      <c r="E670" s="264" t="s">
        <v>451</v>
      </c>
      <c r="F670" s="264" t="s">
        <v>3741</v>
      </c>
      <c r="G670" s="264" t="s">
        <v>3742</v>
      </c>
      <c r="H670" s="264" t="s">
        <v>3739</v>
      </c>
      <c r="I670" s="264" t="s">
        <v>3739</v>
      </c>
      <c r="J670" s="264" t="s">
        <v>3743</v>
      </c>
    </row>
    <row r="671" spans="1:10">
      <c r="A671" s="264" t="s">
        <v>3744</v>
      </c>
      <c r="B671" s="264" t="s">
        <v>3745</v>
      </c>
      <c r="C671" s="264" t="s">
        <v>3746</v>
      </c>
      <c r="D671" s="264" t="s">
        <v>3747</v>
      </c>
      <c r="E671" s="264" t="s">
        <v>449</v>
      </c>
      <c r="F671" s="264" t="s">
        <v>3748</v>
      </c>
      <c r="G671" s="264" t="s">
        <v>3749</v>
      </c>
      <c r="H671" s="264" t="s">
        <v>3746</v>
      </c>
      <c r="I671" s="264" t="s">
        <v>3746</v>
      </c>
      <c r="J671" s="264" t="s">
        <v>3750</v>
      </c>
    </row>
    <row r="672" spans="1:10">
      <c r="A672" s="264" t="s">
        <v>3751</v>
      </c>
      <c r="B672" s="264" t="s">
        <v>3752</v>
      </c>
      <c r="C672" s="264" t="s">
        <v>3753</v>
      </c>
      <c r="D672" s="264" t="s">
        <v>3754</v>
      </c>
      <c r="E672" s="264" t="s">
        <v>447</v>
      </c>
      <c r="F672" s="264" t="s">
        <v>3755</v>
      </c>
      <c r="G672" s="264" t="s">
        <v>3756</v>
      </c>
      <c r="H672" s="264" t="s">
        <v>3753</v>
      </c>
      <c r="I672" s="264" t="s">
        <v>3753</v>
      </c>
      <c r="J672" s="264" t="s">
        <v>3757</v>
      </c>
    </row>
    <row r="673" spans="1:10">
      <c r="A673" s="264" t="s">
        <v>3758</v>
      </c>
      <c r="B673" s="264" t="s">
        <v>3759</v>
      </c>
      <c r="C673" s="264" t="s">
        <v>3760</v>
      </c>
      <c r="D673" s="264" t="s">
        <v>3761</v>
      </c>
      <c r="E673" s="264" t="s">
        <v>445</v>
      </c>
      <c r="F673" s="264" t="s">
        <v>3762</v>
      </c>
      <c r="G673" s="264" t="s">
        <v>3763</v>
      </c>
      <c r="H673" s="264" t="s">
        <v>3760</v>
      </c>
      <c r="I673" s="264" t="s">
        <v>3760</v>
      </c>
      <c r="J673" s="264" t="s">
        <v>3764</v>
      </c>
    </row>
    <row r="674" spans="1:10">
      <c r="A674" s="264" t="s">
        <v>3765</v>
      </c>
      <c r="B674" s="264" t="s">
        <v>3766</v>
      </c>
      <c r="C674" s="264" t="s">
        <v>3767</v>
      </c>
      <c r="D674" s="264" t="s">
        <v>3768</v>
      </c>
      <c r="E674" s="264" t="s">
        <v>3769</v>
      </c>
      <c r="F674" s="264" t="s">
        <v>3770</v>
      </c>
      <c r="G674" s="264" t="s">
        <v>3771</v>
      </c>
      <c r="H674" s="264" t="s">
        <v>3772</v>
      </c>
      <c r="I674" s="264" t="s">
        <v>3773</v>
      </c>
      <c r="J674" s="264" t="s">
        <v>3774</v>
      </c>
    </row>
    <row r="675" spans="1:10">
      <c r="A675" s="264" t="s">
        <v>3775</v>
      </c>
      <c r="B675" s="264" t="s">
        <v>3776</v>
      </c>
      <c r="C675" s="264" t="s">
        <v>3777</v>
      </c>
      <c r="D675" s="264" t="s">
        <v>3778</v>
      </c>
      <c r="E675" s="264" t="s">
        <v>3779</v>
      </c>
      <c r="F675" s="264" t="s">
        <v>3780</v>
      </c>
      <c r="G675" s="264" t="s">
        <v>3781</v>
      </c>
      <c r="H675" s="264" t="s">
        <v>3782</v>
      </c>
      <c r="I675" s="264" t="s">
        <v>3783</v>
      </c>
      <c r="J675" s="264" t="s">
        <v>3784</v>
      </c>
    </row>
    <row r="676" spans="1:10">
      <c r="A676" s="264" t="s">
        <v>392</v>
      </c>
      <c r="B676" s="264" t="s">
        <v>392</v>
      </c>
      <c r="C676" s="264" t="s">
        <v>392</v>
      </c>
      <c r="D676" s="264" t="s">
        <v>392</v>
      </c>
      <c r="E676" s="264" t="s">
        <v>392</v>
      </c>
      <c r="F676" s="264" t="s">
        <v>392</v>
      </c>
      <c r="G676" s="264" t="s">
        <v>392</v>
      </c>
      <c r="H676" s="264" t="s">
        <v>392</v>
      </c>
      <c r="I676" s="264" t="s">
        <v>392</v>
      </c>
      <c r="J676" s="264" t="s">
        <v>392</v>
      </c>
    </row>
    <row r="677" spans="1:10">
      <c r="A677" s="264" t="s">
        <v>418</v>
      </c>
      <c r="B677" s="264" t="s">
        <v>418</v>
      </c>
      <c r="C677" s="264" t="s">
        <v>418</v>
      </c>
      <c r="D677" s="264" t="s">
        <v>418</v>
      </c>
      <c r="E677" s="264" t="s">
        <v>418</v>
      </c>
      <c r="F677" s="264" t="s">
        <v>418</v>
      </c>
      <c r="G677" s="264" t="s">
        <v>418</v>
      </c>
      <c r="H677" s="264" t="s">
        <v>418</v>
      </c>
      <c r="I677" s="264" t="s">
        <v>418</v>
      </c>
      <c r="J677" s="264" t="s">
        <v>418</v>
      </c>
    </row>
    <row r="678" spans="1:10">
      <c r="A678" s="264" t="s">
        <v>417</v>
      </c>
      <c r="B678" s="264" t="s">
        <v>417</v>
      </c>
      <c r="C678" s="264" t="s">
        <v>417</v>
      </c>
      <c r="D678" s="264" t="s">
        <v>417</v>
      </c>
      <c r="E678" s="264" t="s">
        <v>417</v>
      </c>
      <c r="F678" s="264" t="s">
        <v>417</v>
      </c>
      <c r="G678" s="264" t="s">
        <v>417</v>
      </c>
      <c r="H678" s="264" t="s">
        <v>417</v>
      </c>
      <c r="I678" s="264" t="s">
        <v>417</v>
      </c>
      <c r="J678" s="264" t="s">
        <v>417</v>
      </c>
    </row>
    <row r="679" spans="1:10">
      <c r="A679" s="264" t="s">
        <v>416</v>
      </c>
      <c r="B679" s="264" t="s">
        <v>416</v>
      </c>
      <c r="C679" s="264" t="s">
        <v>416</v>
      </c>
      <c r="D679" s="264" t="s">
        <v>416</v>
      </c>
      <c r="E679" s="264" t="s">
        <v>416</v>
      </c>
      <c r="F679" s="264" t="s">
        <v>416</v>
      </c>
      <c r="G679" s="264" t="s">
        <v>416</v>
      </c>
      <c r="H679" s="264" t="s">
        <v>416</v>
      </c>
      <c r="I679" s="264" t="s">
        <v>416</v>
      </c>
      <c r="J679" s="264" t="s">
        <v>416</v>
      </c>
    </row>
    <row r="680" spans="1:10">
      <c r="A680" s="264" t="s">
        <v>415</v>
      </c>
      <c r="B680" s="264" t="s">
        <v>415</v>
      </c>
      <c r="C680" s="264" t="s">
        <v>415</v>
      </c>
      <c r="D680" s="264" t="s">
        <v>415</v>
      </c>
      <c r="E680" s="264" t="s">
        <v>415</v>
      </c>
      <c r="F680" s="264" t="s">
        <v>415</v>
      </c>
      <c r="G680" s="264" t="s">
        <v>415</v>
      </c>
      <c r="H680" s="264" t="s">
        <v>415</v>
      </c>
      <c r="I680" s="264" t="s">
        <v>415</v>
      </c>
      <c r="J680" s="264" t="s">
        <v>415</v>
      </c>
    </row>
    <row r="681" spans="1:10">
      <c r="A681" s="264" t="s">
        <v>3785</v>
      </c>
      <c r="B681" s="264" t="s">
        <v>3786</v>
      </c>
      <c r="C681" s="264" t="s">
        <v>3787</v>
      </c>
      <c r="D681" s="264" t="s">
        <v>3788</v>
      </c>
      <c r="E681" s="264" t="s">
        <v>439</v>
      </c>
      <c r="F681" s="264" t="s">
        <v>3789</v>
      </c>
      <c r="G681" s="264" t="s">
        <v>3790</v>
      </c>
      <c r="H681" s="264" t="s">
        <v>3787</v>
      </c>
      <c r="I681" s="264" t="s">
        <v>3787</v>
      </c>
      <c r="J681" s="264" t="s">
        <v>3787</v>
      </c>
    </row>
    <row r="682" spans="1:10">
      <c r="A682" s="264" t="s">
        <v>3791</v>
      </c>
      <c r="B682" s="264" t="s">
        <v>3792</v>
      </c>
      <c r="C682" s="264" t="s">
        <v>3793</v>
      </c>
      <c r="D682" s="264" t="s">
        <v>3794</v>
      </c>
      <c r="E682" s="264" t="s">
        <v>437</v>
      </c>
      <c r="F682" s="264" t="s">
        <v>3795</v>
      </c>
      <c r="G682" s="264" t="s">
        <v>3796</v>
      </c>
      <c r="H682" s="264" t="s">
        <v>3793</v>
      </c>
      <c r="I682" s="264" t="s">
        <v>3793</v>
      </c>
      <c r="J682" s="264" t="s">
        <v>3793</v>
      </c>
    </row>
    <row r="683" spans="1:10">
      <c r="A683" s="264" t="s">
        <v>3797</v>
      </c>
      <c r="B683" s="264" t="s">
        <v>3798</v>
      </c>
      <c r="C683" s="264" t="s">
        <v>3799</v>
      </c>
      <c r="D683" s="264" t="s">
        <v>3800</v>
      </c>
      <c r="E683" s="264" t="s">
        <v>435</v>
      </c>
      <c r="F683" s="264" t="s">
        <v>3801</v>
      </c>
      <c r="G683" s="264" t="s">
        <v>3802</v>
      </c>
      <c r="H683" s="264" t="s">
        <v>3799</v>
      </c>
      <c r="I683" s="264" t="s">
        <v>3799</v>
      </c>
      <c r="J683" s="264" t="s">
        <v>3799</v>
      </c>
    </row>
    <row r="684" spans="1:10">
      <c r="A684" s="264" t="s">
        <v>3803</v>
      </c>
      <c r="B684" s="264" t="s">
        <v>3804</v>
      </c>
      <c r="C684" s="264" t="s">
        <v>3805</v>
      </c>
      <c r="D684" s="264" t="s">
        <v>3806</v>
      </c>
      <c r="E684" s="264" t="s">
        <v>433</v>
      </c>
      <c r="F684" s="264" t="s">
        <v>3807</v>
      </c>
      <c r="G684" s="264" t="s">
        <v>3808</v>
      </c>
      <c r="H684" s="264" t="s">
        <v>3805</v>
      </c>
      <c r="I684" s="264" t="s">
        <v>3805</v>
      </c>
      <c r="J684" s="264" t="s">
        <v>3805</v>
      </c>
    </row>
    <row r="685" spans="1:10">
      <c r="A685" s="264" t="s">
        <v>3809</v>
      </c>
      <c r="B685" s="264" t="s">
        <v>3810</v>
      </c>
      <c r="C685" s="264" t="s">
        <v>3811</v>
      </c>
      <c r="D685" s="264" t="s">
        <v>3812</v>
      </c>
      <c r="E685" s="264" t="s">
        <v>431</v>
      </c>
      <c r="F685" s="264" t="s">
        <v>3813</v>
      </c>
      <c r="G685" s="264" t="s">
        <v>3814</v>
      </c>
      <c r="H685" s="264" t="s">
        <v>3811</v>
      </c>
      <c r="I685" s="264" t="s">
        <v>3811</v>
      </c>
      <c r="J685" s="264" t="s">
        <v>3815</v>
      </c>
    </row>
    <row r="686" spans="1:10">
      <c r="A686" s="264" t="s">
        <v>3816</v>
      </c>
      <c r="B686" s="264" t="s">
        <v>3817</v>
      </c>
      <c r="C686" s="264" t="s">
        <v>3818</v>
      </c>
      <c r="D686" s="264" t="s">
        <v>3819</v>
      </c>
      <c r="E686" s="264" t="s">
        <v>429</v>
      </c>
      <c r="F686" s="264" t="s">
        <v>3820</v>
      </c>
      <c r="G686" s="264" t="s">
        <v>3821</v>
      </c>
      <c r="H686" s="264" t="s">
        <v>3818</v>
      </c>
      <c r="I686" s="264" t="s">
        <v>3818</v>
      </c>
      <c r="J686" s="264" t="s">
        <v>3818</v>
      </c>
    </row>
    <row r="687" spans="1:10">
      <c r="A687" s="264" t="s">
        <v>3822</v>
      </c>
      <c r="B687" s="264" t="s">
        <v>3823</v>
      </c>
      <c r="C687" s="264" t="s">
        <v>3824</v>
      </c>
      <c r="D687" s="264" t="s">
        <v>3825</v>
      </c>
      <c r="E687" s="264" t="s">
        <v>427</v>
      </c>
      <c r="F687" s="264" t="s">
        <v>3826</v>
      </c>
      <c r="G687" s="264" t="s">
        <v>3827</v>
      </c>
      <c r="H687" s="264" t="s">
        <v>3824</v>
      </c>
      <c r="I687" s="264" t="s">
        <v>3824</v>
      </c>
      <c r="J687" s="264" t="s">
        <v>3824</v>
      </c>
    </row>
    <row r="688" spans="1:10">
      <c r="A688" s="264" t="s">
        <v>3828</v>
      </c>
      <c r="B688" s="264" t="s">
        <v>3829</v>
      </c>
      <c r="C688" s="264" t="s">
        <v>3830</v>
      </c>
      <c r="D688" s="264" t="s">
        <v>3831</v>
      </c>
      <c r="E688" s="264" t="s">
        <v>425</v>
      </c>
      <c r="F688" s="264" t="s">
        <v>3832</v>
      </c>
      <c r="G688" s="264" t="s">
        <v>3833</v>
      </c>
      <c r="H688" s="264" t="s">
        <v>3830</v>
      </c>
      <c r="I688" s="264" t="s">
        <v>3830</v>
      </c>
      <c r="J688" s="264" t="s">
        <v>3834</v>
      </c>
    </row>
    <row r="689" spans="1:10">
      <c r="A689" s="264" t="s">
        <v>3835</v>
      </c>
      <c r="B689" s="264" t="s">
        <v>3836</v>
      </c>
      <c r="C689" s="264" t="s">
        <v>3837</v>
      </c>
      <c r="D689" s="264" t="s">
        <v>3838</v>
      </c>
      <c r="E689" s="264" t="s">
        <v>423</v>
      </c>
      <c r="F689" s="264" t="s">
        <v>3839</v>
      </c>
      <c r="G689" s="264" t="s">
        <v>3840</v>
      </c>
      <c r="H689" s="264" t="s">
        <v>3837</v>
      </c>
      <c r="I689" s="264" t="s">
        <v>3837</v>
      </c>
      <c r="J689" s="264" t="s">
        <v>3841</v>
      </c>
    </row>
    <row r="690" spans="1:10">
      <c r="A690" s="264" t="s">
        <v>3842</v>
      </c>
      <c r="B690" s="264" t="s">
        <v>3843</v>
      </c>
      <c r="C690" s="264" t="s">
        <v>3844</v>
      </c>
      <c r="D690" s="264" t="s">
        <v>3845</v>
      </c>
      <c r="E690" s="264" t="s">
        <v>3846</v>
      </c>
      <c r="F690" s="264" t="s">
        <v>3847</v>
      </c>
      <c r="G690" s="264" t="s">
        <v>3848</v>
      </c>
      <c r="H690" s="264" t="s">
        <v>3849</v>
      </c>
      <c r="I690" s="264" t="s">
        <v>3850</v>
      </c>
      <c r="J690" s="264" t="s">
        <v>3851</v>
      </c>
    </row>
    <row r="691" spans="1:10">
      <c r="A691" s="264" t="s">
        <v>3852</v>
      </c>
      <c r="B691" s="264" t="s">
        <v>3853</v>
      </c>
      <c r="C691" s="264" t="s">
        <v>3854</v>
      </c>
      <c r="D691" s="264" t="s">
        <v>3855</v>
      </c>
      <c r="E691" s="264" t="s">
        <v>3856</v>
      </c>
      <c r="F691" s="264" t="s">
        <v>3857</v>
      </c>
      <c r="G691" s="264" t="s">
        <v>3858</v>
      </c>
      <c r="H691" s="264" t="s">
        <v>3859</v>
      </c>
      <c r="I691" s="264" t="s">
        <v>3860</v>
      </c>
      <c r="J691" s="264" t="s">
        <v>3861</v>
      </c>
    </row>
    <row r="692" spans="1:10">
      <c r="A692" s="264" t="s">
        <v>392</v>
      </c>
      <c r="B692" s="264" t="s">
        <v>392</v>
      </c>
      <c r="C692" s="264" t="s">
        <v>392</v>
      </c>
      <c r="D692" s="264" t="s">
        <v>392</v>
      </c>
      <c r="E692" s="264" t="s">
        <v>392</v>
      </c>
      <c r="F692" s="264" t="s">
        <v>392</v>
      </c>
      <c r="G692" s="264" t="s">
        <v>392</v>
      </c>
      <c r="H692" s="264" t="s">
        <v>392</v>
      </c>
      <c r="I692" s="264" t="s">
        <v>392</v>
      </c>
      <c r="J692" s="264" t="s">
        <v>392</v>
      </c>
    </row>
    <row r="693" spans="1:10">
      <c r="A693" s="264" t="s">
        <v>418</v>
      </c>
      <c r="B693" s="264" t="s">
        <v>418</v>
      </c>
      <c r="C693" s="264" t="s">
        <v>418</v>
      </c>
      <c r="D693" s="264" t="s">
        <v>418</v>
      </c>
      <c r="E693" s="264" t="s">
        <v>418</v>
      </c>
      <c r="F693" s="264" t="s">
        <v>418</v>
      </c>
      <c r="G693" s="264" t="s">
        <v>418</v>
      </c>
      <c r="H693" s="264" t="s">
        <v>418</v>
      </c>
      <c r="I693" s="264" t="s">
        <v>418</v>
      </c>
      <c r="J693" s="264" t="s">
        <v>418</v>
      </c>
    </row>
    <row r="694" spans="1:10">
      <c r="A694" s="264" t="s">
        <v>417</v>
      </c>
      <c r="B694" s="264" t="s">
        <v>417</v>
      </c>
      <c r="C694" s="264" t="s">
        <v>417</v>
      </c>
      <c r="D694" s="264" t="s">
        <v>417</v>
      </c>
      <c r="E694" s="264" t="s">
        <v>417</v>
      </c>
      <c r="F694" s="264" t="s">
        <v>417</v>
      </c>
      <c r="G694" s="264" t="s">
        <v>417</v>
      </c>
      <c r="H694" s="264" t="s">
        <v>417</v>
      </c>
      <c r="I694" s="264" t="s">
        <v>417</v>
      </c>
      <c r="J694" s="264" t="s">
        <v>417</v>
      </c>
    </row>
    <row r="695" spans="1:10">
      <c r="A695" s="264" t="s">
        <v>416</v>
      </c>
      <c r="B695" s="264" t="s">
        <v>416</v>
      </c>
      <c r="C695" s="264" t="s">
        <v>416</v>
      </c>
      <c r="D695" s="264" t="s">
        <v>416</v>
      </c>
      <c r="E695" s="264" t="s">
        <v>416</v>
      </c>
      <c r="F695" s="264" t="s">
        <v>416</v>
      </c>
      <c r="G695" s="264" t="s">
        <v>416</v>
      </c>
      <c r="H695" s="264" t="s">
        <v>416</v>
      </c>
      <c r="I695" s="264" t="s">
        <v>416</v>
      </c>
      <c r="J695" s="264" t="s">
        <v>416</v>
      </c>
    </row>
    <row r="696" spans="1:10">
      <c r="A696" s="264" t="s">
        <v>415</v>
      </c>
      <c r="B696" s="264" t="s">
        <v>415</v>
      </c>
      <c r="C696" s="264" t="s">
        <v>415</v>
      </c>
      <c r="D696" s="264" t="s">
        <v>415</v>
      </c>
      <c r="E696" s="264" t="s">
        <v>415</v>
      </c>
      <c r="F696" s="264" t="s">
        <v>415</v>
      </c>
      <c r="G696" s="264" t="s">
        <v>415</v>
      </c>
      <c r="H696" s="264" t="s">
        <v>415</v>
      </c>
      <c r="I696" s="264" t="s">
        <v>415</v>
      </c>
      <c r="J696" s="264" t="s">
        <v>415</v>
      </c>
    </row>
    <row r="697" spans="1:10">
      <c r="A697" s="264" t="s">
        <v>3862</v>
      </c>
      <c r="B697" s="264" t="s">
        <v>3863</v>
      </c>
      <c r="C697" s="264" t="s">
        <v>3864</v>
      </c>
      <c r="D697" s="264" t="s">
        <v>3865</v>
      </c>
      <c r="E697" s="264" t="s">
        <v>413</v>
      </c>
      <c r="F697" s="264" t="s">
        <v>3866</v>
      </c>
      <c r="G697" s="264" t="s">
        <v>3867</v>
      </c>
      <c r="H697" s="264" t="s">
        <v>3864</v>
      </c>
      <c r="I697" s="264" t="s">
        <v>3864</v>
      </c>
      <c r="J697" s="264" t="s">
        <v>3864</v>
      </c>
    </row>
    <row r="698" spans="1:10">
      <c r="A698" s="264" t="s">
        <v>3868</v>
      </c>
      <c r="B698" s="264" t="s">
        <v>3869</v>
      </c>
      <c r="C698" s="264" t="s">
        <v>3870</v>
      </c>
      <c r="D698" s="264" t="s">
        <v>3871</v>
      </c>
      <c r="E698" s="264" t="s">
        <v>411</v>
      </c>
      <c r="F698" s="264" t="s">
        <v>3872</v>
      </c>
      <c r="G698" s="264" t="s">
        <v>3873</v>
      </c>
      <c r="H698" s="264" t="s">
        <v>3870</v>
      </c>
      <c r="I698" s="264" t="s">
        <v>3870</v>
      </c>
      <c r="J698" s="264" t="s">
        <v>3870</v>
      </c>
    </row>
    <row r="699" spans="1:10">
      <c r="A699" s="264" t="s">
        <v>3874</v>
      </c>
      <c r="B699" s="264" t="s">
        <v>3875</v>
      </c>
      <c r="C699" s="264" t="s">
        <v>3876</v>
      </c>
      <c r="D699" s="264" t="s">
        <v>3877</v>
      </c>
      <c r="E699" s="264" t="s">
        <v>409</v>
      </c>
      <c r="F699" s="264" t="s">
        <v>3878</v>
      </c>
      <c r="G699" s="264" t="s">
        <v>3879</v>
      </c>
      <c r="H699" s="264" t="s">
        <v>3876</v>
      </c>
      <c r="I699" s="264" t="s">
        <v>3876</v>
      </c>
      <c r="J699" s="264" t="s">
        <v>3876</v>
      </c>
    </row>
    <row r="700" spans="1:10">
      <c r="A700" s="264" t="s">
        <v>3880</v>
      </c>
      <c r="B700" s="264" t="s">
        <v>3881</v>
      </c>
      <c r="C700" s="264" t="s">
        <v>3882</v>
      </c>
      <c r="D700" s="264" t="s">
        <v>3883</v>
      </c>
      <c r="E700" s="264" t="s">
        <v>407</v>
      </c>
      <c r="F700" s="264" t="s">
        <v>3884</v>
      </c>
      <c r="G700" s="264" t="s">
        <v>3885</v>
      </c>
      <c r="H700" s="264" t="s">
        <v>3882</v>
      </c>
      <c r="I700" s="264" t="s">
        <v>3882</v>
      </c>
      <c r="J700" s="264" t="s">
        <v>3886</v>
      </c>
    </row>
    <row r="701" spans="1:10">
      <c r="A701" s="264" t="s">
        <v>3887</v>
      </c>
      <c r="B701" s="264" t="s">
        <v>3888</v>
      </c>
      <c r="C701" s="264" t="s">
        <v>3889</v>
      </c>
      <c r="D701" s="264" t="s">
        <v>3890</v>
      </c>
      <c r="E701" s="264" t="s">
        <v>405</v>
      </c>
      <c r="F701" s="264" t="s">
        <v>3891</v>
      </c>
      <c r="G701" s="264" t="s">
        <v>3892</v>
      </c>
      <c r="H701" s="264" t="s">
        <v>3889</v>
      </c>
      <c r="I701" s="264" t="s">
        <v>3889</v>
      </c>
      <c r="J701" s="264" t="s">
        <v>3889</v>
      </c>
    </row>
    <row r="702" spans="1:10">
      <c r="A702" s="264" t="s">
        <v>3893</v>
      </c>
      <c r="B702" s="264" t="s">
        <v>3894</v>
      </c>
      <c r="C702" s="264" t="s">
        <v>3895</v>
      </c>
      <c r="D702" s="264" t="s">
        <v>3896</v>
      </c>
      <c r="E702" s="264" t="s">
        <v>403</v>
      </c>
      <c r="F702" s="264" t="s">
        <v>3897</v>
      </c>
      <c r="G702" s="264" t="s">
        <v>3898</v>
      </c>
      <c r="H702" s="264" t="s">
        <v>3895</v>
      </c>
      <c r="I702" s="264" t="s">
        <v>3895</v>
      </c>
      <c r="J702" s="264" t="s">
        <v>3895</v>
      </c>
    </row>
    <row r="703" spans="1:10">
      <c r="A703" s="264" t="s">
        <v>3899</v>
      </c>
      <c r="B703" s="264" t="s">
        <v>3900</v>
      </c>
      <c r="C703" s="264" t="s">
        <v>3901</v>
      </c>
      <c r="D703" s="264" t="s">
        <v>3902</v>
      </c>
      <c r="E703" s="264" t="s">
        <v>401</v>
      </c>
      <c r="F703" s="264" t="s">
        <v>3903</v>
      </c>
      <c r="G703" s="264" t="s">
        <v>3904</v>
      </c>
      <c r="H703" s="264" t="s">
        <v>3901</v>
      </c>
      <c r="I703" s="264" t="s">
        <v>3901</v>
      </c>
      <c r="J703" s="264" t="s">
        <v>3905</v>
      </c>
    </row>
    <row r="704" spans="1:10">
      <c r="A704" s="264" t="s">
        <v>3906</v>
      </c>
      <c r="B704" s="264" t="s">
        <v>3907</v>
      </c>
      <c r="C704" s="264" t="s">
        <v>3908</v>
      </c>
      <c r="D704" s="264" t="s">
        <v>3909</v>
      </c>
      <c r="E704" s="264" t="s">
        <v>399</v>
      </c>
      <c r="F704" s="264" t="s">
        <v>3910</v>
      </c>
      <c r="G704" s="264" t="s">
        <v>3911</v>
      </c>
      <c r="H704" s="264" t="s">
        <v>3908</v>
      </c>
      <c r="I704" s="264" t="s">
        <v>3908</v>
      </c>
      <c r="J704" s="264" t="s">
        <v>3912</v>
      </c>
    </row>
    <row r="705" spans="1:10">
      <c r="A705" s="264" t="s">
        <v>3913</v>
      </c>
      <c r="B705" s="264" t="s">
        <v>3914</v>
      </c>
      <c r="C705" s="264" t="s">
        <v>3915</v>
      </c>
      <c r="D705" s="264" t="s">
        <v>3916</v>
      </c>
      <c r="E705" s="264" t="s">
        <v>397</v>
      </c>
      <c r="F705" s="264" t="s">
        <v>3917</v>
      </c>
      <c r="G705" s="264" t="s">
        <v>3918</v>
      </c>
      <c r="H705" s="264" t="s">
        <v>3915</v>
      </c>
      <c r="I705" s="264" t="s">
        <v>3915</v>
      </c>
      <c r="J705" s="264" t="s">
        <v>3915</v>
      </c>
    </row>
    <row r="706" spans="1:10">
      <c r="A706" s="264" t="s">
        <v>3919</v>
      </c>
      <c r="B706" s="264" t="s">
        <v>3920</v>
      </c>
      <c r="C706" s="264" t="s">
        <v>3921</v>
      </c>
      <c r="D706" s="264" t="s">
        <v>3922</v>
      </c>
      <c r="E706" s="264" t="s">
        <v>3923</v>
      </c>
      <c r="F706" s="264" t="s">
        <v>3924</v>
      </c>
      <c r="G706" s="264" t="s">
        <v>3925</v>
      </c>
      <c r="H706" s="264" t="s">
        <v>3926</v>
      </c>
      <c r="I706" s="264" t="s">
        <v>3927</v>
      </c>
      <c r="J706" s="264" t="s">
        <v>3928</v>
      </c>
    </row>
    <row r="707" spans="1:10">
      <c r="A707" s="264" t="s">
        <v>3929</v>
      </c>
      <c r="B707" s="264" t="s">
        <v>3930</v>
      </c>
      <c r="C707" s="264" t="s">
        <v>3931</v>
      </c>
      <c r="D707" s="264" t="s">
        <v>3932</v>
      </c>
      <c r="E707" s="264" t="s">
        <v>3933</v>
      </c>
      <c r="F707" s="264" t="s">
        <v>3934</v>
      </c>
      <c r="G707" s="264" t="s">
        <v>3935</v>
      </c>
      <c r="H707" s="264" t="s">
        <v>3936</v>
      </c>
      <c r="I707" s="264" t="s">
        <v>3937</v>
      </c>
      <c r="J707" s="264" t="s">
        <v>3938</v>
      </c>
    </row>
    <row r="708" spans="1:10">
      <c r="A708" s="264" t="s">
        <v>392</v>
      </c>
      <c r="B708" s="264" t="s">
        <v>392</v>
      </c>
      <c r="C708" s="264" t="s">
        <v>392</v>
      </c>
      <c r="D708" s="264" t="s">
        <v>392</v>
      </c>
      <c r="E708" s="264" t="s">
        <v>392</v>
      </c>
      <c r="F708" s="264" t="s">
        <v>392</v>
      </c>
      <c r="G708" s="264" t="s">
        <v>392</v>
      </c>
      <c r="H708" s="264" t="s">
        <v>392</v>
      </c>
      <c r="I708" s="264" t="s">
        <v>392</v>
      </c>
      <c r="J708" s="264" t="s">
        <v>392</v>
      </c>
    </row>
    <row r="709" spans="1:10">
      <c r="A709" s="264" t="s">
        <v>391</v>
      </c>
      <c r="B709" s="264" t="s">
        <v>391</v>
      </c>
      <c r="C709" s="264" t="s">
        <v>391</v>
      </c>
      <c r="D709" s="264" t="s">
        <v>391</v>
      </c>
      <c r="E709" s="264" t="s">
        <v>391</v>
      </c>
      <c r="F709" s="264" t="s">
        <v>391</v>
      </c>
      <c r="G709" s="264" t="s">
        <v>391</v>
      </c>
      <c r="H709" s="264" t="s">
        <v>391</v>
      </c>
      <c r="I709" s="264" t="s">
        <v>391</v>
      </c>
      <c r="J709" s="264" t="s">
        <v>391</v>
      </c>
    </row>
    <row r="710" spans="1:10">
      <c r="A710" s="264" t="s">
        <v>390</v>
      </c>
      <c r="B710" s="264" t="s">
        <v>390</v>
      </c>
      <c r="C710" s="264" t="s">
        <v>390</v>
      </c>
      <c r="D710" s="264" t="s">
        <v>390</v>
      </c>
      <c r="E710" s="264" t="s">
        <v>390</v>
      </c>
      <c r="F710" s="264" t="s">
        <v>390</v>
      </c>
      <c r="G710" s="264" t="s">
        <v>390</v>
      </c>
      <c r="H710" s="264" t="s">
        <v>390</v>
      </c>
      <c r="I710" s="264" t="s">
        <v>390</v>
      </c>
      <c r="J710" s="264" t="s">
        <v>390</v>
      </c>
    </row>
    <row r="711" spans="1:10">
      <c r="A711" s="264" t="s">
        <v>389</v>
      </c>
      <c r="B711" s="264" t="s">
        <v>389</v>
      </c>
      <c r="C711" s="264" t="s">
        <v>389</v>
      </c>
      <c r="D711" s="264" t="s">
        <v>389</v>
      </c>
      <c r="E711" s="264" t="s">
        <v>389</v>
      </c>
      <c r="F711" s="264" t="s">
        <v>389</v>
      </c>
      <c r="G711" s="264" t="s">
        <v>389</v>
      </c>
      <c r="H711" s="264" t="s">
        <v>389</v>
      </c>
      <c r="I711" s="264" t="s">
        <v>389</v>
      </c>
      <c r="J711" s="264" t="s">
        <v>389</v>
      </c>
    </row>
    <row r="712" spans="1:10">
      <c r="A712" s="264" t="s">
        <v>388</v>
      </c>
      <c r="B712" s="264" t="s">
        <v>388</v>
      </c>
      <c r="C712" s="264" t="s">
        <v>388</v>
      </c>
      <c r="D712" s="264" t="s">
        <v>388</v>
      </c>
      <c r="E712" s="264" t="s">
        <v>388</v>
      </c>
      <c r="F712" s="264" t="s">
        <v>388</v>
      </c>
      <c r="G712" s="264" t="s">
        <v>388</v>
      </c>
      <c r="H712" s="264" t="s">
        <v>388</v>
      </c>
      <c r="I712" s="264" t="s">
        <v>388</v>
      </c>
      <c r="J712" s="264" t="s">
        <v>388</v>
      </c>
    </row>
    <row r="713" spans="1:10">
      <c r="A713" s="264" t="s">
        <v>387</v>
      </c>
      <c r="B713" s="264" t="s">
        <v>387</v>
      </c>
      <c r="C713" s="264" t="s">
        <v>387</v>
      </c>
      <c r="D713" s="264" t="s">
        <v>387</v>
      </c>
      <c r="E713" s="264" t="s">
        <v>387</v>
      </c>
      <c r="F713" s="264" t="s">
        <v>387</v>
      </c>
      <c r="G713" s="264" t="s">
        <v>387</v>
      </c>
      <c r="H713" s="264" t="s">
        <v>387</v>
      </c>
      <c r="I713" s="264" t="s">
        <v>387</v>
      </c>
      <c r="J713" s="264" t="s">
        <v>387</v>
      </c>
    </row>
  </sheetData>
  <autoFilter ref="A4:K713" xr:uid="{FBD1BA3A-8629-4666-AB4C-E7E7E765BFE2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35C72-8220-4D55-BCCD-6235B97FA31B}">
  <dimension ref="A1:X68"/>
  <sheetViews>
    <sheetView tabSelected="1" topLeftCell="A37" workbookViewId="0">
      <selection activeCell="H69" sqref="H69"/>
    </sheetView>
  </sheetViews>
  <sheetFormatPr baseColWidth="10" defaultRowHeight="15"/>
  <cols>
    <col min="1" max="1" width="12.140625" style="104" bestFit="1" customWidth="1"/>
    <col min="2" max="3" width="13.85546875" style="104" bestFit="1" customWidth="1"/>
    <col min="4" max="7" width="15.5703125" style="104" bestFit="1" customWidth="1"/>
    <col min="8" max="8" width="14.7109375" style="104" bestFit="1" customWidth="1"/>
    <col min="9" max="10" width="15.5703125" style="104" bestFit="1" customWidth="1"/>
    <col min="11" max="11" width="12.28515625" style="104" bestFit="1" customWidth="1"/>
    <col min="12" max="16384" width="11.42578125" style="104"/>
  </cols>
  <sheetData>
    <row r="1" spans="1:24">
      <c r="A1" s="104">
        <v>100</v>
      </c>
      <c r="B1" s="104">
        <v>100</v>
      </c>
      <c r="C1" s="104">
        <v>100</v>
      </c>
      <c r="D1" s="104">
        <v>100</v>
      </c>
      <c r="E1" s="104">
        <v>100</v>
      </c>
      <c r="F1" s="104">
        <v>100</v>
      </c>
      <c r="G1" s="104">
        <v>100</v>
      </c>
      <c r="H1" s="104">
        <v>1000</v>
      </c>
      <c r="I1" s="104">
        <v>10000</v>
      </c>
      <c r="J1" s="104">
        <v>50000</v>
      </c>
      <c r="K1" s="104">
        <v>100</v>
      </c>
      <c r="L1" s="104">
        <v>100</v>
      </c>
      <c r="M1" s="104">
        <v>100</v>
      </c>
      <c r="N1" s="104">
        <v>100</v>
      </c>
      <c r="O1" s="104">
        <v>100</v>
      </c>
      <c r="P1" s="104">
        <v>100</v>
      </c>
      <c r="Q1" s="104">
        <v>1000</v>
      </c>
      <c r="R1" s="104">
        <v>10000</v>
      </c>
      <c r="S1" s="104">
        <v>50000</v>
      </c>
    </row>
    <row r="2" spans="1:24">
      <c r="A2" s="104">
        <v>1000</v>
      </c>
      <c r="B2" s="104">
        <v>10000</v>
      </c>
      <c r="C2" s="104">
        <v>50000</v>
      </c>
      <c r="D2" s="104">
        <v>100000</v>
      </c>
      <c r="E2" s="104">
        <v>200000</v>
      </c>
      <c r="F2" s="104">
        <v>300000</v>
      </c>
      <c r="G2" s="104">
        <v>400000</v>
      </c>
      <c r="H2" s="104">
        <v>50000</v>
      </c>
      <c r="I2" s="104">
        <v>50000</v>
      </c>
      <c r="J2" s="104">
        <v>50000</v>
      </c>
      <c r="K2" s="104">
        <v>10000</v>
      </c>
      <c r="L2" s="104">
        <v>50000</v>
      </c>
      <c r="M2" s="104">
        <v>100000</v>
      </c>
      <c r="N2" s="104">
        <v>200000</v>
      </c>
      <c r="O2" s="104">
        <v>300000</v>
      </c>
      <c r="P2" s="104">
        <v>400000</v>
      </c>
      <c r="Q2" s="104">
        <v>50000</v>
      </c>
      <c r="R2" s="104">
        <v>50000</v>
      </c>
      <c r="S2" s="104">
        <v>50000</v>
      </c>
    </row>
    <row r="3" spans="1:24">
      <c r="A3" s="104">
        <v>1000</v>
      </c>
      <c r="B3" s="104">
        <v>10000</v>
      </c>
      <c r="C3" s="104">
        <v>50000</v>
      </c>
      <c r="D3" s="104">
        <v>100000</v>
      </c>
      <c r="E3" s="104">
        <v>200000</v>
      </c>
      <c r="F3" s="104">
        <v>300000</v>
      </c>
      <c r="G3" s="104">
        <v>400000</v>
      </c>
      <c r="H3" s="104">
        <v>50000</v>
      </c>
      <c r="I3" s="104">
        <v>50000</v>
      </c>
      <c r="J3" s="104">
        <v>50000</v>
      </c>
      <c r="K3" s="104">
        <v>10000</v>
      </c>
      <c r="L3" s="104">
        <v>50000</v>
      </c>
      <c r="M3" s="104">
        <v>100000</v>
      </c>
      <c r="N3" s="104">
        <v>200000</v>
      </c>
      <c r="O3" s="104">
        <v>300000</v>
      </c>
      <c r="P3" s="104">
        <v>400000</v>
      </c>
      <c r="Q3" s="104">
        <v>50000</v>
      </c>
      <c r="R3" s="104">
        <v>50000</v>
      </c>
      <c r="S3" s="104">
        <v>50000</v>
      </c>
    </row>
    <row r="4" spans="1:24" s="307" customFormat="1" ht="11.25">
      <c r="A4" s="306" t="str">
        <f>A1&amp;"_"&amp;A2&amp;"_"&amp;A3</f>
        <v>100_1000_1000</v>
      </c>
      <c r="B4" s="306" t="str">
        <f t="shared" ref="B4:J4" si="0">B1&amp;"_"&amp;B2&amp;"_"&amp;B3</f>
        <v>100_10000_10000</v>
      </c>
      <c r="C4" s="306" t="str">
        <f t="shared" si="0"/>
        <v>100_50000_50000</v>
      </c>
      <c r="D4" s="306" t="str">
        <f t="shared" si="0"/>
        <v>100_100000_100000</v>
      </c>
      <c r="E4" s="306" t="str">
        <f t="shared" si="0"/>
        <v>100_200000_200000</v>
      </c>
      <c r="F4" s="306" t="str">
        <f t="shared" si="0"/>
        <v>100_300000_300000</v>
      </c>
      <c r="G4" s="306" t="str">
        <f t="shared" si="0"/>
        <v>100_400000_400000</v>
      </c>
      <c r="H4" s="306" t="str">
        <f t="shared" si="0"/>
        <v>1000_50000_50000</v>
      </c>
      <c r="I4" s="306" t="str">
        <f t="shared" si="0"/>
        <v>10000_50000_50000</v>
      </c>
      <c r="J4" s="306" t="str">
        <f t="shared" si="0"/>
        <v>50000_50000_50000</v>
      </c>
      <c r="K4" s="307" t="s">
        <v>3939</v>
      </c>
      <c r="L4" s="307" t="s">
        <v>3940</v>
      </c>
      <c r="M4" s="307" t="s">
        <v>3941</v>
      </c>
      <c r="N4" s="307" t="s">
        <v>3942</v>
      </c>
      <c r="O4" s="307" t="s">
        <v>3943</v>
      </c>
      <c r="P4" s="307" t="s">
        <v>3944</v>
      </c>
      <c r="Q4" s="307" t="s">
        <v>3945</v>
      </c>
      <c r="R4" s="307" t="s">
        <v>3946</v>
      </c>
      <c r="S4" s="307" t="s">
        <v>3947</v>
      </c>
    </row>
    <row r="5" spans="1:24">
      <c r="A5" s="264">
        <v>2458401.44636366</v>
      </c>
      <c r="B5" s="264">
        <v>2458401.4463707199</v>
      </c>
      <c r="C5" s="264">
        <v>2458401.4463618901</v>
      </c>
      <c r="D5" s="264">
        <v>2458401.4463618901</v>
      </c>
      <c r="E5" s="264">
        <v>2458401.44623827</v>
      </c>
      <c r="F5" s="264">
        <v>2458401.44210788</v>
      </c>
      <c r="G5" s="264">
        <v>2458401.5161037399</v>
      </c>
      <c r="H5" s="264">
        <v>2458401.4463618901</v>
      </c>
      <c r="I5" s="264">
        <v>2458401.4463618901</v>
      </c>
      <c r="J5" s="264">
        <v>2458401.4463795498</v>
      </c>
      <c r="K5" s="309">
        <f>B5-$A5</f>
        <v>7.0598907768726349E-6</v>
      </c>
      <c r="L5" s="309">
        <f t="shared" ref="L5:L35" si="1">C5-$A5</f>
        <v>-1.7699785530567169E-6</v>
      </c>
      <c r="M5" s="309">
        <f t="shared" ref="M5:M35" si="2">D5-$A5</f>
        <v>-1.7699785530567169E-6</v>
      </c>
      <c r="N5" s="309">
        <f t="shared" ref="N5:N35" si="3">E5-$A5</f>
        <v>-1.2539001181721687E-4</v>
      </c>
      <c r="O5" s="309">
        <f t="shared" ref="O5:O35" si="4">F5-$A5</f>
        <v>-4.2557800188660622E-3</v>
      </c>
      <c r="P5" s="309">
        <f t="shared" ref="P5:P35" si="5">G5-$A5</f>
        <v>6.9740079808980227E-2</v>
      </c>
      <c r="Q5" s="309">
        <f t="shared" ref="Q5:Q35" si="6">H5-$A5</f>
        <v>-1.7699785530567169E-6</v>
      </c>
      <c r="R5" s="309">
        <f t="shared" ref="R5:R35" si="7">I5-$A5</f>
        <v>-1.7699785530567169E-6</v>
      </c>
      <c r="S5" s="309">
        <f t="shared" ref="S5:S35" si="8">J5-$A5</f>
        <v>1.5889760106801987E-5</v>
      </c>
      <c r="T5" s="308"/>
      <c r="U5" s="308"/>
      <c r="V5" s="308"/>
      <c r="W5" s="308"/>
      <c r="X5" s="308"/>
    </row>
    <row r="6" spans="1:24">
      <c r="A6" s="264">
        <v>2458483.6409618198</v>
      </c>
      <c r="B6" s="264">
        <v>2458483.6409604098</v>
      </c>
      <c r="C6" s="264">
        <v>2458483.6409197901</v>
      </c>
      <c r="D6" s="264">
        <v>2458483.6408138201</v>
      </c>
      <c r="E6" s="264">
        <v>2458483.6402310198</v>
      </c>
      <c r="F6" s="264">
        <v>2458483.63678058</v>
      </c>
      <c r="G6" s="264">
        <v>2458483.72971746</v>
      </c>
      <c r="H6" s="264">
        <v>2458483.6409197901</v>
      </c>
      <c r="I6" s="264">
        <v>2458483.6409197901</v>
      </c>
      <c r="J6" s="264">
        <v>2458483.6409551101</v>
      </c>
      <c r="K6" s="309">
        <f t="shared" ref="K6:K35" si="9">B6-$A6</f>
        <v>-1.4100223779678345E-6</v>
      </c>
      <c r="L6" s="309">
        <f t="shared" si="1"/>
        <v>-4.202965646982193E-5</v>
      </c>
      <c r="M6" s="309">
        <f t="shared" si="2"/>
        <v>-1.4799972996115685E-4</v>
      </c>
      <c r="N6" s="309">
        <f t="shared" si="3"/>
        <v>-7.3079997673630714E-4</v>
      </c>
      <c r="O6" s="309">
        <f t="shared" si="4"/>
        <v>-4.1812397539615631E-3</v>
      </c>
      <c r="P6" s="309">
        <f t="shared" si="5"/>
        <v>8.875564020127058E-2</v>
      </c>
      <c r="Q6" s="309">
        <f t="shared" si="6"/>
        <v>-4.202965646982193E-5</v>
      </c>
      <c r="R6" s="309">
        <f t="shared" si="7"/>
        <v>-4.202965646982193E-5</v>
      </c>
      <c r="S6" s="309">
        <f t="shared" si="8"/>
        <v>-6.709713488817215E-6</v>
      </c>
      <c r="T6" s="308"/>
      <c r="U6" s="308"/>
      <c r="V6" s="308"/>
      <c r="W6" s="308"/>
      <c r="X6" s="308"/>
    </row>
    <row r="7" spans="1:24">
      <c r="A7" s="264">
        <v>2458566.1328916098</v>
      </c>
      <c r="B7" s="264">
        <v>2458566.1328845499</v>
      </c>
      <c r="C7" s="264">
        <v>2458566.1327944798</v>
      </c>
      <c r="D7" s="264">
        <v>2458566.13254723</v>
      </c>
      <c r="E7" s="264">
        <v>2458566.13138163</v>
      </c>
      <c r="F7" s="264">
        <v>2458566.1278075599</v>
      </c>
      <c r="G7" s="264">
        <v>2458566.2367802998</v>
      </c>
      <c r="H7" s="264">
        <v>2458566.1327944798</v>
      </c>
      <c r="I7" s="264">
        <v>2458566.13281214</v>
      </c>
      <c r="J7" s="264">
        <v>2458566.1328827799</v>
      </c>
      <c r="K7" s="309">
        <f t="shared" si="9"/>
        <v>-7.0598907768726349E-6</v>
      </c>
      <c r="L7" s="309">
        <f t="shared" si="1"/>
        <v>-9.7129959613084793E-5</v>
      </c>
      <c r="M7" s="309">
        <f t="shared" si="2"/>
        <v>-3.4437980502843857E-4</v>
      </c>
      <c r="N7" s="309">
        <f t="shared" si="3"/>
        <v>-1.5099798329174519E-3</v>
      </c>
      <c r="O7" s="309">
        <f t="shared" si="4"/>
        <v>-5.0840498879551888E-3</v>
      </c>
      <c r="P7" s="309">
        <f t="shared" si="5"/>
        <v>0.10388869000598788</v>
      </c>
      <c r="Q7" s="309">
        <f t="shared" si="6"/>
        <v>-9.7129959613084793E-5</v>
      </c>
      <c r="R7" s="309">
        <f t="shared" si="7"/>
        <v>-7.9469755291938782E-5</v>
      </c>
      <c r="S7" s="309">
        <f t="shared" si="8"/>
        <v>-8.8298693299293518E-6</v>
      </c>
      <c r="T7" s="308"/>
      <c r="U7" s="308"/>
      <c r="V7" s="308"/>
      <c r="W7" s="308"/>
      <c r="X7" s="308"/>
    </row>
    <row r="8" spans="1:24">
      <c r="A8" s="264">
        <v>2458648.91403763</v>
      </c>
      <c r="B8" s="264">
        <v>2458648.9140475201</v>
      </c>
      <c r="C8" s="264">
        <v>2458648.91391506</v>
      </c>
      <c r="D8" s="264">
        <v>2458648.9135265299</v>
      </c>
      <c r="E8" s="264">
        <v>2458648.9117957898</v>
      </c>
      <c r="F8" s="264">
        <v>2458648.9072018201</v>
      </c>
      <c r="G8" s="264">
        <v>2458649.02600712</v>
      </c>
      <c r="H8" s="264">
        <v>2458648.91391506</v>
      </c>
      <c r="I8" s="264">
        <v>2458648.91391506</v>
      </c>
      <c r="J8" s="264">
        <v>2458648.9140210301</v>
      </c>
      <c r="K8" s="309">
        <f t="shared" si="9"/>
        <v>9.8901800811290741E-6</v>
      </c>
      <c r="L8" s="309">
        <f t="shared" si="1"/>
        <v>-1.225699670612812E-4</v>
      </c>
      <c r="M8" s="309">
        <f t="shared" si="2"/>
        <v>-5.1110005006194115E-4</v>
      </c>
      <c r="N8" s="309">
        <f t="shared" si="3"/>
        <v>-2.2418401204049587E-3</v>
      </c>
      <c r="O8" s="309">
        <f t="shared" si="4"/>
        <v>-6.8358099088072777E-3</v>
      </c>
      <c r="P8" s="309">
        <f t="shared" si="5"/>
        <v>0.11196949006989598</v>
      </c>
      <c r="Q8" s="309">
        <f t="shared" si="6"/>
        <v>-1.225699670612812E-4</v>
      </c>
      <c r="R8" s="309">
        <f t="shared" si="7"/>
        <v>-1.225699670612812E-4</v>
      </c>
      <c r="S8" s="309">
        <f t="shared" si="8"/>
        <v>-1.6599893569946289E-5</v>
      </c>
      <c r="T8" s="308"/>
      <c r="U8" s="308"/>
      <c r="V8" s="308"/>
      <c r="W8" s="308"/>
      <c r="X8" s="308"/>
    </row>
    <row r="9" spans="1:24">
      <c r="A9" s="264">
        <v>2458731.91922788</v>
      </c>
      <c r="B9" s="264">
        <v>2458731.9192179898</v>
      </c>
      <c r="C9" s="264">
        <v>2458731.91906081</v>
      </c>
      <c r="D9" s="264">
        <v>2458731.9185486501</v>
      </c>
      <c r="E9" s="264">
        <v>2458731.91637639</v>
      </c>
      <c r="F9" s="264">
        <v>2458731.91003402</v>
      </c>
      <c r="G9" s="264">
        <v>2458732.0349145802</v>
      </c>
      <c r="H9" s="264">
        <v>2458731.91906081</v>
      </c>
      <c r="I9" s="264">
        <v>2458731.91906081</v>
      </c>
      <c r="J9" s="264">
        <v>2458731.9192020898</v>
      </c>
      <c r="K9" s="309">
        <f t="shared" si="9"/>
        <v>-9.8901800811290741E-6</v>
      </c>
      <c r="L9" s="309">
        <f t="shared" si="1"/>
        <v>-1.6706995666027069E-4</v>
      </c>
      <c r="M9" s="309">
        <f t="shared" si="2"/>
        <v>-6.7922985181212425E-4</v>
      </c>
      <c r="N9" s="309">
        <f t="shared" si="3"/>
        <v>-2.851489931344986E-3</v>
      </c>
      <c r="O9" s="309">
        <f t="shared" si="4"/>
        <v>-9.1938599944114685E-3</v>
      </c>
      <c r="P9" s="309">
        <f t="shared" si="5"/>
        <v>0.11568670021370053</v>
      </c>
      <c r="Q9" s="309">
        <f t="shared" si="6"/>
        <v>-1.6706995666027069E-4</v>
      </c>
      <c r="R9" s="309">
        <f t="shared" si="7"/>
        <v>-1.6706995666027069E-4</v>
      </c>
      <c r="S9" s="309">
        <f t="shared" si="8"/>
        <v>-2.5790184736251831E-5</v>
      </c>
      <c r="T9" s="308"/>
      <c r="U9" s="308"/>
      <c r="V9" s="308"/>
      <c r="W9" s="308"/>
      <c r="X9" s="308"/>
    </row>
    <row r="10" spans="1:24">
      <c r="A10" s="264">
        <v>2458815.0871107299</v>
      </c>
      <c r="B10" s="264">
        <v>2458815.08710649</v>
      </c>
      <c r="C10" s="264">
        <v>2458815.0869139899</v>
      </c>
      <c r="D10" s="264">
        <v>2458815.0863311901</v>
      </c>
      <c r="E10" s="264">
        <v>2458815.0837703901</v>
      </c>
      <c r="F10" s="264">
        <v>2458815.07505708</v>
      </c>
      <c r="G10" s="264">
        <v>2458815.2083132002</v>
      </c>
      <c r="H10" s="264">
        <v>2458815.0869139899</v>
      </c>
      <c r="I10" s="264">
        <v>2458815.0869316501</v>
      </c>
      <c r="J10" s="264">
        <v>2458815.0870729298</v>
      </c>
      <c r="K10" s="309">
        <f t="shared" si="9"/>
        <v>-4.2398460209369659E-6</v>
      </c>
      <c r="L10" s="309">
        <f t="shared" si="1"/>
        <v>-1.9674003124237061E-4</v>
      </c>
      <c r="M10" s="309">
        <f t="shared" si="2"/>
        <v>-7.795398123562336E-4</v>
      </c>
      <c r="N10" s="309">
        <f t="shared" si="3"/>
        <v>-3.3403397537767887E-3</v>
      </c>
      <c r="O10" s="309">
        <f t="shared" si="4"/>
        <v>-1.2053649872541428E-2</v>
      </c>
      <c r="P10" s="309">
        <f t="shared" si="5"/>
        <v>0.12120247026905417</v>
      </c>
      <c r="Q10" s="309">
        <f t="shared" si="6"/>
        <v>-1.9674003124237061E-4</v>
      </c>
      <c r="R10" s="309">
        <f t="shared" si="7"/>
        <v>-1.7907982692122459E-4</v>
      </c>
      <c r="S10" s="309">
        <f t="shared" si="8"/>
        <v>-3.7800054997205734E-5</v>
      </c>
      <c r="T10" s="308"/>
      <c r="U10" s="308"/>
      <c r="V10" s="308"/>
      <c r="W10" s="308"/>
      <c r="X10" s="308"/>
    </row>
    <row r="11" spans="1:24">
      <c r="A11" s="264">
        <v>2458898.36772777</v>
      </c>
      <c r="B11" s="264">
        <v>2458898.36772636</v>
      </c>
      <c r="C11" s="264">
        <v>2458898.3675303198</v>
      </c>
      <c r="D11" s="264">
        <v>2458898.3668768802</v>
      </c>
      <c r="E11" s="264">
        <v>2458898.3640864999</v>
      </c>
      <c r="F11" s="264">
        <v>2458898.3528256398</v>
      </c>
      <c r="G11" s="264">
        <v>2458898.4922320698</v>
      </c>
      <c r="H11" s="264">
        <v>2458898.3675303198</v>
      </c>
      <c r="I11" s="264">
        <v>2458898.3675303198</v>
      </c>
      <c r="J11" s="264">
        <v>2458898.3676892701</v>
      </c>
      <c r="K11" s="309">
        <f t="shared" si="9"/>
        <v>-1.4100223779678345E-6</v>
      </c>
      <c r="L11" s="309">
        <f t="shared" si="1"/>
        <v>-1.9745016470551491E-4</v>
      </c>
      <c r="M11" s="309">
        <f t="shared" si="2"/>
        <v>-8.5088983178138733E-4</v>
      </c>
      <c r="N11" s="309">
        <f t="shared" si="3"/>
        <v>-3.6412701010704041E-3</v>
      </c>
      <c r="O11" s="309">
        <f t="shared" si="4"/>
        <v>-1.4902130234986544E-2</v>
      </c>
      <c r="P11" s="309">
        <f t="shared" si="5"/>
        <v>0.12450429983437061</v>
      </c>
      <c r="Q11" s="309">
        <f t="shared" si="6"/>
        <v>-1.9745016470551491E-4</v>
      </c>
      <c r="R11" s="309">
        <f t="shared" si="7"/>
        <v>-1.9745016470551491E-4</v>
      </c>
      <c r="S11" s="309">
        <f t="shared" si="8"/>
        <v>-3.8499943912029266E-5</v>
      </c>
      <c r="T11" s="308"/>
      <c r="U11" s="308"/>
      <c r="V11" s="308"/>
      <c r="W11" s="308"/>
      <c r="X11" s="308"/>
    </row>
    <row r="12" spans="1:24">
      <c r="A12" s="264">
        <v>2458981.62797715</v>
      </c>
      <c r="B12" s="264">
        <v>2458981.6279587899</v>
      </c>
      <c r="C12" s="264">
        <v>2458981.6277662902</v>
      </c>
      <c r="D12" s="264">
        <v>2458981.62716582</v>
      </c>
      <c r="E12" s="264">
        <v>2458981.6245873701</v>
      </c>
      <c r="F12" s="264">
        <v>2458981.6119313198</v>
      </c>
      <c r="G12" s="264">
        <v>2458981.73791567</v>
      </c>
      <c r="H12" s="264">
        <v>2458981.6277662902</v>
      </c>
      <c r="I12" s="264">
        <v>2458981.62778395</v>
      </c>
      <c r="J12" s="264">
        <v>2458981.6279252302</v>
      </c>
      <c r="K12" s="309">
        <f t="shared" si="9"/>
        <v>-1.8360093235969543E-5</v>
      </c>
      <c r="L12" s="309">
        <f t="shared" si="1"/>
        <v>-2.1085981279611588E-4</v>
      </c>
      <c r="M12" s="309">
        <f t="shared" si="2"/>
        <v>-8.1133004277944565E-4</v>
      </c>
      <c r="N12" s="309">
        <f t="shared" si="3"/>
        <v>-3.389779943972826E-3</v>
      </c>
      <c r="O12" s="309">
        <f t="shared" si="4"/>
        <v>-1.6045830212533474E-2</v>
      </c>
      <c r="P12" s="309">
        <f t="shared" si="5"/>
        <v>0.10993852000683546</v>
      </c>
      <c r="Q12" s="309">
        <f t="shared" si="6"/>
        <v>-2.1085981279611588E-4</v>
      </c>
      <c r="R12" s="309">
        <f t="shared" si="7"/>
        <v>-1.9320007413625717E-4</v>
      </c>
      <c r="S12" s="309">
        <f t="shared" si="8"/>
        <v>-5.1919836550951004E-5</v>
      </c>
      <c r="T12" s="308"/>
      <c r="U12" s="308"/>
      <c r="V12" s="308"/>
      <c r="W12" s="308"/>
      <c r="X12" s="308"/>
    </row>
    <row r="13" spans="1:24">
      <c r="A13" s="264">
        <v>2459064.6158289001</v>
      </c>
      <c r="B13" s="264">
        <v>2459064.61583596</v>
      </c>
      <c r="C13" s="264">
        <v>2459064.6156929098</v>
      </c>
      <c r="D13" s="264">
        <v>2459064.61528672</v>
      </c>
      <c r="E13" s="264">
        <v>2459064.61346767</v>
      </c>
      <c r="F13" s="264">
        <v>2459064.6020213701</v>
      </c>
      <c r="G13" s="264">
        <v>2459064.68501091</v>
      </c>
      <c r="H13" s="264">
        <v>2459064.6156929098</v>
      </c>
      <c r="I13" s="264">
        <v>2459064.6156929098</v>
      </c>
      <c r="J13" s="264">
        <v>2459064.6157988701</v>
      </c>
      <c r="K13" s="309">
        <f t="shared" si="9"/>
        <v>7.0598907768726349E-6</v>
      </c>
      <c r="L13" s="309">
        <f t="shared" si="1"/>
        <v>-1.3599032536149025E-4</v>
      </c>
      <c r="M13" s="309">
        <f t="shared" si="2"/>
        <v>-5.421801470220089E-4</v>
      </c>
      <c r="N13" s="309">
        <f t="shared" si="3"/>
        <v>-2.3612300865352154E-3</v>
      </c>
      <c r="O13" s="309">
        <f t="shared" si="4"/>
        <v>-1.3807530049234629E-2</v>
      </c>
      <c r="P13" s="309">
        <f t="shared" si="5"/>
        <v>6.9182009901851416E-2</v>
      </c>
      <c r="Q13" s="309">
        <f t="shared" si="6"/>
        <v>-1.3599032536149025E-4</v>
      </c>
      <c r="R13" s="309">
        <f t="shared" si="7"/>
        <v>-1.3599032536149025E-4</v>
      </c>
      <c r="S13" s="309">
        <f t="shared" si="8"/>
        <v>-3.0030030757188797E-5</v>
      </c>
      <c r="T13" s="308"/>
      <c r="U13" s="308"/>
      <c r="V13" s="308"/>
      <c r="W13" s="308"/>
      <c r="X13" s="308"/>
    </row>
    <row r="14" spans="1:24">
      <c r="A14" s="264">
        <v>2459147.1160097402</v>
      </c>
      <c r="B14" s="264">
        <v>2459147.11601116</v>
      </c>
      <c r="C14" s="264">
        <v>2459147.1159564098</v>
      </c>
      <c r="D14" s="264">
        <v>2459147.1157974601</v>
      </c>
      <c r="E14" s="264">
        <v>2459147.1150557199</v>
      </c>
      <c r="F14" s="264">
        <v>2459147.1070355801</v>
      </c>
      <c r="G14" s="264">
        <v>2459147.1343587898</v>
      </c>
      <c r="H14" s="264">
        <v>2459147.1159564098</v>
      </c>
      <c r="I14" s="264">
        <v>2459147.1159564098</v>
      </c>
      <c r="J14" s="264">
        <v>2459147.1159917298</v>
      </c>
      <c r="K14" s="309">
        <f t="shared" si="9"/>
        <v>1.419801265001297E-6</v>
      </c>
      <c r="L14" s="309">
        <f t="shared" si="1"/>
        <v>-5.3330324590206146E-5</v>
      </c>
      <c r="M14" s="309">
        <f t="shared" si="2"/>
        <v>-2.1228007972240448E-4</v>
      </c>
      <c r="N14" s="309">
        <f t="shared" si="3"/>
        <v>-9.5402030274271965E-4</v>
      </c>
      <c r="O14" s="309">
        <f t="shared" si="4"/>
        <v>-8.9741600677371025E-3</v>
      </c>
      <c r="P14" s="309">
        <f t="shared" si="5"/>
        <v>1.8349049612879753E-2</v>
      </c>
      <c r="Q14" s="309">
        <f t="shared" si="6"/>
        <v>-5.3330324590206146E-5</v>
      </c>
      <c r="R14" s="309">
        <f t="shared" si="7"/>
        <v>-5.3330324590206146E-5</v>
      </c>
      <c r="S14" s="309">
        <f t="shared" si="8"/>
        <v>-1.8010381609201431E-5</v>
      </c>
      <c r="T14" s="308"/>
      <c r="U14" s="308"/>
      <c r="V14" s="308"/>
      <c r="W14" s="308"/>
      <c r="X14" s="308"/>
    </row>
    <row r="15" spans="1:24">
      <c r="A15" s="264">
        <v>2459229.1359117199</v>
      </c>
      <c r="B15" s="264">
        <v>2459229.1359159602</v>
      </c>
      <c r="C15" s="264">
        <v>2459229.1359212599</v>
      </c>
      <c r="D15" s="264">
        <v>2459229.1359565798</v>
      </c>
      <c r="E15" s="264">
        <v>2459229.1360802101</v>
      </c>
      <c r="F15" s="264">
        <v>2459229.1318747699</v>
      </c>
      <c r="G15" s="264">
        <v>2459229.1165298801</v>
      </c>
      <c r="H15" s="264">
        <v>2459229.1359212599</v>
      </c>
      <c r="I15" s="264">
        <v>2459229.1359212599</v>
      </c>
      <c r="J15" s="264">
        <v>2459229.1359212599</v>
      </c>
      <c r="K15" s="309">
        <f t="shared" si="9"/>
        <v>4.2403116822242737E-6</v>
      </c>
      <c r="L15" s="309">
        <f t="shared" si="1"/>
        <v>9.5400027930736542E-6</v>
      </c>
      <c r="M15" s="309">
        <f t="shared" si="2"/>
        <v>4.4859945774078369E-5</v>
      </c>
      <c r="N15" s="309">
        <f t="shared" si="3"/>
        <v>1.684902235865593E-4</v>
      </c>
      <c r="O15" s="309">
        <f t="shared" si="4"/>
        <v>-4.036949947476387E-3</v>
      </c>
      <c r="P15" s="309">
        <f t="shared" si="5"/>
        <v>-1.9381839781999588E-2</v>
      </c>
      <c r="Q15" s="309">
        <f t="shared" si="6"/>
        <v>9.5400027930736542E-6</v>
      </c>
      <c r="R15" s="309">
        <f t="shared" si="7"/>
        <v>9.5400027930736542E-6</v>
      </c>
      <c r="S15" s="309">
        <f t="shared" si="8"/>
        <v>9.5400027930736542E-6</v>
      </c>
      <c r="T15" s="308"/>
      <c r="U15" s="308"/>
      <c r="V15" s="308"/>
      <c r="W15" s="308"/>
      <c r="X15" s="308"/>
    </row>
    <row r="16" spans="1:24">
      <c r="A16" s="264">
        <v>2459310.8545713001</v>
      </c>
      <c r="B16" s="264">
        <v>2459310.8545727199</v>
      </c>
      <c r="C16" s="264">
        <v>2459310.8546133302</v>
      </c>
      <c r="D16" s="264">
        <v>2459310.85477228</v>
      </c>
      <c r="E16" s="264">
        <v>2459310.85533742</v>
      </c>
      <c r="F16" s="264">
        <v>2459310.8540415699</v>
      </c>
      <c r="G16" s="264">
        <v>2459310.8190978002</v>
      </c>
      <c r="H16" s="264">
        <v>2459310.8546133302</v>
      </c>
      <c r="I16" s="264">
        <v>2459310.8546133302</v>
      </c>
      <c r="J16" s="264">
        <v>2459310.85459567</v>
      </c>
      <c r="K16" s="309">
        <f t="shared" si="9"/>
        <v>1.419801265001297E-6</v>
      </c>
      <c r="L16" s="309">
        <f t="shared" si="1"/>
        <v>4.2030122131109238E-5</v>
      </c>
      <c r="M16" s="309">
        <f t="shared" si="2"/>
        <v>2.0097987726330757E-4</v>
      </c>
      <c r="N16" s="309">
        <f t="shared" si="3"/>
        <v>7.6611991971731186E-4</v>
      </c>
      <c r="O16" s="309">
        <f t="shared" si="4"/>
        <v>-5.2973022684454918E-4</v>
      </c>
      <c r="P16" s="309">
        <f t="shared" si="5"/>
        <v>-3.5473499912768602E-2</v>
      </c>
      <c r="Q16" s="309">
        <f t="shared" si="6"/>
        <v>4.2030122131109238E-5</v>
      </c>
      <c r="R16" s="309">
        <f t="shared" si="7"/>
        <v>4.2030122131109238E-5</v>
      </c>
      <c r="S16" s="309">
        <f t="shared" si="8"/>
        <v>2.4369917809963226E-5</v>
      </c>
      <c r="T16" s="308"/>
      <c r="U16" s="308"/>
      <c r="V16" s="308"/>
      <c r="W16" s="308"/>
      <c r="X16" s="308"/>
    </row>
    <row r="17" spans="1:24">
      <c r="A17" s="264">
        <v>2459392.48705828</v>
      </c>
      <c r="B17" s="264">
        <v>2459392.4870596901</v>
      </c>
      <c r="C17" s="264">
        <v>2459392.4871038501</v>
      </c>
      <c r="D17" s="264">
        <v>2459392.4872627901</v>
      </c>
      <c r="E17" s="264">
        <v>2459392.4878632501</v>
      </c>
      <c r="F17" s="264">
        <v>2459392.4880862199</v>
      </c>
      <c r="G17" s="264">
        <v>2459392.4576105801</v>
      </c>
      <c r="H17" s="264">
        <v>2459392.4871038501</v>
      </c>
      <c r="I17" s="264">
        <v>2459392.4871038501</v>
      </c>
      <c r="J17" s="264">
        <v>2459392.4870861899</v>
      </c>
      <c r="K17" s="309">
        <f t="shared" si="9"/>
        <v>1.4100223779678345E-6</v>
      </c>
      <c r="L17" s="309">
        <f t="shared" si="1"/>
        <v>4.5570079237222672E-5</v>
      </c>
      <c r="M17" s="309">
        <f t="shared" si="2"/>
        <v>2.0451005548238754E-4</v>
      </c>
      <c r="N17" s="309">
        <f t="shared" si="3"/>
        <v>8.0497004091739655E-4</v>
      </c>
      <c r="O17" s="309">
        <f t="shared" si="4"/>
        <v>1.0279398411512375E-3</v>
      </c>
      <c r="P17" s="309">
        <f t="shared" si="5"/>
        <v>-2.9447699896991253E-2</v>
      </c>
      <c r="Q17" s="309">
        <f t="shared" si="6"/>
        <v>4.5570079237222672E-5</v>
      </c>
      <c r="R17" s="309">
        <f t="shared" si="7"/>
        <v>4.5570079237222672E-5</v>
      </c>
      <c r="S17" s="309">
        <f t="shared" si="8"/>
        <v>2.790987491607666E-5</v>
      </c>
      <c r="T17" s="308"/>
      <c r="U17" s="308"/>
      <c r="V17" s="308"/>
      <c r="W17" s="308"/>
      <c r="X17" s="308"/>
    </row>
    <row r="18" spans="1:24">
      <c r="A18" s="264">
        <v>2459474.2438761299</v>
      </c>
      <c r="B18" s="264">
        <v>2459474.2438775501</v>
      </c>
      <c r="C18" s="264">
        <v>2459474.2438899102</v>
      </c>
      <c r="D18" s="264">
        <v>2459474.2439605501</v>
      </c>
      <c r="E18" s="264">
        <v>2459474.24417248</v>
      </c>
      <c r="F18" s="264">
        <v>2459474.24417469</v>
      </c>
      <c r="G18" s="264">
        <v>2459474.2438192698</v>
      </c>
      <c r="H18" s="264">
        <v>2459474.2438899102</v>
      </c>
      <c r="I18" s="264">
        <v>2459474.2438899102</v>
      </c>
      <c r="J18" s="264">
        <v>2459474.2438899102</v>
      </c>
      <c r="K18" s="309">
        <f t="shared" si="9"/>
        <v>1.4202669262886047E-6</v>
      </c>
      <c r="L18" s="309">
        <f t="shared" si="1"/>
        <v>1.3780314475297928E-5</v>
      </c>
      <c r="M18" s="309">
        <f t="shared" si="2"/>
        <v>8.4420200437307358E-5</v>
      </c>
      <c r="N18" s="309">
        <f t="shared" si="3"/>
        <v>2.9635010287165642E-4</v>
      </c>
      <c r="O18" s="309">
        <f t="shared" si="4"/>
        <v>2.9856013134121895E-4</v>
      </c>
      <c r="P18" s="309">
        <f t="shared" si="5"/>
        <v>-5.686003714799881E-5</v>
      </c>
      <c r="Q18" s="309">
        <f t="shared" si="6"/>
        <v>1.3780314475297928E-5</v>
      </c>
      <c r="R18" s="309">
        <f t="shared" si="7"/>
        <v>1.3780314475297928E-5</v>
      </c>
      <c r="S18" s="309">
        <f t="shared" si="8"/>
        <v>1.3780314475297928E-5</v>
      </c>
      <c r="T18" s="308"/>
      <c r="U18" s="308"/>
      <c r="V18" s="308"/>
      <c r="W18" s="308"/>
      <c r="X18" s="308"/>
    </row>
    <row r="19" spans="1:24">
      <c r="A19" s="264">
        <v>2459556.33715594</v>
      </c>
      <c r="B19" s="264">
        <v>2459556.3371517002</v>
      </c>
      <c r="C19" s="264">
        <v>2459556.3371110801</v>
      </c>
      <c r="D19" s="264">
        <v>2459556.33698746</v>
      </c>
      <c r="E19" s="264">
        <v>2459556.33642232</v>
      </c>
      <c r="F19" s="264">
        <v>2459556.3339696899</v>
      </c>
      <c r="G19" s="264">
        <v>2459556.3897927599</v>
      </c>
      <c r="H19" s="264">
        <v>2459556.3371110801</v>
      </c>
      <c r="I19" s="264">
        <v>2459556.3371110801</v>
      </c>
      <c r="J19" s="264">
        <v>2459556.3371287398</v>
      </c>
      <c r="K19" s="309">
        <f t="shared" si="9"/>
        <v>-4.2398460209369659E-6</v>
      </c>
      <c r="L19" s="309">
        <f t="shared" si="1"/>
        <v>-4.4859945774078369E-5</v>
      </c>
      <c r="M19" s="309">
        <f t="shared" si="2"/>
        <v>-1.6847997903823853E-4</v>
      </c>
      <c r="N19" s="309">
        <f t="shared" si="3"/>
        <v>-7.3362002149224281E-4</v>
      </c>
      <c r="O19" s="309">
        <f t="shared" si="4"/>
        <v>-3.1862501055002213E-3</v>
      </c>
      <c r="P19" s="309">
        <f t="shared" si="5"/>
        <v>5.2636819891631603E-2</v>
      </c>
      <c r="Q19" s="309">
        <f t="shared" si="6"/>
        <v>-4.4859945774078369E-5</v>
      </c>
      <c r="R19" s="309">
        <f t="shared" si="7"/>
        <v>-4.4859945774078369E-5</v>
      </c>
      <c r="S19" s="309">
        <f t="shared" si="8"/>
        <v>-2.7200207114219666E-5</v>
      </c>
      <c r="T19" s="308"/>
      <c r="U19" s="308"/>
      <c r="V19" s="308"/>
      <c r="W19" s="308"/>
      <c r="X19" s="308"/>
    </row>
    <row r="20" spans="1:24">
      <c r="A20" s="264">
        <v>2459638.9358068299</v>
      </c>
      <c r="B20" s="264">
        <v>2459638.9358025999</v>
      </c>
      <c r="C20" s="264">
        <v>2459638.9356736699</v>
      </c>
      <c r="D20" s="264">
        <v>2459638.9353028</v>
      </c>
      <c r="E20" s="264">
        <v>2459638.9337133402</v>
      </c>
      <c r="F20" s="264">
        <v>2459638.9269206198</v>
      </c>
      <c r="G20" s="264">
        <v>2459639.0496377498</v>
      </c>
      <c r="H20" s="264">
        <v>2459638.9356736699</v>
      </c>
      <c r="I20" s="264">
        <v>2459638.9356736699</v>
      </c>
      <c r="J20" s="264">
        <v>2459638.9357266598</v>
      </c>
      <c r="K20" s="309">
        <f t="shared" si="9"/>
        <v>-4.2300671339035034E-6</v>
      </c>
      <c r="L20" s="309">
        <f t="shared" si="1"/>
        <v>-1.3316003605723381E-4</v>
      </c>
      <c r="M20" s="309">
        <f t="shared" si="2"/>
        <v>-5.0402991473674774E-4</v>
      </c>
      <c r="N20" s="309">
        <f t="shared" si="3"/>
        <v>-2.0934897474944592E-3</v>
      </c>
      <c r="O20" s="309">
        <f t="shared" si="4"/>
        <v>-8.8862101547420025E-3</v>
      </c>
      <c r="P20" s="309">
        <f t="shared" si="5"/>
        <v>0.11383091984316707</v>
      </c>
      <c r="Q20" s="309">
        <f t="shared" si="6"/>
        <v>-1.3316003605723381E-4</v>
      </c>
      <c r="R20" s="309">
        <f t="shared" si="7"/>
        <v>-1.3316003605723381E-4</v>
      </c>
      <c r="S20" s="309">
        <f t="shared" si="8"/>
        <v>-8.0170109868049622E-5</v>
      </c>
      <c r="T20" s="308"/>
      <c r="U20" s="308"/>
      <c r="V20" s="308"/>
      <c r="W20" s="308"/>
      <c r="X20" s="308"/>
    </row>
    <row r="21" spans="1:24">
      <c r="A21" s="264">
        <v>2459722.0252708099</v>
      </c>
      <c r="B21" s="264">
        <v>2459722.02526375</v>
      </c>
      <c r="C21" s="264">
        <v>2459722.0250783102</v>
      </c>
      <c r="D21" s="264">
        <v>2459722.0245131701</v>
      </c>
      <c r="E21" s="264">
        <v>2459722.0221113199</v>
      </c>
      <c r="F21" s="264">
        <v>2459722.0112787299</v>
      </c>
      <c r="G21" s="264">
        <v>2459722.1759354598</v>
      </c>
      <c r="H21" s="264">
        <v>2459722.0250783102</v>
      </c>
      <c r="I21" s="264">
        <v>2459722.0250783102</v>
      </c>
      <c r="J21" s="264">
        <v>2459722.0251666098</v>
      </c>
      <c r="K21" s="309">
        <f t="shared" si="9"/>
        <v>-7.0598907768726349E-6</v>
      </c>
      <c r="L21" s="309">
        <f t="shared" si="1"/>
        <v>-1.9249971956014633E-4</v>
      </c>
      <c r="M21" s="309">
        <f t="shared" si="2"/>
        <v>-7.5763976201415062E-4</v>
      </c>
      <c r="N21" s="309">
        <f t="shared" si="3"/>
        <v>-3.1594899483025074E-3</v>
      </c>
      <c r="O21" s="309">
        <f t="shared" si="4"/>
        <v>-1.3992079999297857E-2</v>
      </c>
      <c r="P21" s="309">
        <f t="shared" si="5"/>
        <v>0.15066464990377426</v>
      </c>
      <c r="Q21" s="309">
        <f t="shared" si="6"/>
        <v>-1.9249971956014633E-4</v>
      </c>
      <c r="R21" s="309">
        <f t="shared" si="7"/>
        <v>-1.9249971956014633E-4</v>
      </c>
      <c r="S21" s="309">
        <f t="shared" si="8"/>
        <v>-1.042000949382782E-4</v>
      </c>
      <c r="T21" s="308"/>
      <c r="U21" s="308"/>
      <c r="V21" s="308"/>
      <c r="W21" s="308"/>
      <c r="X21" s="308"/>
    </row>
    <row r="22" spans="1:24">
      <c r="A22" s="264">
        <v>2459805.3610907602</v>
      </c>
      <c r="B22" s="264">
        <v>2459805.3610836999</v>
      </c>
      <c r="C22" s="264">
        <v>2459805.36088413</v>
      </c>
      <c r="D22" s="264">
        <v>2459805.3602660098</v>
      </c>
      <c r="E22" s="264">
        <v>2459805.35759925</v>
      </c>
      <c r="F22" s="264">
        <v>2459805.3449034598</v>
      </c>
      <c r="G22" s="264">
        <v>2459805.5078912601</v>
      </c>
      <c r="H22" s="264">
        <v>2459805.36088413</v>
      </c>
      <c r="I22" s="264">
        <v>2459805.36088413</v>
      </c>
      <c r="J22" s="264">
        <v>2459805.3609724399</v>
      </c>
      <c r="K22" s="309">
        <f t="shared" si="9"/>
        <v>-7.0603564381599426E-6</v>
      </c>
      <c r="L22" s="309">
        <f t="shared" si="1"/>
        <v>-2.0663021132349968E-4</v>
      </c>
      <c r="M22" s="309">
        <f t="shared" si="2"/>
        <v>-8.2475040107965469E-4</v>
      </c>
      <c r="N22" s="309">
        <f t="shared" si="3"/>
        <v>-3.491510171443224E-3</v>
      </c>
      <c r="O22" s="309">
        <f t="shared" si="4"/>
        <v>-1.6187300439924002E-2</v>
      </c>
      <c r="P22" s="309">
        <f t="shared" si="5"/>
        <v>0.14680049987509847</v>
      </c>
      <c r="Q22" s="309">
        <f t="shared" si="6"/>
        <v>-2.0663021132349968E-4</v>
      </c>
      <c r="R22" s="309">
        <f t="shared" si="7"/>
        <v>-2.0663021132349968E-4</v>
      </c>
      <c r="S22" s="309">
        <f t="shared" si="8"/>
        <v>-1.1832034215331078E-4</v>
      </c>
      <c r="T22" s="308"/>
      <c r="U22" s="308"/>
      <c r="V22" s="308"/>
      <c r="W22" s="308"/>
      <c r="X22" s="308"/>
    </row>
    <row r="23" spans="1:24">
      <c r="A23" s="264">
        <v>2459888.6590010999</v>
      </c>
      <c r="B23" s="264">
        <v>2459888.6590109901</v>
      </c>
      <c r="C23" s="264">
        <v>2459888.6588255502</v>
      </c>
      <c r="D23" s="264">
        <v>2459888.65824275</v>
      </c>
      <c r="E23" s="264">
        <v>2459888.6557702599</v>
      </c>
      <c r="F23" s="264">
        <v>2459888.6429640902</v>
      </c>
      <c r="G23" s="264">
        <v>2459888.77732842</v>
      </c>
      <c r="H23" s="264">
        <v>2459888.6588255502</v>
      </c>
      <c r="I23" s="264">
        <v>2459888.6588255502</v>
      </c>
      <c r="J23" s="264">
        <v>2459888.6588961901</v>
      </c>
      <c r="K23" s="309">
        <f t="shared" si="9"/>
        <v>9.8901800811290741E-6</v>
      </c>
      <c r="L23" s="309">
        <f t="shared" si="1"/>
        <v>-1.7554964870214462E-4</v>
      </c>
      <c r="M23" s="309">
        <f t="shared" si="2"/>
        <v>-7.5834989547729492E-4</v>
      </c>
      <c r="N23" s="309">
        <f t="shared" si="3"/>
        <v>-3.2308399677276611E-3</v>
      </c>
      <c r="O23" s="309">
        <f t="shared" si="4"/>
        <v>-1.6037009656429291E-2</v>
      </c>
      <c r="P23" s="309">
        <f t="shared" si="5"/>
        <v>0.11832732008770108</v>
      </c>
      <c r="Q23" s="309">
        <f t="shared" si="6"/>
        <v>-1.7554964870214462E-4</v>
      </c>
      <c r="R23" s="309">
        <f t="shared" si="7"/>
        <v>-1.7554964870214462E-4</v>
      </c>
      <c r="S23" s="309">
        <f t="shared" si="8"/>
        <v>-1.0490976274013519E-4</v>
      </c>
      <c r="T23" s="308"/>
      <c r="U23" s="308"/>
      <c r="V23" s="308"/>
      <c r="W23" s="308"/>
      <c r="X23" s="308"/>
    </row>
    <row r="24" spans="1:24">
      <c r="A24" s="264">
        <v>2459971.7569647799</v>
      </c>
      <c r="B24" s="264">
        <v>2459971.7569633699</v>
      </c>
      <c r="C24" s="264">
        <v>2459971.7568132598</v>
      </c>
      <c r="D24" s="264">
        <v>2459971.7563187601</v>
      </c>
      <c r="E24" s="264">
        <v>2459971.7542171399</v>
      </c>
      <c r="F24" s="264">
        <v>2459971.7416008301</v>
      </c>
      <c r="G24" s="264">
        <v>2459971.8444983098</v>
      </c>
      <c r="H24" s="264">
        <v>2459971.7568132598</v>
      </c>
      <c r="I24" s="264">
        <v>2459971.7568132598</v>
      </c>
      <c r="J24" s="264">
        <v>2459971.7568839001</v>
      </c>
      <c r="K24" s="309">
        <f t="shared" si="9"/>
        <v>-1.4100223779678345E-6</v>
      </c>
      <c r="L24" s="309">
        <f t="shared" si="1"/>
        <v>-1.5152012929320335E-4</v>
      </c>
      <c r="M24" s="309">
        <f t="shared" si="2"/>
        <v>-6.460198201239109E-4</v>
      </c>
      <c r="N24" s="309">
        <f t="shared" si="3"/>
        <v>-2.7476400136947632E-3</v>
      </c>
      <c r="O24" s="309">
        <f t="shared" si="4"/>
        <v>-1.5363949816673994E-2</v>
      </c>
      <c r="P24" s="309">
        <f t="shared" si="5"/>
        <v>8.7533529847860336E-2</v>
      </c>
      <c r="Q24" s="309">
        <f t="shared" si="6"/>
        <v>-1.5152012929320335E-4</v>
      </c>
      <c r="R24" s="309">
        <f t="shared" si="7"/>
        <v>-1.5152012929320335E-4</v>
      </c>
      <c r="S24" s="309">
        <f t="shared" si="8"/>
        <v>-8.0879777669906616E-5</v>
      </c>
      <c r="T24" s="308"/>
      <c r="U24" s="308"/>
      <c r="V24" s="308"/>
      <c r="W24" s="308"/>
      <c r="X24" s="308"/>
    </row>
    <row r="25" spans="1:24">
      <c r="A25" s="264">
        <v>2460054.5993720102</v>
      </c>
      <c r="B25" s="264">
        <v>2460054.5993734198</v>
      </c>
      <c r="C25" s="264">
        <v>2460054.5992515702</v>
      </c>
      <c r="D25" s="264">
        <v>2460054.5988806901</v>
      </c>
      <c r="E25" s="264">
        <v>2460054.5972382501</v>
      </c>
      <c r="F25" s="264">
        <v>2460054.5844541602</v>
      </c>
      <c r="G25" s="264">
        <v>2460054.6632713699</v>
      </c>
      <c r="H25" s="264">
        <v>2460054.5992515702</v>
      </c>
      <c r="I25" s="264">
        <v>2460054.5992515702</v>
      </c>
      <c r="J25" s="264">
        <v>2460054.5993045499</v>
      </c>
      <c r="K25" s="309">
        <f t="shared" si="9"/>
        <v>1.4095567166805267E-6</v>
      </c>
      <c r="L25" s="309">
        <f t="shared" si="1"/>
        <v>-1.204400323331356E-4</v>
      </c>
      <c r="M25" s="309">
        <f t="shared" si="2"/>
        <v>-4.9132015556097031E-4</v>
      </c>
      <c r="N25" s="309">
        <f t="shared" si="3"/>
        <v>-2.1337601356208324E-3</v>
      </c>
      <c r="O25" s="309">
        <f t="shared" si="4"/>
        <v>-1.4917850028723478E-2</v>
      </c>
      <c r="P25" s="309">
        <f t="shared" si="5"/>
        <v>6.3899359665811062E-2</v>
      </c>
      <c r="Q25" s="309">
        <f t="shared" si="6"/>
        <v>-1.204400323331356E-4</v>
      </c>
      <c r="R25" s="309">
        <f t="shared" si="7"/>
        <v>-1.204400323331356E-4</v>
      </c>
      <c r="S25" s="309">
        <f t="shared" si="8"/>
        <v>-6.7460350692272186E-5</v>
      </c>
      <c r="T25" s="308"/>
      <c r="U25" s="308"/>
      <c r="V25" s="308"/>
      <c r="W25" s="308"/>
      <c r="X25" s="308"/>
    </row>
    <row r="26" spans="1:24">
      <c r="A26" s="264">
        <v>2460137.1669401899</v>
      </c>
      <c r="B26" s="264">
        <v>2460137.1669415999</v>
      </c>
      <c r="C26" s="264">
        <v>2460137.1668550698</v>
      </c>
      <c r="D26" s="264">
        <v>2460137.16660782</v>
      </c>
      <c r="E26" s="264">
        <v>2460137.1654775399</v>
      </c>
      <c r="F26" s="264">
        <v>2460137.1526492899</v>
      </c>
      <c r="G26" s="264">
        <v>2460137.2130199699</v>
      </c>
      <c r="H26" s="264">
        <v>2460137.1668550698</v>
      </c>
      <c r="I26" s="264">
        <v>2460137.16687273</v>
      </c>
      <c r="J26" s="264">
        <v>2460137.16690805</v>
      </c>
      <c r="K26" s="309">
        <f t="shared" si="9"/>
        <v>1.4100223779678345E-6</v>
      </c>
      <c r="L26" s="309">
        <f t="shared" si="1"/>
        <v>-8.512008935213089E-5</v>
      </c>
      <c r="M26" s="309">
        <f t="shared" si="2"/>
        <v>-3.3236993476748466E-4</v>
      </c>
      <c r="N26" s="309">
        <f t="shared" si="3"/>
        <v>-1.4626500196754932E-3</v>
      </c>
      <c r="O26" s="309">
        <f t="shared" si="4"/>
        <v>-1.4290899969637394E-2</v>
      </c>
      <c r="P26" s="309">
        <f t="shared" si="5"/>
        <v>4.6079779975116253E-2</v>
      </c>
      <c r="Q26" s="309">
        <f t="shared" si="6"/>
        <v>-8.512008935213089E-5</v>
      </c>
      <c r="R26" s="309">
        <f t="shared" si="7"/>
        <v>-6.7459885030984879E-5</v>
      </c>
      <c r="S26" s="309">
        <f t="shared" si="8"/>
        <v>-3.2139942049980164E-5</v>
      </c>
      <c r="T26" s="308"/>
      <c r="U26" s="308"/>
      <c r="V26" s="308"/>
      <c r="W26" s="308"/>
      <c r="X26" s="308"/>
    </row>
    <row r="27" spans="1:24">
      <c r="A27" s="264">
        <v>2460219.4637157298</v>
      </c>
      <c r="B27" s="264">
        <v>2460219.4637227901</v>
      </c>
      <c r="C27" s="264">
        <v>2460219.4636857002</v>
      </c>
      <c r="D27" s="264">
        <v>2460219.46354442</v>
      </c>
      <c r="E27" s="264">
        <v>2460219.46294396</v>
      </c>
      <c r="F27" s="264">
        <v>2460219.4505969598</v>
      </c>
      <c r="G27" s="264">
        <v>2460219.4974881602</v>
      </c>
      <c r="H27" s="264">
        <v>2460219.4636857002</v>
      </c>
      <c r="I27" s="264">
        <v>2460219.4636857002</v>
      </c>
      <c r="J27" s="264">
        <v>2460219.4637033599</v>
      </c>
      <c r="K27" s="309">
        <f t="shared" si="9"/>
        <v>7.0603564381599426E-6</v>
      </c>
      <c r="L27" s="309">
        <f t="shared" si="1"/>
        <v>-3.0029565095901489E-5</v>
      </c>
      <c r="M27" s="309">
        <f t="shared" si="2"/>
        <v>-1.7130980268120766E-4</v>
      </c>
      <c r="N27" s="309">
        <f t="shared" si="3"/>
        <v>-7.7176978811621666E-4</v>
      </c>
      <c r="O27" s="309">
        <f t="shared" si="4"/>
        <v>-1.3118769973516464E-2</v>
      </c>
      <c r="P27" s="309">
        <f t="shared" si="5"/>
        <v>3.3772430382668972E-2</v>
      </c>
      <c r="Q27" s="309">
        <f t="shared" si="6"/>
        <v>-3.0029565095901489E-5</v>
      </c>
      <c r="R27" s="309">
        <f t="shared" si="7"/>
        <v>-3.0029565095901489E-5</v>
      </c>
      <c r="S27" s="309">
        <f t="shared" si="8"/>
        <v>-1.2369826436042786E-5</v>
      </c>
      <c r="T27" s="308"/>
      <c r="U27" s="308"/>
      <c r="V27" s="308"/>
      <c r="W27" s="308"/>
      <c r="X27" s="308"/>
    </row>
    <row r="28" spans="1:24">
      <c r="A28" s="264">
        <v>2460301.5408325102</v>
      </c>
      <c r="B28" s="264">
        <v>2460301.54083393</v>
      </c>
      <c r="C28" s="264">
        <v>2460301.5408356902</v>
      </c>
      <c r="D28" s="264">
        <v>2460301.5408003698</v>
      </c>
      <c r="E28" s="264">
        <v>2460301.5405884399</v>
      </c>
      <c r="F28" s="264">
        <v>2460301.5290803299</v>
      </c>
      <c r="G28" s="264">
        <v>2460301.5694812401</v>
      </c>
      <c r="H28" s="264">
        <v>2460301.5408356902</v>
      </c>
      <c r="I28" s="264">
        <v>2460301.5408356902</v>
      </c>
      <c r="J28" s="264">
        <v>2460301.5408356902</v>
      </c>
      <c r="K28" s="309">
        <f t="shared" si="9"/>
        <v>1.419801265001297E-6</v>
      </c>
      <c r="L28" s="309">
        <f t="shared" si="1"/>
        <v>3.1800009310245514E-6</v>
      </c>
      <c r="M28" s="309">
        <f t="shared" si="2"/>
        <v>-3.2140407711267471E-5</v>
      </c>
      <c r="N28" s="309">
        <f t="shared" si="3"/>
        <v>-2.4407031014561653E-4</v>
      </c>
      <c r="O28" s="309">
        <f t="shared" si="4"/>
        <v>-1.175218028947711E-2</v>
      </c>
      <c r="P28" s="309">
        <f t="shared" si="5"/>
        <v>2.8648729901760817E-2</v>
      </c>
      <c r="Q28" s="309">
        <f t="shared" si="6"/>
        <v>3.1800009310245514E-6</v>
      </c>
      <c r="R28" s="309">
        <f t="shared" si="7"/>
        <v>3.1800009310245514E-6</v>
      </c>
      <c r="S28" s="309">
        <f t="shared" si="8"/>
        <v>3.1800009310245514E-6</v>
      </c>
      <c r="T28" s="308"/>
      <c r="U28" s="308"/>
      <c r="V28" s="308"/>
      <c r="W28" s="308"/>
      <c r="X28" s="308"/>
    </row>
    <row r="29" spans="1:24">
      <c r="A29" s="264">
        <v>2460383.4899563198</v>
      </c>
      <c r="B29" s="264">
        <v>2460383.4899549098</v>
      </c>
      <c r="C29" s="264">
        <v>2460383.4899637401</v>
      </c>
      <c r="D29" s="264">
        <v>2460383.4899813998</v>
      </c>
      <c r="E29" s="264">
        <v>2460383.4899990601</v>
      </c>
      <c r="F29" s="264">
        <v>2460383.47926802</v>
      </c>
      <c r="G29" s="264">
        <v>2460383.5218058601</v>
      </c>
      <c r="H29" s="264">
        <v>2460383.4899637401</v>
      </c>
      <c r="I29" s="264">
        <v>2460383.4899637401</v>
      </c>
      <c r="J29" s="264">
        <v>2460383.4899637401</v>
      </c>
      <c r="K29" s="309">
        <f t="shared" si="9"/>
        <v>-1.4100223779678345E-6</v>
      </c>
      <c r="L29" s="309">
        <f t="shared" si="1"/>
        <v>7.4203126132488251E-6</v>
      </c>
      <c r="M29" s="309">
        <f t="shared" si="2"/>
        <v>2.5080051273107529E-5</v>
      </c>
      <c r="N29" s="309">
        <f t="shared" si="3"/>
        <v>4.274025559425354E-5</v>
      </c>
      <c r="O29" s="309">
        <f t="shared" si="4"/>
        <v>-1.0688299778848886E-2</v>
      </c>
      <c r="P29" s="309">
        <f t="shared" si="5"/>
        <v>3.1849540304392576E-2</v>
      </c>
      <c r="Q29" s="309">
        <f t="shared" si="6"/>
        <v>7.4203126132488251E-6</v>
      </c>
      <c r="R29" s="309">
        <f t="shared" si="7"/>
        <v>7.4203126132488251E-6</v>
      </c>
      <c r="S29" s="309">
        <f t="shared" si="8"/>
        <v>7.4203126132488251E-6</v>
      </c>
      <c r="T29" s="308"/>
      <c r="U29" s="308"/>
      <c r="V29" s="308"/>
      <c r="W29" s="308"/>
      <c r="X29" s="308"/>
    </row>
    <row r="30" spans="1:24">
      <c r="A30" s="264">
        <v>2460465.4229849302</v>
      </c>
      <c r="B30" s="264">
        <v>2460465.4229835202</v>
      </c>
      <c r="C30" s="264">
        <v>2460465.4230029401</v>
      </c>
      <c r="D30" s="264">
        <v>2460465.4230206101</v>
      </c>
      <c r="E30" s="264">
        <v>2460465.4230206101</v>
      </c>
      <c r="F30" s="264">
        <v>2460465.4125544699</v>
      </c>
      <c r="G30" s="264">
        <v>2460465.4669426102</v>
      </c>
      <c r="H30" s="264">
        <v>2460465.4230029401</v>
      </c>
      <c r="I30" s="264">
        <v>2460465.4230029401</v>
      </c>
      <c r="J30" s="264">
        <v>2460465.4229852799</v>
      </c>
      <c r="K30" s="309">
        <f t="shared" si="9"/>
        <v>-1.4100223779678345E-6</v>
      </c>
      <c r="L30" s="309">
        <f t="shared" si="1"/>
        <v>1.8009915947914124E-5</v>
      </c>
      <c r="M30" s="309">
        <f t="shared" si="2"/>
        <v>3.5679899156093597E-5</v>
      </c>
      <c r="N30" s="309">
        <f t="shared" si="3"/>
        <v>3.5679899156093597E-5</v>
      </c>
      <c r="O30" s="309">
        <f t="shared" si="4"/>
        <v>-1.0430460330098867E-2</v>
      </c>
      <c r="P30" s="309">
        <f t="shared" si="5"/>
        <v>4.3957679998129606E-2</v>
      </c>
      <c r="Q30" s="309">
        <f t="shared" si="6"/>
        <v>1.8009915947914124E-5</v>
      </c>
      <c r="R30" s="309">
        <f t="shared" si="7"/>
        <v>1.8009915947914124E-5</v>
      </c>
      <c r="S30" s="309">
        <f t="shared" si="8"/>
        <v>3.4971162676811218E-7</v>
      </c>
      <c r="T30" s="308"/>
      <c r="U30" s="308"/>
      <c r="V30" s="308"/>
      <c r="W30" s="308"/>
      <c r="X30" s="308"/>
    </row>
    <row r="31" spans="1:24">
      <c r="A31" s="264">
        <v>2460547.4562016199</v>
      </c>
      <c r="B31" s="264">
        <v>2460547.4561973801</v>
      </c>
      <c r="C31" s="264">
        <v>2460547.4561779499</v>
      </c>
      <c r="D31" s="264">
        <v>2460547.45614263</v>
      </c>
      <c r="E31" s="264">
        <v>2460547.4559130399</v>
      </c>
      <c r="F31" s="264">
        <v>2460547.4447448999</v>
      </c>
      <c r="G31" s="264">
        <v>2460547.52141634</v>
      </c>
      <c r="H31" s="264">
        <v>2460547.4561779499</v>
      </c>
      <c r="I31" s="264">
        <v>2460547.4561779499</v>
      </c>
      <c r="J31" s="264">
        <v>2460547.4561779499</v>
      </c>
      <c r="K31" s="309">
        <f t="shared" si="9"/>
        <v>-4.2398460209369659E-6</v>
      </c>
      <c r="L31" s="309">
        <f t="shared" si="1"/>
        <v>-2.3670028895139694E-5</v>
      </c>
      <c r="M31" s="309">
        <f t="shared" si="2"/>
        <v>-5.8989971876144409E-5</v>
      </c>
      <c r="N31" s="309">
        <f t="shared" si="3"/>
        <v>-2.8858007863163948E-4</v>
      </c>
      <c r="O31" s="309">
        <f t="shared" si="4"/>
        <v>-1.1456720065325499E-2</v>
      </c>
      <c r="P31" s="309">
        <f t="shared" si="5"/>
        <v>6.5214720088988543E-2</v>
      </c>
      <c r="Q31" s="309">
        <f t="shared" si="6"/>
        <v>-2.3670028895139694E-5</v>
      </c>
      <c r="R31" s="309">
        <f t="shared" si="7"/>
        <v>-2.3670028895139694E-5</v>
      </c>
      <c r="S31" s="309">
        <f t="shared" si="8"/>
        <v>-2.3670028895139694E-5</v>
      </c>
      <c r="T31" s="308"/>
      <c r="U31" s="308"/>
      <c r="V31" s="308"/>
      <c r="W31" s="308"/>
      <c r="X31" s="308"/>
    </row>
    <row r="32" spans="1:24">
      <c r="A32" s="264">
        <v>2460629.6986106499</v>
      </c>
      <c r="B32" s="264">
        <v>2460629.6985979402</v>
      </c>
      <c r="C32" s="264">
        <v>2460629.69854319</v>
      </c>
      <c r="D32" s="264">
        <v>2460629.6983842398</v>
      </c>
      <c r="E32" s="264">
        <v>2460629.69767782</v>
      </c>
      <c r="F32" s="264">
        <v>2460629.6844919501</v>
      </c>
      <c r="G32" s="264">
        <v>2460629.7941402099</v>
      </c>
      <c r="H32" s="264">
        <v>2460629.69854319</v>
      </c>
      <c r="I32" s="264">
        <v>2460629.69854319</v>
      </c>
      <c r="J32" s="264">
        <v>2460629.69854319</v>
      </c>
      <c r="K32" s="309">
        <f t="shared" si="9"/>
        <v>-1.2709759175777435E-5</v>
      </c>
      <c r="L32" s="309">
        <f t="shared" si="1"/>
        <v>-6.7459885030984879E-5</v>
      </c>
      <c r="M32" s="309">
        <f t="shared" si="2"/>
        <v>-2.2641010582447052E-4</v>
      </c>
      <c r="N32" s="309">
        <f t="shared" si="3"/>
        <v>-9.3282992020249367E-4</v>
      </c>
      <c r="O32" s="309">
        <f t="shared" si="4"/>
        <v>-1.4118699822574854E-2</v>
      </c>
      <c r="P32" s="309">
        <f t="shared" si="5"/>
        <v>9.5529559999704361E-2</v>
      </c>
      <c r="Q32" s="309">
        <f t="shared" si="6"/>
        <v>-6.7459885030984879E-5</v>
      </c>
      <c r="R32" s="309">
        <f t="shared" si="7"/>
        <v>-6.7459885030984879E-5</v>
      </c>
      <c r="S32" s="309">
        <f t="shared" si="8"/>
        <v>-6.7459885030984879E-5</v>
      </c>
      <c r="T32" s="308"/>
      <c r="U32" s="308"/>
      <c r="V32" s="308"/>
      <c r="W32" s="308"/>
      <c r="X32" s="308"/>
    </row>
    <row r="33" spans="1:24">
      <c r="A33" s="264">
        <v>2460712.2393233599</v>
      </c>
      <c r="B33" s="264">
        <v>2460712.2393219499</v>
      </c>
      <c r="C33" s="264">
        <v>2460712.2392318798</v>
      </c>
      <c r="D33" s="264">
        <v>2460712.2389139901</v>
      </c>
      <c r="E33" s="264">
        <v>2460712.2375364602</v>
      </c>
      <c r="F33" s="264">
        <v>2460712.2207257398</v>
      </c>
      <c r="G33" s="264">
        <v>2460712.3730994998</v>
      </c>
      <c r="H33" s="264">
        <v>2460712.2392318798</v>
      </c>
      <c r="I33" s="264">
        <v>2460712.2392318798</v>
      </c>
      <c r="J33" s="264">
        <v>2460712.2392142201</v>
      </c>
      <c r="K33" s="309">
        <f t="shared" si="9"/>
        <v>-1.4100223779678345E-6</v>
      </c>
      <c r="L33" s="309">
        <f t="shared" si="1"/>
        <v>-9.1480091214179993E-5</v>
      </c>
      <c r="M33" s="309">
        <f t="shared" si="2"/>
        <v>-4.093698225915432E-4</v>
      </c>
      <c r="N33" s="309">
        <f t="shared" si="3"/>
        <v>-1.7868997529149055E-3</v>
      </c>
      <c r="O33" s="309">
        <f t="shared" si="4"/>
        <v>-1.8597620073705912E-2</v>
      </c>
      <c r="P33" s="309">
        <f t="shared" si="5"/>
        <v>0.13377613993361592</v>
      </c>
      <c r="Q33" s="309">
        <f t="shared" si="6"/>
        <v>-9.1480091214179993E-5</v>
      </c>
      <c r="R33" s="309">
        <f t="shared" si="7"/>
        <v>-9.1480091214179993E-5</v>
      </c>
      <c r="S33" s="309">
        <f t="shared" si="8"/>
        <v>-1.091398298740387E-4</v>
      </c>
      <c r="T33" s="308"/>
      <c r="U33" s="308"/>
      <c r="V33" s="308"/>
      <c r="W33" s="308"/>
      <c r="X33" s="308"/>
    </row>
    <row r="34" spans="1:24">
      <c r="A34" s="264">
        <v>2460795.1261280202</v>
      </c>
      <c r="B34" s="264">
        <v>2460795.1261237799</v>
      </c>
      <c r="C34" s="264">
        <v>2460795.12596307</v>
      </c>
      <c r="D34" s="264">
        <v>2460795.1254685698</v>
      </c>
      <c r="E34" s="264">
        <v>2460795.1233669501</v>
      </c>
      <c r="F34" s="264">
        <v>2460795.10152737</v>
      </c>
      <c r="G34" s="264">
        <v>2460795.3005561102</v>
      </c>
      <c r="H34" s="264">
        <v>2460795.12596307</v>
      </c>
      <c r="I34" s="264">
        <v>2460795.12596307</v>
      </c>
      <c r="J34" s="264">
        <v>2460795.12596307</v>
      </c>
      <c r="K34" s="309">
        <f t="shared" si="9"/>
        <v>-4.2403116822242737E-6</v>
      </c>
      <c r="L34" s="309">
        <f t="shared" si="1"/>
        <v>-1.6495026648044586E-4</v>
      </c>
      <c r="M34" s="309">
        <f t="shared" si="2"/>
        <v>-6.5945042297244072E-4</v>
      </c>
      <c r="N34" s="309">
        <f t="shared" si="3"/>
        <v>-2.7610701508820057E-3</v>
      </c>
      <c r="O34" s="309">
        <f t="shared" si="4"/>
        <v>-2.4600650183856487E-2</v>
      </c>
      <c r="P34" s="309">
        <f t="shared" si="5"/>
        <v>0.1744280899874866</v>
      </c>
      <c r="Q34" s="309">
        <f t="shared" si="6"/>
        <v>-1.6495026648044586E-4</v>
      </c>
      <c r="R34" s="309">
        <f t="shared" si="7"/>
        <v>-1.6495026648044586E-4</v>
      </c>
      <c r="S34" s="309">
        <f t="shared" si="8"/>
        <v>-1.6495026648044586E-4</v>
      </c>
      <c r="T34" s="308"/>
      <c r="U34" s="308"/>
      <c r="V34" s="308"/>
      <c r="W34" s="308"/>
      <c r="X34" s="308"/>
    </row>
    <row r="35" spans="1:24">
      <c r="A35" s="264">
        <v>2460878.3241215399</v>
      </c>
      <c r="B35" s="264">
        <v>2460878.3241201299</v>
      </c>
      <c r="C35" s="264">
        <v>2460878.32390997</v>
      </c>
      <c r="D35" s="264">
        <v>2460878.32329184</v>
      </c>
      <c r="E35" s="264">
        <v>2460878.3205897701</v>
      </c>
      <c r="F35" s="264">
        <v>2460878.2936506802</v>
      </c>
      <c r="G35" s="264">
        <v>2460878.5265127802</v>
      </c>
      <c r="H35" s="264">
        <v>2460878.32390997</v>
      </c>
      <c r="I35" s="264">
        <v>2460878.32390997</v>
      </c>
      <c r="J35" s="264">
        <v>2460878.32390997</v>
      </c>
      <c r="K35" s="309">
        <f t="shared" si="9"/>
        <v>-1.4100223779678345E-6</v>
      </c>
      <c r="L35" s="309">
        <f t="shared" si="1"/>
        <v>-2.1156994625926018E-4</v>
      </c>
      <c r="M35" s="309">
        <f t="shared" si="2"/>
        <v>-8.2969991490244865E-4</v>
      </c>
      <c r="N35" s="309">
        <f t="shared" si="3"/>
        <v>-3.5317698493599892E-3</v>
      </c>
      <c r="O35" s="309">
        <f t="shared" si="4"/>
        <v>-3.0470859725028276E-2</v>
      </c>
      <c r="P35" s="309">
        <f t="shared" si="5"/>
        <v>0.20239124028012156</v>
      </c>
      <c r="Q35" s="309">
        <f t="shared" si="6"/>
        <v>-2.1156994625926018E-4</v>
      </c>
      <c r="R35" s="309">
        <f t="shared" si="7"/>
        <v>-2.1156994625926018E-4</v>
      </c>
      <c r="S35" s="309">
        <f t="shared" si="8"/>
        <v>-2.1156994625926018E-4</v>
      </c>
      <c r="T35" s="308"/>
      <c r="U35" s="308"/>
      <c r="V35" s="308"/>
      <c r="W35" s="308"/>
      <c r="X35" s="308"/>
    </row>
    <row r="68" spans="8:8">
      <c r="H68" s="104" t="s">
        <v>3948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EF7C4-CE85-4069-819B-C8DB6C0C76B2}">
  <dimension ref="A1:R84"/>
  <sheetViews>
    <sheetView topLeftCell="A4" workbookViewId="0">
      <selection activeCell="E5" sqref="E5"/>
    </sheetView>
  </sheetViews>
  <sheetFormatPr baseColWidth="10" defaultRowHeight="15"/>
  <cols>
    <col min="1" max="1" width="11.42578125" style="294"/>
    <col min="2" max="2" width="12.5703125" style="294" bestFit="1" customWidth="1"/>
    <col min="3" max="5" width="18.140625" style="294" customWidth="1"/>
    <col min="6" max="16384" width="11.42578125" style="294"/>
  </cols>
  <sheetData>
    <row r="1" spans="1:18">
      <c r="B1" s="302" t="s">
        <v>1255</v>
      </c>
      <c r="C1" s="303" t="s">
        <v>1259</v>
      </c>
      <c r="D1" s="303" t="s">
        <v>1259</v>
      </c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</row>
    <row r="2" spans="1:18">
      <c r="B2" s="302" t="s">
        <v>1256</v>
      </c>
      <c r="C2" s="303" t="s">
        <v>1258</v>
      </c>
      <c r="D2" s="303" t="s">
        <v>1258</v>
      </c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</row>
    <row r="3" spans="1:18">
      <c r="B3" s="302" t="s">
        <v>1257</v>
      </c>
      <c r="C3" s="305">
        <v>200000</v>
      </c>
      <c r="D3" s="305">
        <v>200000</v>
      </c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</row>
    <row r="4" spans="1:18" s="301" customFormat="1" ht="30">
      <c r="A4" s="299"/>
      <c r="B4" s="299" t="s">
        <v>1253</v>
      </c>
      <c r="C4" s="300" t="s">
        <v>1252</v>
      </c>
      <c r="D4" s="300" t="s">
        <v>1251</v>
      </c>
      <c r="E4" s="299" t="s">
        <v>1254</v>
      </c>
      <c r="F4" s="299"/>
      <c r="G4" s="299"/>
      <c r="H4" s="299"/>
      <c r="I4" s="299"/>
      <c r="J4" s="299"/>
      <c r="K4" s="299"/>
      <c r="L4" s="299"/>
      <c r="M4" s="299"/>
      <c r="N4" s="299"/>
      <c r="O4" s="299"/>
      <c r="P4" s="299"/>
      <c r="Q4" s="299"/>
      <c r="R4" s="299"/>
    </row>
    <row r="5" spans="1:18">
      <c r="A5" s="295" t="s">
        <v>35</v>
      </c>
      <c r="B5" s="296">
        <v>2458401.4085999997</v>
      </c>
      <c r="C5" s="298">
        <v>2458401.3621029998</v>
      </c>
      <c r="D5" s="298">
        <v>2458401.44623827</v>
      </c>
      <c r="E5" s="296">
        <v>2458401.4086000002</v>
      </c>
    </row>
    <row r="6" spans="1:18">
      <c r="A6" s="295" t="s">
        <v>36</v>
      </c>
      <c r="B6" s="296">
        <v>2458483.2110000001</v>
      </c>
      <c r="C6" s="298">
        <v>2458483.6196563798</v>
      </c>
      <c r="D6" s="298">
        <v>2458483.6402310198</v>
      </c>
      <c r="E6" s="296">
        <v>2458483.2231000001</v>
      </c>
    </row>
    <row r="7" spans="1:18">
      <c r="A7" s="295" t="s">
        <v>37</v>
      </c>
      <c r="B7" s="296">
        <v>2458565.0902</v>
      </c>
      <c r="C7" s="298">
        <v>2458566.1735375701</v>
      </c>
      <c r="D7" s="298">
        <v>2458566.13138163</v>
      </c>
      <c r="E7" s="296">
        <v>2458565.1072999998</v>
      </c>
    </row>
    <row r="8" spans="1:18">
      <c r="A8" s="295" t="s">
        <v>38</v>
      </c>
      <c r="B8" s="296">
        <v>2458647.3328</v>
      </c>
      <c r="C8" s="298">
        <v>2458649.0101478701</v>
      </c>
      <c r="D8" s="298">
        <v>2458648.9117957898</v>
      </c>
      <c r="E8" s="296">
        <v>2458647.3635</v>
      </c>
    </row>
    <row r="9" spans="1:18">
      <c r="C9" s="298">
        <v>2458732.06121126</v>
      </c>
      <c r="D9" s="298">
        <v>2458731.91637639</v>
      </c>
      <c r="E9" s="296">
        <v>2458730.2563999998</v>
      </c>
    </row>
    <row r="10" spans="1:18">
      <c r="C10" s="298">
        <v>2458815.2639088798</v>
      </c>
      <c r="D10" s="298">
        <v>2458815.0837703901</v>
      </c>
      <c r="E10" s="296">
        <v>2458813.7925999998</v>
      </c>
    </row>
    <row r="11" spans="1:18">
      <c r="C11" s="298">
        <v>2458898.5690558399</v>
      </c>
      <c r="D11" s="298">
        <v>2458898.3641041601</v>
      </c>
      <c r="E11" s="296">
        <v>2458897.6601999998</v>
      </c>
    </row>
    <row r="12" spans="1:18">
      <c r="C12" s="298">
        <v>2458981.8494072598</v>
      </c>
      <c r="D12" s="298">
        <v>2458981.6245873701</v>
      </c>
      <c r="E12" s="296">
        <v>2458981.5652000001</v>
      </c>
    </row>
    <row r="13" spans="1:18">
      <c r="A13" s="295" t="s">
        <v>31</v>
      </c>
      <c r="B13" s="296">
        <v>2459065.2370000002</v>
      </c>
      <c r="C13" s="298">
        <v>2459064.8627122198</v>
      </c>
      <c r="D13" s="298">
        <v>2459064.61346767</v>
      </c>
      <c r="E13" s="296">
        <v>2459065.2622000002</v>
      </c>
    </row>
    <row r="14" spans="1:18">
      <c r="A14" s="295" t="s">
        <v>32</v>
      </c>
      <c r="B14" s="296">
        <v>2459148.4781999998</v>
      </c>
      <c r="C14" s="298">
        <v>2459147.4011933301</v>
      </c>
      <c r="D14" s="298">
        <v>2459147.1150557199</v>
      </c>
      <c r="E14" s="296">
        <v>2459148.4917000001</v>
      </c>
    </row>
    <row r="15" spans="1:18">
      <c r="A15" s="295" t="s">
        <v>33</v>
      </c>
      <c r="B15" s="296">
        <v>2459231.1144000003</v>
      </c>
      <c r="C15" s="298">
        <v>2459229.4722504001</v>
      </c>
      <c r="D15" s="298">
        <v>2459229.1360802101</v>
      </c>
      <c r="E15" s="296">
        <v>2459231.1206</v>
      </c>
    </row>
    <row r="16" spans="1:18">
      <c r="A16" s="295" t="s">
        <v>34</v>
      </c>
      <c r="B16" s="296">
        <v>2459313.2535000001</v>
      </c>
      <c r="C16" s="298">
        <v>2459311.2511652401</v>
      </c>
      <c r="D16" s="298">
        <v>2459310.85533742</v>
      </c>
      <c r="E16" s="296">
        <v>2459313.2552</v>
      </c>
    </row>
    <row r="17" spans="1:5">
      <c r="C17" s="298">
        <v>2459392.9504659399</v>
      </c>
      <c r="D17" s="298">
        <v>2459392.4878632501</v>
      </c>
      <c r="E17" s="296">
        <v>2459395.1286999998</v>
      </c>
    </row>
    <row r="18" spans="1:5">
      <c r="C18" s="298">
        <v>2459474.77966061</v>
      </c>
      <c r="D18" s="298">
        <v>2459474.24417248</v>
      </c>
      <c r="E18" s="296">
        <v>2459476.9770999998</v>
      </c>
    </row>
    <row r="19" spans="1:5">
      <c r="C19" s="298">
        <v>2459556.9487695298</v>
      </c>
      <c r="D19" s="298">
        <v>2459556.33642232</v>
      </c>
      <c r="E19" s="296">
        <v>2459559.0306000002</v>
      </c>
    </row>
    <row r="20" spans="1:5">
      <c r="C20" s="298">
        <v>2459639.6189989801</v>
      </c>
      <c r="D20" s="298">
        <v>2459638.9337133402</v>
      </c>
      <c r="E20" s="296">
        <v>2459641.5271999999</v>
      </c>
    </row>
    <row r="21" spans="1:5">
      <c r="C21" s="298">
        <v>2459722.7642818699</v>
      </c>
      <c r="D21" s="298">
        <v>2459722.0221113199</v>
      </c>
      <c r="E21" s="296">
        <v>2459724.6305999998</v>
      </c>
    </row>
    <row r="22" spans="1:5">
      <c r="C22" s="298">
        <v>2459806.13751058</v>
      </c>
      <c r="D22" s="298">
        <v>2459805.35759925</v>
      </c>
      <c r="E22" s="296">
        <v>2459808.2733</v>
      </c>
    </row>
    <row r="23" spans="1:5">
      <c r="C23" s="298">
        <v>2459889.4611305599</v>
      </c>
      <c r="D23" s="298">
        <v>2459888.6557702599</v>
      </c>
      <c r="E23" s="296">
        <v>2459892.1845999998</v>
      </c>
    </row>
    <row r="24" spans="1:5">
      <c r="A24" s="295" t="s">
        <v>39</v>
      </c>
      <c r="B24" s="296">
        <v>2459976.0493000001</v>
      </c>
      <c r="C24" s="298">
        <v>2459972.57925139</v>
      </c>
      <c r="D24" s="298">
        <v>2459971.7542348001</v>
      </c>
      <c r="E24" s="296">
        <v>2459976.0671000001</v>
      </c>
    </row>
    <row r="25" spans="1:5">
      <c r="A25" s="297" t="s">
        <v>40</v>
      </c>
      <c r="B25" s="296">
        <v>2460059.6189000001</v>
      </c>
      <c r="C25" s="298">
        <v>2460055.4384673</v>
      </c>
      <c r="D25" s="298">
        <v>2460054.5972382501</v>
      </c>
      <c r="E25" s="296">
        <v>2460059.6184</v>
      </c>
    </row>
    <row r="26" spans="1:5">
      <c r="A26" s="297" t="s">
        <v>41</v>
      </c>
      <c r="B26" s="296">
        <v>2460142.6048000003</v>
      </c>
      <c r="C26" s="298">
        <v>2460138.0214885399</v>
      </c>
      <c r="D26" s="298">
        <v>2460137.1654775399</v>
      </c>
      <c r="E26" s="296">
        <v>2460142.5931000002</v>
      </c>
    </row>
    <row r="27" spans="1:5">
      <c r="C27" s="298">
        <v>2460220.33628004</v>
      </c>
      <c r="D27" s="298">
        <v>2460219.46294396</v>
      </c>
      <c r="E27" s="296">
        <v>2460224.9811999998</v>
      </c>
    </row>
    <row r="28" spans="1:5">
      <c r="C28" s="298">
        <v>2460302.4380313</v>
      </c>
      <c r="D28" s="298">
        <v>2460301.5405884399</v>
      </c>
      <c r="E28" s="296">
        <v>2460306.9802000001</v>
      </c>
    </row>
    <row r="29" spans="1:5">
      <c r="C29" s="298">
        <v>2460384.4212267101</v>
      </c>
      <c r="D29" s="298">
        <v>2460383.4899990601</v>
      </c>
      <c r="E29" s="296">
        <v>2460388.8415000001</v>
      </c>
    </row>
    <row r="30" spans="1:5">
      <c r="C30" s="298">
        <v>2460466.3989649802</v>
      </c>
      <c r="D30" s="298">
        <v>2460465.4230206101</v>
      </c>
      <c r="E30" s="296">
        <v>2460470.8213999998</v>
      </c>
    </row>
    <row r="31" spans="1:5">
      <c r="C31" s="298">
        <v>2460548.4873824599</v>
      </c>
      <c r="D31" s="298">
        <v>2460547.4559130399</v>
      </c>
      <c r="E31" s="296">
        <v>2460553.1804999998</v>
      </c>
    </row>
    <row r="32" spans="1:5">
      <c r="C32" s="298">
        <v>2460630.7939970898</v>
      </c>
      <c r="D32" s="298">
        <v>2460629.69767782</v>
      </c>
      <c r="E32" s="296">
        <v>2460636.1080999998</v>
      </c>
    </row>
    <row r="33" spans="1:5">
      <c r="A33" s="297" t="s">
        <v>95</v>
      </c>
      <c r="B33" s="296">
        <v>2460718.6125820568</v>
      </c>
      <c r="C33" s="298">
        <v>2460713.4047455201</v>
      </c>
      <c r="D33" s="298">
        <v>2460712.2375364602</v>
      </c>
      <c r="E33" s="296">
        <v>2460719.5920000002</v>
      </c>
    </row>
    <row r="34" spans="1:5">
      <c r="C34" s="298">
        <v>2460796.3618543399</v>
      </c>
      <c r="D34" s="298">
        <v>2460795.1233669501</v>
      </c>
      <c r="E34" s="296">
        <v>2460803.4249</v>
      </c>
    </row>
    <row r="35" spans="1:5">
      <c r="A35" s="297" t="s">
        <v>114</v>
      </c>
      <c r="B35" s="296">
        <v>2460886.2719999999</v>
      </c>
      <c r="C35" s="298">
        <v>2460879.6211896101</v>
      </c>
      <c r="D35" s="298">
        <v>2460878.3205897701</v>
      </c>
      <c r="E35" s="296">
        <v>2460887.3191999998</v>
      </c>
    </row>
    <row r="36" spans="1:5">
      <c r="E36" s="296">
        <v>2460970.9786</v>
      </c>
    </row>
    <row r="37" spans="1:5">
      <c r="E37" s="296">
        <v>2461054.1342000002</v>
      </c>
    </row>
    <row r="38" spans="1:5">
      <c r="E38" s="296">
        <v>2461136.6787</v>
      </c>
    </row>
    <row r="39" spans="1:5">
      <c r="E39" s="296">
        <v>2461218.7610999998</v>
      </c>
    </row>
    <row r="40" spans="1:5">
      <c r="E40" s="296">
        <v>2461300.6730999998</v>
      </c>
    </row>
    <row r="41" spans="1:5">
      <c r="E41" s="296">
        <v>2461382.7407</v>
      </c>
    </row>
    <row r="42" spans="1:5">
      <c r="E42" s="296">
        <v>2461465.2669000002</v>
      </c>
    </row>
    <row r="43" spans="1:5">
      <c r="E43" s="296">
        <v>2461548.3851000001</v>
      </c>
    </row>
    <row r="44" spans="1:5">
      <c r="E44" s="296">
        <v>2461631.96</v>
      </c>
    </row>
    <row r="45" spans="1:5">
      <c r="E45" s="296">
        <v>2461715.7659999998</v>
      </c>
    </row>
    <row r="46" spans="1:5">
      <c r="E46" s="296">
        <v>2461799.5893000001</v>
      </c>
    </row>
    <row r="47" spans="1:5">
      <c r="E47" s="296">
        <v>2461883.1822000002</v>
      </c>
    </row>
    <row r="48" spans="1:5">
      <c r="E48" s="296">
        <v>2461966.2880000002</v>
      </c>
    </row>
    <row r="49" spans="5:5">
      <c r="E49" s="296">
        <v>2462048.8015999999</v>
      </c>
    </row>
    <row r="50" spans="5:5">
      <c r="E50" s="296">
        <v>2462130.8605999998</v>
      </c>
    </row>
    <row r="51" spans="5:5">
      <c r="E51" s="296">
        <v>2462212.7308999998</v>
      </c>
    </row>
    <row r="52" spans="5:5">
      <c r="E52" s="296">
        <v>2462294.6946999999</v>
      </c>
    </row>
    <row r="53" spans="5:5">
      <c r="E53" s="296">
        <v>2462377.0282999999</v>
      </c>
    </row>
    <row r="54" spans="5:5">
      <c r="E54" s="296">
        <v>2462459.9463</v>
      </c>
    </row>
    <row r="55" spans="5:5">
      <c r="E55" s="296">
        <v>2462543.4456000002</v>
      </c>
    </row>
    <row r="56" spans="5:5">
      <c r="E56" s="296">
        <v>2462627.2792000002</v>
      </c>
    </row>
    <row r="57" spans="5:5">
      <c r="E57" s="296">
        <v>2462711.1360999998</v>
      </c>
    </row>
    <row r="58" spans="5:5">
      <c r="E58" s="296">
        <v>2462794.7524000001</v>
      </c>
    </row>
    <row r="59" spans="5:5">
      <c r="E59" s="296">
        <v>2462877.9109</v>
      </c>
    </row>
    <row r="60" spans="5:5">
      <c r="E60" s="296">
        <v>2462960.523</v>
      </c>
    </row>
    <row r="61" spans="5:5">
      <c r="E61" s="296">
        <v>2463042.6845</v>
      </c>
    </row>
    <row r="62" spans="5:5">
      <c r="E62" s="296">
        <v>2463124.5967000001</v>
      </c>
    </row>
    <row r="63" spans="5:5">
      <c r="E63" s="296">
        <v>2463206.4837000002</v>
      </c>
    </row>
    <row r="64" spans="5:5">
      <c r="E64" s="296">
        <v>2463288.5747000002</v>
      </c>
    </row>
    <row r="65" spans="5:5">
      <c r="E65" s="296">
        <v>2463371.0909000002</v>
      </c>
    </row>
    <row r="66" spans="5:5">
      <c r="E66" s="296">
        <v>2463454.1663000002</v>
      </c>
    </row>
    <row r="67" spans="5:5">
      <c r="E67" s="296">
        <v>2463537.7434</v>
      </c>
    </row>
    <row r="68" spans="5:5">
      <c r="E68" s="296">
        <v>2463621.5822000001</v>
      </c>
    </row>
    <row r="69" spans="5:5">
      <c r="E69" s="296">
        <v>2463705.3772999998</v>
      </c>
    </row>
    <row r="70" spans="5:5">
      <c r="E70" s="296">
        <v>2463788.8495</v>
      </c>
    </row>
    <row r="71" spans="5:5">
      <c r="E71" s="296">
        <v>2463871.8037999999</v>
      </c>
    </row>
    <row r="72" spans="5:5">
      <c r="E72" s="296">
        <v>2463954.2376999999</v>
      </c>
    </row>
    <row r="73" spans="5:5">
      <c r="E73" s="296">
        <v>2464036.3360000001</v>
      </c>
    </row>
    <row r="74" spans="5:5">
      <c r="E74" s="296">
        <v>2464118.3598000002</v>
      </c>
    </row>
    <row r="75" spans="5:5">
      <c r="E75" s="296">
        <v>2464200.5739000002</v>
      </c>
    </row>
    <row r="76" spans="5:5">
      <c r="E76" s="296">
        <v>2464283.1878999998</v>
      </c>
    </row>
    <row r="77" spans="5:5">
      <c r="E77" s="296">
        <v>2464366.2818999998</v>
      </c>
    </row>
    <row r="78" spans="5:5">
      <c r="E78" s="296">
        <v>2464449.7853000001</v>
      </c>
    </row>
    <row r="79" spans="5:5">
      <c r="E79" s="296">
        <v>2464533.5273000002</v>
      </c>
    </row>
    <row r="80" spans="5:5">
      <c r="E80" s="296">
        <v>2464617.2672000001</v>
      </c>
    </row>
    <row r="81" spans="5:5">
      <c r="E81" s="296">
        <v>2464700.7313999999</v>
      </c>
    </row>
    <row r="82" spans="5:5">
      <c r="E82" s="296">
        <v>2464783.7091999999</v>
      </c>
    </row>
    <row r="83" spans="5:5">
      <c r="E83" s="296">
        <v>2464866.173</v>
      </c>
    </row>
    <row r="84" spans="5:5">
      <c r="E84" s="296">
        <v>2464948.2903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M29"/>
  <sheetViews>
    <sheetView workbookViewId="0">
      <selection activeCell="C9" sqref="C9"/>
    </sheetView>
  </sheetViews>
  <sheetFormatPr baseColWidth="10" defaultColWidth="11.5703125" defaultRowHeight="15"/>
  <cols>
    <col min="4" max="5" width="15.140625" customWidth="1"/>
    <col min="6" max="6" width="31.85546875" bestFit="1" customWidth="1"/>
    <col min="7" max="7" width="16.5703125" bestFit="1" customWidth="1"/>
    <col min="8" max="9" width="13.28515625" bestFit="1" customWidth="1"/>
  </cols>
  <sheetData>
    <row r="1" spans="1:13" ht="15.75" thickBot="1">
      <c r="A1" s="208" t="s">
        <v>112</v>
      </c>
      <c r="B1" s="208" t="s">
        <v>23</v>
      </c>
      <c r="C1" s="208" t="s">
        <v>42</v>
      </c>
      <c r="D1" s="208" t="s">
        <v>28</v>
      </c>
      <c r="E1" s="209" t="s">
        <v>371</v>
      </c>
      <c r="F1" s="289" t="s">
        <v>384</v>
      </c>
      <c r="G1" s="173" t="s">
        <v>46</v>
      </c>
      <c r="H1" s="173" t="s">
        <v>209</v>
      </c>
      <c r="I1" s="173" t="s">
        <v>376</v>
      </c>
    </row>
    <row r="2" spans="1:13">
      <c r="A2" s="8" t="s">
        <v>19</v>
      </c>
      <c r="B2" s="16">
        <v>3</v>
      </c>
      <c r="C2" s="16" t="s">
        <v>35</v>
      </c>
      <c r="D2" s="78">
        <v>2458401.4085999997</v>
      </c>
      <c r="E2" s="281">
        <v>3.2000000000000002E-3</v>
      </c>
      <c r="F2" s="290" t="s">
        <v>374</v>
      </c>
      <c r="G2" s="275">
        <v>2458401.4085999997</v>
      </c>
      <c r="H2" s="275">
        <f t="shared" ref="H2:H14" si="0">G2-D2</f>
        <v>0</v>
      </c>
      <c r="I2" s="275">
        <f>H2/E2</f>
        <v>0</v>
      </c>
    </row>
    <row r="3" spans="1:13">
      <c r="A3" s="8" t="s">
        <v>19</v>
      </c>
      <c r="B3" s="16">
        <v>6</v>
      </c>
      <c r="C3" s="16" t="s">
        <v>36</v>
      </c>
      <c r="D3" s="78">
        <v>2458483.2110000001</v>
      </c>
      <c r="E3" s="281">
        <v>3.3999999999999998E-3</v>
      </c>
      <c r="F3" s="290"/>
      <c r="G3" s="275">
        <v>2458483.2231000001</v>
      </c>
      <c r="H3" s="275">
        <f t="shared" si="0"/>
        <v>1.2099999934434891E-2</v>
      </c>
      <c r="I3" s="275">
        <f t="shared" ref="I3:I14" si="1">H3/E3</f>
        <v>3.5588235101279091</v>
      </c>
    </row>
    <row r="4" spans="1:13">
      <c r="A4" s="8" t="s">
        <v>19</v>
      </c>
      <c r="B4" s="16">
        <v>9</v>
      </c>
      <c r="C4" s="16" t="s">
        <v>37</v>
      </c>
      <c r="D4" s="78">
        <v>2458565.0902</v>
      </c>
      <c r="E4" s="281">
        <v>3.2499999999999999E-3</v>
      </c>
      <c r="F4" s="290"/>
      <c r="G4" s="275">
        <v>2458565.1072999998</v>
      </c>
      <c r="H4" s="275">
        <f t="shared" si="0"/>
        <v>1.7099999822676182E-2</v>
      </c>
      <c r="I4" s="275">
        <f t="shared" si="1"/>
        <v>5.2615384069772873</v>
      </c>
    </row>
    <row r="5" spans="1:13">
      <c r="A5" s="204" t="s">
        <v>19</v>
      </c>
      <c r="B5" s="205">
        <v>12</v>
      </c>
      <c r="C5" s="205" t="s">
        <v>38</v>
      </c>
      <c r="D5" s="273">
        <v>2458647.3328</v>
      </c>
      <c r="E5" s="282">
        <v>4.4000000000000003E-3</v>
      </c>
      <c r="F5" s="291"/>
      <c r="G5" s="276">
        <v>2458647.3635</v>
      </c>
      <c r="H5" s="276">
        <f t="shared" si="0"/>
        <v>3.0700000002980232E-2</v>
      </c>
      <c r="I5" s="276">
        <f t="shared" si="1"/>
        <v>6.9772727279500524</v>
      </c>
    </row>
    <row r="6" spans="1:13">
      <c r="A6" s="8" t="s">
        <v>19</v>
      </c>
      <c r="B6" s="16">
        <v>28</v>
      </c>
      <c r="C6" s="16" t="s">
        <v>31</v>
      </c>
      <c r="D6" s="78">
        <v>2459065.2370000002</v>
      </c>
      <c r="E6" s="281">
        <v>2.3500000000000001E-3</v>
      </c>
      <c r="F6" s="290" t="s">
        <v>375</v>
      </c>
      <c r="G6" s="275">
        <v>2459065.2622000002</v>
      </c>
      <c r="H6" s="275">
        <f t="shared" si="0"/>
        <v>2.5200000032782555E-2</v>
      </c>
      <c r="I6" s="275">
        <f t="shared" si="1"/>
        <v>10.723404269269171</v>
      </c>
    </row>
    <row r="7" spans="1:13">
      <c r="A7" s="8" t="s">
        <v>19</v>
      </c>
      <c r="B7" s="16">
        <v>31</v>
      </c>
      <c r="C7" s="16" t="s">
        <v>32</v>
      </c>
      <c r="D7" s="78">
        <v>2459148.4781999998</v>
      </c>
      <c r="E7" s="281">
        <v>2.65E-3</v>
      </c>
      <c r="F7" s="290"/>
      <c r="G7" s="275">
        <v>2459148.497</v>
      </c>
      <c r="H7" s="275">
        <f t="shared" si="0"/>
        <v>1.8800000194460154E-2</v>
      </c>
      <c r="I7" s="275">
        <f t="shared" si="1"/>
        <v>7.0943396960226996</v>
      </c>
      <c r="M7" s="18"/>
    </row>
    <row r="8" spans="1:13">
      <c r="A8" s="8" t="s">
        <v>19</v>
      </c>
      <c r="B8" s="16">
        <v>34</v>
      </c>
      <c r="C8" s="16" t="s">
        <v>33</v>
      </c>
      <c r="D8" s="78">
        <v>2459231.1144000003</v>
      </c>
      <c r="E8" s="281">
        <v>2.0999999999999999E-3</v>
      </c>
      <c r="F8" s="290"/>
      <c r="G8" s="275">
        <v>2459231.1206</v>
      </c>
      <c r="H8" s="275">
        <f t="shared" si="0"/>
        <v>6.199999712407589E-3</v>
      </c>
      <c r="I8" s="275">
        <f t="shared" si="1"/>
        <v>2.9523808154321856</v>
      </c>
      <c r="M8" s="18"/>
    </row>
    <row r="9" spans="1:13">
      <c r="A9" s="204" t="s">
        <v>19</v>
      </c>
      <c r="B9" s="205">
        <v>37</v>
      </c>
      <c r="C9" s="205" t="s">
        <v>34</v>
      </c>
      <c r="D9" s="273">
        <v>2459313.2535000001</v>
      </c>
      <c r="E9" s="282">
        <v>1.9E-3</v>
      </c>
      <c r="F9" s="291"/>
      <c r="G9" s="276">
        <v>2459313.2552</v>
      </c>
      <c r="H9" s="276">
        <f t="shared" si="0"/>
        <v>1.6999999061226845E-3</v>
      </c>
      <c r="I9" s="276">
        <f t="shared" si="1"/>
        <v>0.8947367926961497</v>
      </c>
      <c r="M9" s="18"/>
    </row>
    <row r="10" spans="1:13">
      <c r="A10" s="8" t="s">
        <v>19</v>
      </c>
      <c r="B10" s="16">
        <v>61</v>
      </c>
      <c r="C10" s="16" t="s">
        <v>39</v>
      </c>
      <c r="D10" s="78">
        <v>2459976.0493000001</v>
      </c>
      <c r="E10" s="281">
        <v>4.4000000000000003E-3</v>
      </c>
      <c r="F10" s="290" t="s">
        <v>386</v>
      </c>
      <c r="G10" s="275">
        <v>2459976.0671000001</v>
      </c>
      <c r="H10" s="275">
        <f t="shared" si="0"/>
        <v>1.780000003054738E-2</v>
      </c>
      <c r="I10" s="275">
        <f t="shared" si="1"/>
        <v>4.0454545523971319</v>
      </c>
      <c r="M10" s="18"/>
    </row>
    <row r="11" spans="1:13">
      <c r="A11" s="8" t="s">
        <v>19</v>
      </c>
      <c r="B11" s="17">
        <v>64</v>
      </c>
      <c r="C11" s="17" t="s">
        <v>40</v>
      </c>
      <c r="D11" s="78">
        <v>2460059.6189000001</v>
      </c>
      <c r="E11" s="281">
        <v>2.3E-3</v>
      </c>
      <c r="F11" s="290"/>
      <c r="G11" s="275">
        <v>2460059.6184</v>
      </c>
      <c r="H11" s="275">
        <f t="shared" si="0"/>
        <v>-5.0000008195638657E-4</v>
      </c>
      <c r="I11" s="275">
        <f t="shared" si="1"/>
        <v>-0.21739133998103763</v>
      </c>
      <c r="M11" s="18"/>
    </row>
    <row r="12" spans="1:13">
      <c r="A12" s="204" t="s">
        <v>19</v>
      </c>
      <c r="B12" s="206">
        <v>67</v>
      </c>
      <c r="C12" s="206" t="s">
        <v>41</v>
      </c>
      <c r="D12" s="273">
        <v>2460142.6048000003</v>
      </c>
      <c r="E12" s="282">
        <v>2.2499999999999998E-3</v>
      </c>
      <c r="F12" s="291"/>
      <c r="G12" s="276">
        <v>2460142.5931000002</v>
      </c>
      <c r="H12" s="276">
        <f t="shared" si="0"/>
        <v>-1.1700000148266554E-2</v>
      </c>
      <c r="I12" s="276">
        <f t="shared" si="1"/>
        <v>-5.2000000658962469</v>
      </c>
      <c r="M12" s="18"/>
    </row>
    <row r="13" spans="1:13">
      <c r="A13" s="8" t="s">
        <v>19</v>
      </c>
      <c r="B13" s="17">
        <v>89</v>
      </c>
      <c r="C13" s="17" t="s">
        <v>95</v>
      </c>
      <c r="D13" s="78">
        <v>2460718.6125820568</v>
      </c>
      <c r="E13" s="281">
        <f t="shared" ref="E13:E18" si="2">$F$26</f>
        <v>4.5835664102673434E-3</v>
      </c>
      <c r="F13" s="290" t="s">
        <v>385</v>
      </c>
      <c r="G13" s="275">
        <v>2460719.5920000002</v>
      </c>
      <c r="H13" s="275">
        <f t="shared" si="0"/>
        <v>0.97941794339567423</v>
      </c>
      <c r="I13" s="275">
        <f t="shared" si="1"/>
        <v>213.6803213326952</v>
      </c>
    </row>
    <row r="14" spans="1:13" ht="15.75" thickBot="1">
      <c r="A14" s="83" t="s">
        <v>19</v>
      </c>
      <c r="B14" s="84">
        <v>95</v>
      </c>
      <c r="C14" s="84" t="s">
        <v>114</v>
      </c>
      <c r="D14" s="274">
        <v>2460886.2719999999</v>
      </c>
      <c r="E14" s="283">
        <f t="shared" si="2"/>
        <v>4.5835664102673434E-3</v>
      </c>
      <c r="F14" s="292"/>
      <c r="G14" s="277">
        <v>2460887.3191999998</v>
      </c>
      <c r="H14" s="277">
        <f t="shared" si="0"/>
        <v>1.0471999999135733</v>
      </c>
      <c r="I14" s="277">
        <f t="shared" si="1"/>
        <v>228.4683816444352</v>
      </c>
    </row>
    <row r="15" spans="1:13">
      <c r="A15" s="8" t="s">
        <v>20</v>
      </c>
      <c r="B15" s="17">
        <v>88</v>
      </c>
      <c r="C15" s="17" t="s">
        <v>35</v>
      </c>
      <c r="D15" s="78">
        <v>2460695.5345518598</v>
      </c>
      <c r="E15" s="281">
        <f t="shared" si="2"/>
        <v>4.5835664102673434E-3</v>
      </c>
      <c r="F15" s="290"/>
      <c r="G15" s="78"/>
      <c r="H15" s="78"/>
      <c r="I15" s="78"/>
    </row>
    <row r="16" spans="1:13">
      <c r="A16" s="8" t="s">
        <v>20</v>
      </c>
      <c r="B16" s="17">
        <v>89</v>
      </c>
      <c r="C16" s="17" t="s">
        <v>36</v>
      </c>
      <c r="D16" s="78">
        <v>2460736.6349054021</v>
      </c>
      <c r="E16" s="281">
        <f t="shared" si="2"/>
        <v>4.5835664102673434E-3</v>
      </c>
      <c r="F16" s="290"/>
      <c r="G16" s="78"/>
      <c r="H16" s="78"/>
      <c r="I16" s="78"/>
    </row>
    <row r="17" spans="1:9">
      <c r="A17" s="8" t="s">
        <v>20</v>
      </c>
      <c r="B17" s="17">
        <v>94</v>
      </c>
      <c r="C17" s="17" t="s">
        <v>70</v>
      </c>
      <c r="D17" s="78">
        <v>2460859.2275</v>
      </c>
      <c r="E17" s="281">
        <f t="shared" si="2"/>
        <v>4.5835664102673434E-3</v>
      </c>
      <c r="F17" s="290"/>
      <c r="G17" s="78"/>
      <c r="H17" s="78"/>
      <c r="I17" s="78"/>
    </row>
    <row r="18" spans="1:9">
      <c r="A18" s="8" t="s">
        <v>20</v>
      </c>
      <c r="B18" s="17">
        <v>95</v>
      </c>
      <c r="C18" s="17" t="s">
        <v>102</v>
      </c>
      <c r="D18" s="78">
        <v>2460900.06</v>
      </c>
      <c r="E18" s="281">
        <f t="shared" si="2"/>
        <v>4.5835664102673434E-3</v>
      </c>
      <c r="F18" s="290"/>
      <c r="G18" s="78"/>
      <c r="H18" s="78"/>
      <c r="I18" s="78"/>
    </row>
    <row r="21" spans="1:9">
      <c r="A21" s="284" t="s">
        <v>372</v>
      </c>
      <c r="B21" s="166"/>
      <c r="C21" s="166"/>
      <c r="D21" s="166"/>
      <c r="E21" s="286"/>
    </row>
    <row r="22" spans="1:9">
      <c r="A22" s="168" t="s">
        <v>373</v>
      </c>
      <c r="B22" s="137"/>
      <c r="C22" s="137"/>
      <c r="D22" s="137"/>
      <c r="E22" s="169"/>
    </row>
    <row r="24" spans="1:9">
      <c r="A24" s="284" t="s">
        <v>382</v>
      </c>
      <c r="B24" s="166"/>
      <c r="C24" s="166"/>
      <c r="D24" s="166"/>
      <c r="E24" s="166"/>
      <c r="F24" s="286">
        <v>2.2599999999999999E-3</v>
      </c>
    </row>
    <row r="25" spans="1:9">
      <c r="A25" s="167" t="s">
        <v>381</v>
      </c>
      <c r="F25" s="287">
        <f>STDEV(Transits!P8:P11,Transits!P13:P14)/60/24</f>
        <v>5.1104482227424105E-3</v>
      </c>
    </row>
    <row r="26" spans="1:9">
      <c r="A26" s="168" t="s">
        <v>383</v>
      </c>
      <c r="B26" s="137"/>
      <c r="C26" s="137"/>
      <c r="D26" s="137"/>
      <c r="E26" s="137"/>
      <c r="F26" s="288">
        <f>SQRT(F25*F25-F24*F24)</f>
        <v>4.5835664102673434E-3</v>
      </c>
    </row>
    <row r="28" spans="1:9">
      <c r="A28" s="284" t="s">
        <v>377</v>
      </c>
      <c r="B28" s="166"/>
      <c r="C28" s="166"/>
      <c r="D28" s="166"/>
      <c r="E28" s="166"/>
      <c r="F28" s="285">
        <f>AVERAGE(I2:I12)</f>
        <v>3.2809599422722999</v>
      </c>
    </row>
    <row r="29" spans="1:9">
      <c r="A29" s="168" t="s">
        <v>378</v>
      </c>
      <c r="B29" s="137"/>
      <c r="C29" s="137"/>
      <c r="D29" s="137"/>
      <c r="E29" s="137"/>
      <c r="F29" s="207">
        <f>AVERAGE(I2:I14)</f>
        <v>36.787635564778903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X91"/>
  <sheetViews>
    <sheetView zoomScale="106" zoomScaleNormal="106" workbookViewId="0">
      <selection activeCell="P8" sqref="P8:P14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86" t="s">
        <v>116</v>
      </c>
      <c r="B2" s="86"/>
      <c r="C2" s="86"/>
      <c r="D2" s="86"/>
      <c r="E2" s="86"/>
      <c r="F2" s="33"/>
      <c r="G2" s="14" t="s">
        <v>77</v>
      </c>
      <c r="H2" s="14"/>
      <c r="I2" s="14"/>
      <c r="J2" s="88"/>
      <c r="K2" s="60" t="s">
        <v>78</v>
      </c>
      <c r="L2" s="60"/>
      <c r="M2" s="60"/>
      <c r="N2" s="60"/>
      <c r="O2" s="91"/>
      <c r="P2" s="92" t="s">
        <v>117</v>
      </c>
    </row>
    <row r="3" spans="1:23" s="8" customFormat="1">
      <c r="A3" s="32" t="s">
        <v>112</v>
      </c>
      <c r="B3" s="32" t="s">
        <v>23</v>
      </c>
      <c r="C3" s="32" t="s">
        <v>42</v>
      </c>
      <c r="D3" s="32" t="s">
        <v>28</v>
      </c>
      <c r="E3" s="32" t="s">
        <v>29</v>
      </c>
      <c r="F3" s="34" t="s">
        <v>30</v>
      </c>
      <c r="G3" s="15" t="s">
        <v>24</v>
      </c>
      <c r="H3" s="15" t="s">
        <v>25</v>
      </c>
      <c r="I3" s="15" t="s">
        <v>26</v>
      </c>
      <c r="J3" s="89" t="s">
        <v>27</v>
      </c>
      <c r="K3" s="61" t="s">
        <v>63</v>
      </c>
      <c r="L3" s="61" t="s">
        <v>64</v>
      </c>
      <c r="M3" s="61" t="s">
        <v>65</v>
      </c>
      <c r="N3" s="61" t="s">
        <v>27</v>
      </c>
      <c r="O3" s="61" t="s">
        <v>79</v>
      </c>
      <c r="P3" s="8" t="s">
        <v>71</v>
      </c>
      <c r="Q3" s="8" t="s">
        <v>118</v>
      </c>
      <c r="R3" s="95" t="s">
        <v>121</v>
      </c>
      <c r="S3" s="95"/>
    </row>
    <row r="4" spans="1:23" s="8" customFormat="1">
      <c r="A4" s="8" t="s">
        <v>19</v>
      </c>
      <c r="B4" s="16">
        <v>3</v>
      </c>
      <c r="C4" s="16" t="s">
        <v>35</v>
      </c>
      <c r="D4" s="78">
        <v>2458401.4085999997</v>
      </c>
      <c r="E4" s="12">
        <f>D4-2457000</f>
        <v>1401.4085999997333</v>
      </c>
      <c r="F4" s="10"/>
      <c r="G4" s="7"/>
      <c r="H4" s="7"/>
      <c r="I4" s="7"/>
      <c r="J4" s="90"/>
      <c r="P4" s="8" t="s">
        <v>96</v>
      </c>
      <c r="Q4" s="93">
        <f>D4-'alte Langfristprognosen'!$G$199</f>
        <v>43382.408599999733</v>
      </c>
      <c r="R4" s="8" t="s">
        <v>119</v>
      </c>
      <c r="S4" s="8" t="s">
        <v>120</v>
      </c>
    </row>
    <row r="5" spans="1:23" s="8" customFormat="1">
      <c r="A5" s="8" t="s">
        <v>19</v>
      </c>
      <c r="B5" s="16">
        <v>6</v>
      </c>
      <c r="C5" s="16" t="s">
        <v>36</v>
      </c>
      <c r="D5" s="78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90"/>
      <c r="Q5" s="93">
        <f>D5-'alte Langfristprognosen'!$G$199</f>
        <v>43464.211000000127</v>
      </c>
      <c r="R5" s="96"/>
      <c r="S5" s="96"/>
    </row>
    <row r="6" spans="1:23" s="8" customFormat="1">
      <c r="A6" s="8" t="s">
        <v>19</v>
      </c>
      <c r="B6" s="16">
        <v>9</v>
      </c>
      <c r="C6" s="16" t="s">
        <v>37</v>
      </c>
      <c r="D6" s="78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90"/>
      <c r="Q6" s="93">
        <f>D6-'alte Langfristprognosen'!$G$199</f>
        <v>43546.090199999977</v>
      </c>
      <c r="R6" s="96"/>
      <c r="S6" s="96"/>
    </row>
    <row r="7" spans="1:23" s="8" customFormat="1">
      <c r="A7" s="8" t="s">
        <v>19</v>
      </c>
      <c r="B7" s="16">
        <v>12</v>
      </c>
      <c r="C7" s="16" t="s">
        <v>38</v>
      </c>
      <c r="D7" s="78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90"/>
      <c r="Q7" s="93">
        <f>D7-'alte Langfristprognosen'!$G$199</f>
        <v>43628.332799999975</v>
      </c>
      <c r="R7" s="96"/>
      <c r="S7" s="96"/>
    </row>
    <row r="8" spans="1:23">
      <c r="A8" s="8" t="s">
        <v>19</v>
      </c>
      <c r="B8" s="16">
        <v>28</v>
      </c>
      <c r="C8" s="16" t="s">
        <v>31</v>
      </c>
      <c r="D8" s="78">
        <v>2459065.2370000002</v>
      </c>
      <c r="E8" s="12">
        <f t="shared" si="0"/>
        <v>2065.2370000001974</v>
      </c>
      <c r="F8" s="257">
        <f>(D8-D7)/5</f>
        <v>83.58084000004456</v>
      </c>
      <c r="G8" s="7">
        <v>1519</v>
      </c>
      <c r="H8" s="7">
        <v>1498</v>
      </c>
      <c r="I8" s="7">
        <f>G8-H8</f>
        <v>21</v>
      </c>
      <c r="J8" s="90">
        <f>I8/G8</f>
        <v>1.3824884792626729E-2</v>
      </c>
      <c r="K8" s="31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93">
        <f>D8-'alte Langfristprognosen'!$G$199</f>
        <v>44046.237000000197</v>
      </c>
      <c r="R8" s="97"/>
      <c r="S8" s="97"/>
    </row>
    <row r="9" spans="1:23">
      <c r="A9" s="8" t="s">
        <v>19</v>
      </c>
      <c r="B9" s="16">
        <v>31</v>
      </c>
      <c r="C9" s="16" t="s">
        <v>32</v>
      </c>
      <c r="D9" s="78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90">
        <f t="shared" ref="J9:J11" si="3">I9/G9</f>
        <v>1.4267185473411154E-2</v>
      </c>
      <c r="K9" s="31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93">
        <f>D9-'alte Langfristprognosen'!$G$199</f>
        <v>44129.478199999779</v>
      </c>
      <c r="R9" s="97"/>
      <c r="S9" s="97"/>
    </row>
    <row r="10" spans="1:23">
      <c r="A10" s="8" t="s">
        <v>19</v>
      </c>
      <c r="B10" s="16">
        <v>34</v>
      </c>
      <c r="C10" s="16" t="s">
        <v>33</v>
      </c>
      <c r="D10" s="78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90">
        <f t="shared" si="3"/>
        <v>1.2228260869565218E-2</v>
      </c>
      <c r="K10" s="31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93">
        <f>D10-'alte Langfristprognosen'!$G$199</f>
        <v>44212.114400000311</v>
      </c>
      <c r="R10" s="97"/>
      <c r="S10" s="97"/>
    </row>
    <row r="11" spans="1:23">
      <c r="A11" s="8" t="s">
        <v>19</v>
      </c>
      <c r="B11" s="16">
        <v>37</v>
      </c>
      <c r="C11" s="16" t="s">
        <v>34</v>
      </c>
      <c r="D11" s="78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90">
        <f t="shared" si="3"/>
        <v>1.2607830126078301E-2</v>
      </c>
      <c r="K11" s="31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93">
        <f>D11-'alte Langfristprognosen'!$G$199</f>
        <v>44294.253500000108</v>
      </c>
      <c r="R11" s="97"/>
      <c r="S11" s="97"/>
    </row>
    <row r="12" spans="1:23">
      <c r="A12" s="8" t="s">
        <v>19</v>
      </c>
      <c r="B12" s="16">
        <v>61</v>
      </c>
      <c r="C12" s="16" t="s">
        <v>39</v>
      </c>
      <c r="D12" s="78">
        <v>2459976.0493000001</v>
      </c>
      <c r="E12" s="12">
        <f t="shared" si="0"/>
        <v>2976.0493000000715</v>
      </c>
      <c r="F12" s="257">
        <f>(D12-D11)/8</f>
        <v>82.849474999995437</v>
      </c>
      <c r="J12" s="90"/>
      <c r="K12" s="31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93">
        <f>D12-'alte Langfristprognosen'!$G$199</f>
        <v>44957.049300000072</v>
      </c>
      <c r="R12" s="97"/>
      <c r="S12" s="97"/>
    </row>
    <row r="13" spans="1:23">
      <c r="A13" s="8" t="s">
        <v>19</v>
      </c>
      <c r="B13" s="17">
        <v>64</v>
      </c>
      <c r="C13" s="17" t="s">
        <v>40</v>
      </c>
      <c r="D13" s="78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90">
        <f t="shared" ref="J13:J14" si="7">I13/G13</f>
        <v>1.3477088948787063E-2</v>
      </c>
      <c r="K13" s="31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93">
        <f>D13-'alte Langfristprognosen'!$G$199</f>
        <v>45040.618900000118</v>
      </c>
      <c r="R13" s="97"/>
      <c r="S13" s="97"/>
    </row>
    <row r="14" spans="1:23">
      <c r="A14" s="8" t="s">
        <v>19</v>
      </c>
      <c r="B14" s="17">
        <v>67</v>
      </c>
      <c r="C14" s="17" t="s">
        <v>41</v>
      </c>
      <c r="D14" s="78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90">
        <f t="shared" si="7"/>
        <v>1.5161502966381015E-2</v>
      </c>
      <c r="K14" s="31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93">
        <f>D14-'alte Langfristprognosen'!$G$199</f>
        <v>45123.604800000321</v>
      </c>
      <c r="R14" s="97"/>
      <c r="S14" s="97"/>
    </row>
    <row r="15" spans="1:23">
      <c r="A15" s="8" t="s">
        <v>19</v>
      </c>
      <c r="B15" s="17">
        <v>89</v>
      </c>
      <c r="C15" s="17" t="s">
        <v>95</v>
      </c>
      <c r="D15" s="12"/>
      <c r="E15" s="12"/>
      <c r="F15" s="257">
        <f>(K15-K14)/7</f>
        <v>82.287703056819737</v>
      </c>
      <c r="J15" s="90"/>
      <c r="K15" s="31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78"/>
      <c r="Q15" s="94">
        <f>K15-'alte Langfristprognosen'!$G$199</f>
        <v>45699.612582056783</v>
      </c>
      <c r="R15" s="97"/>
      <c r="S15" s="97"/>
    </row>
    <row r="16" spans="1:23">
      <c r="A16" s="8" t="s">
        <v>19</v>
      </c>
      <c r="B16" s="17">
        <v>95</v>
      </c>
      <c r="C16" s="17" t="s">
        <v>114</v>
      </c>
      <c r="F16" s="257">
        <f>(K16-K15)/2</f>
        <v>83.829708971548826</v>
      </c>
      <c r="J16" s="10"/>
      <c r="K16" s="31">
        <v>2460886.2719999999</v>
      </c>
      <c r="L16" s="31">
        <f>W16-T16</f>
        <v>0.27699999999992997</v>
      </c>
      <c r="M16" s="7">
        <f>V16-U16</f>
        <v>0.15499999999997272</v>
      </c>
      <c r="N16" s="201">
        <v>1.34E-2</v>
      </c>
      <c r="O16" s="31">
        <f t="shared" si="8"/>
        <v>0.12199999999995725</v>
      </c>
      <c r="Q16" s="94">
        <f>K16-'alte Langfristprognosen'!$G$199</f>
        <v>45867.271999999881</v>
      </c>
      <c r="R16" s="97"/>
      <c r="S16" s="97"/>
      <c r="T16" s="171">
        <v>886.13800000000003</v>
      </c>
      <c r="U16" s="171">
        <v>886.21</v>
      </c>
      <c r="V16" s="171">
        <v>886.36500000000001</v>
      </c>
      <c r="W16" s="171">
        <v>886.41499999999996</v>
      </c>
    </row>
    <row r="17" spans="1:24" ht="15.75" thickBot="1">
      <c r="A17" s="83" t="s">
        <v>19</v>
      </c>
      <c r="B17" s="84">
        <v>97</v>
      </c>
      <c r="C17" s="84" t="s">
        <v>115</v>
      </c>
      <c r="D17" s="85"/>
      <c r="E17" s="85"/>
      <c r="F17" s="256">
        <f>K17-K16</f>
        <v>82.5</v>
      </c>
      <c r="G17" s="85"/>
      <c r="H17" s="85"/>
      <c r="I17" s="85"/>
      <c r="J17" s="87"/>
      <c r="K17" s="272">
        <f t="shared" ref="K17" si="9">K16+82.5</f>
        <v>2460968.7719999999</v>
      </c>
      <c r="L17" s="85"/>
      <c r="M17" s="85"/>
      <c r="N17" s="202"/>
      <c r="O17" s="85"/>
      <c r="P17" s="85"/>
      <c r="Q17" s="99">
        <f>K17-'alte Langfristprognosen'!$G$199</f>
        <v>45949.771999999881</v>
      </c>
      <c r="R17" s="97"/>
      <c r="S17" s="97"/>
      <c r="T17" s="171"/>
      <c r="U17" s="171"/>
      <c r="V17" s="171"/>
      <c r="W17" s="171"/>
    </row>
    <row r="18" spans="1:24">
      <c r="A18" s="8" t="s">
        <v>20</v>
      </c>
      <c r="B18" s="17">
        <v>88</v>
      </c>
      <c r="C18" s="17" t="s">
        <v>35</v>
      </c>
      <c r="F18" s="10"/>
      <c r="J18" s="10"/>
      <c r="K18" s="31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94">
        <f>K18-'alte Langfristprognosen'!$G$199</f>
        <v>45676.534551859833</v>
      </c>
      <c r="R18" s="97"/>
      <c r="S18" s="97"/>
      <c r="T18" s="171"/>
      <c r="U18" s="171"/>
      <c r="V18" s="171"/>
      <c r="W18" s="171"/>
    </row>
    <row r="19" spans="1:24">
      <c r="A19" s="8" t="s">
        <v>20</v>
      </c>
      <c r="B19" s="17">
        <v>89</v>
      </c>
      <c r="C19" s="17" t="s">
        <v>36</v>
      </c>
      <c r="F19" s="13">
        <f t="shared" ref="F19:F21" si="11">K19-K18</f>
        <v>41.10035354224965</v>
      </c>
      <c r="J19" s="10"/>
      <c r="K19" s="31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94">
        <f>K19-'alte Langfristprognosen'!$G$199</f>
        <v>45717.634905402083</v>
      </c>
      <c r="R19" s="97"/>
      <c r="S19" s="97"/>
      <c r="T19" s="200" t="s">
        <v>36</v>
      </c>
      <c r="U19" s="200" t="s">
        <v>37</v>
      </c>
      <c r="V19" s="200" t="s">
        <v>38</v>
      </c>
      <c r="W19" s="200" t="s">
        <v>70</v>
      </c>
    </row>
    <row r="20" spans="1:24">
      <c r="A20" s="8" t="s">
        <v>20</v>
      </c>
      <c r="B20" s="17">
        <v>94</v>
      </c>
      <c r="C20" s="17" t="s">
        <v>70</v>
      </c>
      <c r="F20" s="257">
        <f>(K20-K19)/3</f>
        <v>40.864198199318103</v>
      </c>
      <c r="J20" s="10"/>
      <c r="K20" s="31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201">
        <v>8.2000000000000007E-3</v>
      </c>
      <c r="O20" s="31">
        <f t="shared" ref="O20" si="13">L20-M20</f>
        <v>7.4999999999995737E-2</v>
      </c>
      <c r="Q20" s="94">
        <f>K20-'alte Langfristprognosen'!$G$199</f>
        <v>45840.227500000037</v>
      </c>
      <c r="R20" s="97"/>
      <c r="S20" s="97"/>
      <c r="T20" s="171">
        <v>59.13</v>
      </c>
      <c r="U20" s="171">
        <v>59.174999999999997</v>
      </c>
      <c r="V20" s="171">
        <v>59.28</v>
      </c>
      <c r="W20" s="171">
        <v>59.31</v>
      </c>
    </row>
    <row r="21" spans="1:24">
      <c r="A21" s="8" t="s">
        <v>20</v>
      </c>
      <c r="B21" s="17">
        <v>95</v>
      </c>
      <c r="C21" s="17" t="s">
        <v>102</v>
      </c>
      <c r="F21" s="13">
        <f t="shared" si="11"/>
        <v>40.832500000018626</v>
      </c>
      <c r="J21" s="10"/>
      <c r="K21" s="31">
        <v>2460900.06</v>
      </c>
      <c r="L21" s="31">
        <f>W21-T21</f>
        <v>0.15999999999996817</v>
      </c>
      <c r="M21" s="7">
        <f>V21-U21</f>
        <v>7.0000000000050022E-2</v>
      </c>
      <c r="N21" s="201">
        <v>0.01</v>
      </c>
      <c r="O21" s="31">
        <f t="shared" ref="O21" si="14">L21-M21</f>
        <v>8.9999999999918145E-2</v>
      </c>
      <c r="Q21" s="94">
        <f>K21-'alte Langfristprognosen'!$G$199</f>
        <v>45881.060000000056</v>
      </c>
      <c r="R21" s="97">
        <v>45863</v>
      </c>
      <c r="S21" s="97">
        <v>45889</v>
      </c>
      <c r="T21" s="171">
        <v>899.97</v>
      </c>
      <c r="U21" s="171">
        <v>900.02</v>
      </c>
      <c r="V21" s="171">
        <v>900.09</v>
      </c>
      <c r="W21" s="171">
        <v>900.13</v>
      </c>
    </row>
    <row r="22" spans="1:24">
      <c r="A22" s="8" t="s">
        <v>0</v>
      </c>
      <c r="B22" s="17">
        <v>96</v>
      </c>
      <c r="C22" s="17" t="s">
        <v>0</v>
      </c>
      <c r="F22" s="13"/>
      <c r="J22" s="10"/>
      <c r="K22" s="101" t="s">
        <v>0</v>
      </c>
      <c r="N22" s="201"/>
      <c r="Q22" s="100" t="s">
        <v>0</v>
      </c>
      <c r="R22" s="97">
        <v>45889</v>
      </c>
      <c r="S22" s="97">
        <v>45915</v>
      </c>
      <c r="T22" s="171"/>
      <c r="U22" s="171"/>
      <c r="V22" s="171"/>
      <c r="W22" s="171"/>
    </row>
    <row r="23" spans="1:24">
      <c r="A23" s="8" t="s">
        <v>20</v>
      </c>
      <c r="B23" s="17">
        <v>97</v>
      </c>
      <c r="C23" s="17" t="s">
        <v>103</v>
      </c>
      <c r="F23" s="13"/>
      <c r="J23" s="10"/>
      <c r="K23" s="18">
        <f>K21+40.8</f>
        <v>2460940.86</v>
      </c>
      <c r="N23" s="201"/>
      <c r="Q23" s="98">
        <f>K23-'alte Langfristprognosen'!$G$199</f>
        <v>45921.85999999987</v>
      </c>
      <c r="R23" s="97">
        <v>45915</v>
      </c>
      <c r="S23" s="97">
        <v>45970</v>
      </c>
      <c r="T23" s="171"/>
      <c r="U23" s="171"/>
      <c r="V23" s="171"/>
      <c r="W23" s="171"/>
    </row>
    <row r="24" spans="1:24">
      <c r="A24" s="8" t="s">
        <v>20</v>
      </c>
      <c r="B24" s="17">
        <v>97</v>
      </c>
      <c r="C24" s="17" t="s">
        <v>104</v>
      </c>
      <c r="F24" s="13"/>
      <c r="J24" s="10"/>
      <c r="K24" s="18">
        <f>K23+40.8</f>
        <v>2460981.6599999997</v>
      </c>
      <c r="N24" s="201"/>
      <c r="Q24" s="98">
        <f>K24-'alte Langfristprognosen'!$G$199</f>
        <v>45962.659999999683</v>
      </c>
      <c r="R24" s="97">
        <v>45915</v>
      </c>
      <c r="S24" s="97">
        <v>45970</v>
      </c>
      <c r="T24" s="171"/>
      <c r="U24" s="171"/>
      <c r="V24" s="171"/>
      <c r="W24" s="171"/>
    </row>
    <row r="25" spans="1:24">
      <c r="A25" s="8" t="s">
        <v>20</v>
      </c>
      <c r="B25" s="17">
        <v>98</v>
      </c>
      <c r="C25" s="17" t="s">
        <v>31</v>
      </c>
      <c r="F25" s="13"/>
      <c r="J25" s="10"/>
      <c r="K25" s="18">
        <f>K24+40.8</f>
        <v>2461022.4599999995</v>
      </c>
      <c r="N25" s="201"/>
      <c r="Q25" s="98">
        <f>K25-'alte Langfristprognosen'!$G$199</f>
        <v>46003.459999999497</v>
      </c>
      <c r="R25" s="97">
        <v>45970</v>
      </c>
      <c r="S25" s="97">
        <v>46027</v>
      </c>
      <c r="T25" s="171"/>
      <c r="U25" s="171"/>
      <c r="V25" s="171"/>
      <c r="W25" s="171"/>
    </row>
    <row r="26" spans="1:24">
      <c r="A26" s="8"/>
      <c r="D26" s="12"/>
      <c r="K26" s="12"/>
      <c r="R26" s="97"/>
      <c r="S26" s="97"/>
    </row>
    <row r="27" spans="1:24">
      <c r="A27" s="8"/>
      <c r="D27" s="12"/>
      <c r="K27" s="12"/>
      <c r="R27" s="97"/>
      <c r="S27" s="97"/>
    </row>
    <row r="28" spans="1:24">
      <c r="D28" s="12"/>
      <c r="L28" s="12"/>
      <c r="M28" s="12"/>
    </row>
    <row r="29" spans="1:24">
      <c r="D29" s="12"/>
      <c r="X29" s="7">
        <f>33/6/60/24</f>
        <v>3.8194444444444443E-3</v>
      </c>
    </row>
    <row r="30" spans="1:24">
      <c r="D30" s="8" t="s">
        <v>28</v>
      </c>
      <c r="E30" s="11" t="s">
        <v>30</v>
      </c>
    </row>
    <row r="31" spans="1:24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44</v>
      </c>
      <c r="H31" s="7">
        <f>2458740</f>
        <v>2458740</v>
      </c>
    </row>
    <row r="32" spans="1:24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51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52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43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257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257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257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36</v>
      </c>
      <c r="E75" s="7" t="s">
        <v>70</v>
      </c>
    </row>
    <row r="76" spans="1:5">
      <c r="A76" s="8" t="s">
        <v>19</v>
      </c>
      <c r="B76" s="16">
        <v>28</v>
      </c>
      <c r="C76" s="16" t="s">
        <v>31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19</v>
      </c>
      <c r="B77" s="16">
        <v>31</v>
      </c>
      <c r="C77" s="16" t="s">
        <v>32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19</v>
      </c>
      <c r="B78" s="16">
        <v>34</v>
      </c>
      <c r="C78" s="16" t="s">
        <v>33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19</v>
      </c>
      <c r="B79" s="16">
        <v>37</v>
      </c>
      <c r="C79" s="16" t="s">
        <v>34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19</v>
      </c>
      <c r="B80" s="16">
        <v>61</v>
      </c>
      <c r="C80" s="16" t="s">
        <v>39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19</v>
      </c>
      <c r="B81" s="17">
        <v>64</v>
      </c>
      <c r="C81" s="17" t="s">
        <v>40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19</v>
      </c>
      <c r="B82" s="17">
        <v>67</v>
      </c>
      <c r="C82" s="17" t="s">
        <v>41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19</v>
      </c>
      <c r="B83" s="17">
        <v>89</v>
      </c>
      <c r="C83" s="17" t="s">
        <v>95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19</v>
      </c>
      <c r="B84" s="17"/>
      <c r="C84" s="17" t="s">
        <v>113</v>
      </c>
    </row>
    <row r="85" spans="1:5">
      <c r="A85" s="8" t="s">
        <v>19</v>
      </c>
      <c r="B85" s="17">
        <v>95</v>
      </c>
      <c r="C85" s="17" t="s">
        <v>114</v>
      </c>
    </row>
    <row r="86" spans="1:5" ht="15.75" thickBot="1">
      <c r="A86" s="83" t="s">
        <v>19</v>
      </c>
      <c r="B86" s="84">
        <v>97</v>
      </c>
      <c r="C86" s="84" t="s">
        <v>115</v>
      </c>
      <c r="D86" s="85"/>
      <c r="E86" s="85"/>
    </row>
    <row r="87" spans="1:5">
      <c r="A87" s="8" t="s">
        <v>20</v>
      </c>
      <c r="B87" s="17">
        <v>88</v>
      </c>
      <c r="C87" s="17" t="s">
        <v>35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20</v>
      </c>
      <c r="B88" s="17">
        <v>89</v>
      </c>
      <c r="C88" s="17" t="s">
        <v>36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20</v>
      </c>
      <c r="B89" s="17"/>
      <c r="C89" s="17" t="s">
        <v>37</v>
      </c>
      <c r="D89" s="170"/>
    </row>
    <row r="90" spans="1:5">
      <c r="A90" s="8" t="s">
        <v>20</v>
      </c>
      <c r="B90" s="17"/>
      <c r="C90" s="17" t="s">
        <v>38</v>
      </c>
      <c r="D90" s="170"/>
    </row>
    <row r="91" spans="1:5">
      <c r="A91" s="8" t="s">
        <v>20</v>
      </c>
      <c r="B91" s="17">
        <v>94</v>
      </c>
      <c r="C91" s="17" t="s">
        <v>70</v>
      </c>
      <c r="D91" s="31"/>
    </row>
  </sheetData>
  <phoneticPr fontId="16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71</v>
      </c>
      <c r="K30" s="58">
        <f>INDEX(B:B,MATCH(J30,A:A,0))</f>
        <v>2459065.2389428914</v>
      </c>
      <c r="L30" s="82">
        <f>K30-'alte Langfristprognosen'!$G$199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36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37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38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70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75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65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76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64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74</v>
      </c>
      <c r="K41" s="75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73</v>
      </c>
      <c r="K42" s="76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72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36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37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71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38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70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71</v>
      </c>
      <c r="K30" s="59">
        <f>I205</f>
        <v>2459148.4855486737</v>
      </c>
      <c r="L30" s="82">
        <f>K30-'alte Langfristprognosen'!$G$199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36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37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38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70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75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65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76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64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74</v>
      </c>
      <c r="K41" s="75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73</v>
      </c>
      <c r="K42" s="76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72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36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37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71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38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70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71</v>
      </c>
      <c r="K30" s="58">
        <f>INDEX(B:B,MATCH(J30,A:A,0))</f>
        <v>2459231.1085438943</v>
      </c>
      <c r="L30" s="82">
        <f>K30-'alte Langfristprognosen'!$G$199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36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37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38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70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75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65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76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64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74</v>
      </c>
      <c r="K41" s="75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73</v>
      </c>
      <c r="K42" s="76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72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36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37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71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38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70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71</v>
      </c>
      <c r="K30" s="58">
        <f>INDEX(B:B,MATCH(J30,A:A,0))</f>
        <v>2459313.25463989</v>
      </c>
      <c r="L30" s="82">
        <f>K30-'alte Langfristprognosen'!$G$199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36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37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38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70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75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65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76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64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74</v>
      </c>
      <c r="K41" s="75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73</v>
      </c>
      <c r="K42" s="76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72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36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37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71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38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70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71</v>
      </c>
      <c r="K30" s="59">
        <f>B254</f>
        <v>2459976.061184207</v>
      </c>
      <c r="L30" s="82">
        <f>K30-'alte Langfristprognosen'!$G$199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36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37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38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70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75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65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76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64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74</v>
      </c>
      <c r="K41" s="75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73</v>
      </c>
      <c r="K42" s="76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72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36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37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71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38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70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71</v>
      </c>
      <c r="K30" s="59">
        <f>I184</f>
        <v>2460059.6186964563</v>
      </c>
      <c r="L30" s="82">
        <f>K30-'alte Langfristprognosen'!$G$199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36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37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38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70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75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65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76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64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74</v>
      </c>
      <c r="K41" s="75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73</v>
      </c>
      <c r="K42" s="76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72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36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37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71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38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70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71</v>
      </c>
      <c r="K30" s="59">
        <f>I175</f>
        <v>2460142.598660659</v>
      </c>
      <c r="L30" s="82">
        <f>K30-'alte Langfristprognosen'!$G$199</f>
        <v>45123.598660659045</v>
      </c>
      <c r="M30" s="66">
        <f>((M34+M31)/2 + (M33+M32)/2)/2</f>
        <v>2460718.61625</v>
      </c>
      <c r="N30" s="67"/>
      <c r="O30" s="67"/>
      <c r="P30" s="67"/>
      <c r="R30" s="66">
        <f>((R34+R31)/2 + (R33+R32)/2)/2</f>
        <v>2460736.6349999998</v>
      </c>
      <c r="S30" s="67"/>
      <c r="T30" s="67"/>
      <c r="U30" s="67"/>
      <c r="W30" s="66">
        <f>((W34+W31)/2 + (W33+W32)/2)/2</f>
        <v>2460695.5350000001</v>
      </c>
      <c r="X30" s="67"/>
      <c r="Y30" s="67"/>
      <c r="Z30" s="67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36</v>
      </c>
      <c r="K31" s="58">
        <f>INDEX(B:B,MATCH(J31,A:A,0))</f>
        <v>2460142.4609310823</v>
      </c>
      <c r="M31" s="66">
        <f>N31+O31</f>
        <v>2460718.4649999999</v>
      </c>
      <c r="N31" s="67">
        <v>0.46500000000000002</v>
      </c>
      <c r="O31" s="67">
        <v>2460718</v>
      </c>
      <c r="P31" s="67"/>
      <c r="R31" s="66">
        <f>S31+T31</f>
        <v>2460736.58</v>
      </c>
      <c r="S31" s="67">
        <v>0.57999999999999996</v>
      </c>
      <c r="T31" s="67">
        <v>2460736</v>
      </c>
      <c r="U31" s="67"/>
      <c r="W31" s="66">
        <f>X31+Y31</f>
        <v>2460695.4750000001</v>
      </c>
      <c r="X31" s="67">
        <v>0.47499999999999998</v>
      </c>
      <c r="Y31" s="67">
        <v>2460695</v>
      </c>
      <c r="Z31" s="67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37</v>
      </c>
      <c r="K32" s="58">
        <f>INDEX(B:B,MATCH(J32,A:A,0))</f>
        <v>2460142.4910232597</v>
      </c>
      <c r="M32" s="66">
        <f t="shared" ref="M32:M34" si="2">N32+O32</f>
        <v>2460718.5299999998</v>
      </c>
      <c r="N32" s="67">
        <v>0.53</v>
      </c>
      <c r="O32" s="67">
        <v>2460718</v>
      </c>
      <c r="P32" s="67"/>
      <c r="R32" s="66">
        <f t="shared" ref="R32:R34" si="3">S32+T32</f>
        <v>2460736.59</v>
      </c>
      <c r="S32" s="67">
        <v>0.59</v>
      </c>
      <c r="T32" s="67">
        <v>2460736</v>
      </c>
      <c r="U32" s="67"/>
      <c r="W32" s="66">
        <f t="shared" ref="W32:W34" si="4">X32+Y32</f>
        <v>2460695.4849999999</v>
      </c>
      <c r="X32" s="67">
        <v>0.48499999999999999</v>
      </c>
      <c r="Y32" s="67">
        <v>2460695</v>
      </c>
      <c r="Z32" s="67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38</v>
      </c>
      <c r="K33" s="58">
        <f>INDEX(B:B,MATCH(J33,A:A,0))</f>
        <v>2460142.7062980528</v>
      </c>
      <c r="M33" s="66">
        <f t="shared" si="2"/>
        <v>2460718.7250000001</v>
      </c>
      <c r="N33" s="67">
        <v>0.72499999999999998</v>
      </c>
      <c r="O33" s="67">
        <v>2460718</v>
      </c>
      <c r="P33" s="67"/>
      <c r="R33" s="66">
        <f t="shared" si="3"/>
        <v>2460736.6800000002</v>
      </c>
      <c r="S33" s="67">
        <v>0.68</v>
      </c>
      <c r="T33" s="67">
        <v>2460736</v>
      </c>
      <c r="U33" s="67"/>
      <c r="W33" s="66">
        <f t="shared" si="4"/>
        <v>2460695.585</v>
      </c>
      <c r="X33" s="67">
        <v>0.58499999999999996</v>
      </c>
      <c r="Y33" s="67">
        <v>2460695</v>
      </c>
      <c r="Z33" s="67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70</v>
      </c>
      <c r="K34" s="58">
        <f>INDEX(B:B,MATCH(J34,A:A,0))</f>
        <v>2460142.7363902261</v>
      </c>
      <c r="M34" s="66">
        <f t="shared" si="2"/>
        <v>2460718.7450000001</v>
      </c>
      <c r="N34" s="67">
        <v>0.745</v>
      </c>
      <c r="O34" s="67">
        <v>2460718</v>
      </c>
      <c r="P34" s="67"/>
      <c r="R34" s="66">
        <f t="shared" si="3"/>
        <v>2460736.69</v>
      </c>
      <c r="S34" s="67">
        <v>0.69</v>
      </c>
      <c r="T34" s="67">
        <v>2460736</v>
      </c>
      <c r="U34" s="67"/>
      <c r="W34" s="66">
        <f t="shared" si="4"/>
        <v>2460695.5950000002</v>
      </c>
      <c r="X34" s="67">
        <v>0.59499999999999997</v>
      </c>
      <c r="Y34" s="67">
        <v>2460695</v>
      </c>
      <c r="Z34" s="67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67"/>
      <c r="N35" s="67"/>
      <c r="O35" s="67"/>
      <c r="P35" s="67"/>
      <c r="R35" s="67"/>
      <c r="S35" s="67"/>
      <c r="T35" s="67"/>
      <c r="U35" s="67"/>
      <c r="W35" s="67"/>
      <c r="X35" s="67"/>
      <c r="Y35" s="67"/>
      <c r="Z35" s="67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75</v>
      </c>
      <c r="K36" s="37">
        <f>K32-K31</f>
        <v>3.0092177446931601E-2</v>
      </c>
      <c r="M36" s="67">
        <f>M32-M31</f>
        <v>6.4999999944120646E-2</v>
      </c>
      <c r="N36" s="67"/>
      <c r="O36" s="67"/>
      <c r="P36" s="67"/>
      <c r="R36" s="67">
        <f>R32-R31</f>
        <v>9.9999997764825821E-3</v>
      </c>
      <c r="S36" s="67"/>
      <c r="T36" s="67"/>
      <c r="U36" s="67"/>
      <c r="W36" s="67">
        <f>W32-W31</f>
        <v>9.9999997764825821E-3</v>
      </c>
      <c r="X36" s="67"/>
      <c r="Y36" s="67"/>
      <c r="Z36" s="67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65</v>
      </c>
      <c r="K37" s="37">
        <f>K33-K32</f>
        <v>0.21527479309588671</v>
      </c>
      <c r="M37" s="67">
        <f>M33-M32</f>
        <v>0.19500000029802322</v>
      </c>
      <c r="N37" s="67"/>
      <c r="O37" s="67"/>
      <c r="P37" s="67"/>
      <c r="R37" s="67">
        <f>R33-R32</f>
        <v>9.0000000316649675E-2</v>
      </c>
      <c r="S37" s="67"/>
      <c r="T37" s="67"/>
      <c r="U37" s="67"/>
      <c r="W37" s="67">
        <f>W33-W32</f>
        <v>0.10000000009313226</v>
      </c>
      <c r="X37" s="67"/>
      <c r="Y37" s="67"/>
      <c r="Z37" s="67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76</v>
      </c>
      <c r="K38" s="37">
        <f>K34-K33</f>
        <v>3.0092173255980015E-2</v>
      </c>
      <c r="M38" s="67">
        <f>M34-M33</f>
        <v>2.0000000018626451E-2</v>
      </c>
      <c r="N38" s="67"/>
      <c r="O38" s="67"/>
      <c r="P38" s="67"/>
      <c r="R38" s="67">
        <f>R34-R33</f>
        <v>9.9999997764825821E-3</v>
      </c>
      <c r="S38" s="67"/>
      <c r="T38" s="67"/>
      <c r="U38" s="67"/>
      <c r="W38" s="67">
        <f>W34-W33</f>
        <v>1.0000000242143869E-2</v>
      </c>
      <c r="X38" s="67"/>
      <c r="Y38" s="67"/>
      <c r="Z38" s="67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64</v>
      </c>
      <c r="K39" s="37">
        <f>K34-K31</f>
        <v>0.27545914379879832</v>
      </c>
      <c r="M39" s="67">
        <f>M34-M31</f>
        <v>0.28000000026077032</v>
      </c>
      <c r="N39" s="67"/>
      <c r="O39" s="67"/>
      <c r="P39" s="67"/>
      <c r="R39" s="67">
        <f>R34-R31</f>
        <v>0.10999999986961484</v>
      </c>
      <c r="S39" s="67"/>
      <c r="T39" s="67"/>
      <c r="U39" s="67"/>
      <c r="W39" s="67">
        <f>W34-W31</f>
        <v>0.12000000011175871</v>
      </c>
      <c r="X39" s="67"/>
      <c r="Y39" s="67"/>
      <c r="Z39" s="67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67"/>
      <c r="N40" s="67"/>
      <c r="O40" s="67"/>
      <c r="P40" s="67"/>
      <c r="R40" s="67"/>
      <c r="S40" s="67"/>
      <c r="T40" s="67"/>
      <c r="U40" s="67"/>
      <c r="W40" s="67"/>
      <c r="X40" s="67"/>
      <c r="Y40" s="67"/>
      <c r="Z40" s="67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74</v>
      </c>
      <c r="K41" s="75">
        <v>1498.2</v>
      </c>
      <c r="M41" s="67">
        <v>952.5</v>
      </c>
      <c r="N41" s="67"/>
      <c r="O41" s="67"/>
      <c r="P41" s="67"/>
      <c r="R41" s="67">
        <v>959</v>
      </c>
      <c r="S41" s="67"/>
      <c r="T41" s="67"/>
      <c r="U41" s="67"/>
      <c r="W41" s="67">
        <v>1191</v>
      </c>
      <c r="X41" s="67"/>
      <c r="Y41" s="67"/>
      <c r="Z41" s="67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73</v>
      </c>
      <c r="K42" s="76">
        <v>1516.8</v>
      </c>
      <c r="M42" s="67">
        <v>965</v>
      </c>
      <c r="N42" s="67"/>
      <c r="O42" s="67"/>
      <c r="P42" s="67"/>
      <c r="R42" s="67">
        <v>967</v>
      </c>
      <c r="S42" s="67"/>
      <c r="T42" s="67"/>
      <c r="U42" s="67"/>
      <c r="W42" s="67">
        <v>1200</v>
      </c>
      <c r="X42" s="67"/>
      <c r="Y42" s="67"/>
      <c r="Z42" s="67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72</v>
      </c>
      <c r="K43" s="40">
        <f>1-K41/K42</f>
        <v>1.2262658227848E-2</v>
      </c>
      <c r="M43" s="68">
        <f>1-M41/M42</f>
        <v>1.2953367875647714E-2</v>
      </c>
      <c r="N43" s="67"/>
      <c r="O43" s="67"/>
      <c r="P43" s="67"/>
      <c r="R43" s="68">
        <f>1-R41/R42</f>
        <v>8.2730093071354815E-3</v>
      </c>
      <c r="S43" s="67"/>
      <c r="T43" s="67"/>
      <c r="U43" s="67"/>
      <c r="W43" s="68">
        <f>1-W41/W42</f>
        <v>7.4999999999999512E-3</v>
      </c>
      <c r="X43" s="67"/>
      <c r="Y43" s="67"/>
      <c r="Z43" s="67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67"/>
      <c r="N44" s="67" t="s">
        <v>87</v>
      </c>
      <c r="O44" s="67"/>
      <c r="P44" s="67"/>
      <c r="R44" s="67"/>
      <c r="S44" s="67" t="s">
        <v>94</v>
      </c>
      <c r="T44" s="67"/>
      <c r="U44" s="67"/>
      <c r="W44" s="67"/>
      <c r="X44" s="67" t="s">
        <v>94</v>
      </c>
      <c r="Y44" s="67"/>
      <c r="Z44" s="67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67"/>
      <c r="N45" s="67" t="s">
        <v>86</v>
      </c>
      <c r="O45" s="67"/>
      <c r="P45" s="67"/>
      <c r="R45" s="67"/>
      <c r="S45" s="67" t="s">
        <v>86</v>
      </c>
      <c r="T45" s="67"/>
      <c r="U45" s="67"/>
      <c r="W45" s="67"/>
      <c r="X45" s="67" t="s">
        <v>88</v>
      </c>
      <c r="Y45" s="67"/>
      <c r="Z45" s="67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93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67" t="s">
        <v>89</v>
      </c>
      <c r="Q49" s="69">
        <v>0.98970000000000002</v>
      </c>
      <c r="V49" s="65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67" t="s">
        <v>90</v>
      </c>
      <c r="Q50" s="70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67" t="s">
        <v>91</v>
      </c>
      <c r="Q51" s="70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67" t="s">
        <v>92</v>
      </c>
      <c r="Q52" s="70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36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37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71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38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70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71</v>
      </c>
      <c r="K30" s="59">
        <f>I228</f>
        <v>2460718.6125820568</v>
      </c>
      <c r="L30" s="82">
        <f>K30-'alte Langfristprognosen'!$G$199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36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37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38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70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75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65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76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64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74</v>
      </c>
      <c r="K41" s="77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73</v>
      </c>
      <c r="K42" s="77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72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65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36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37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38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70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71</v>
      </c>
      <c r="K30" s="59">
        <f>I172</f>
        <v>2460695.5345518598</v>
      </c>
      <c r="L30" s="82">
        <f>K30-'alte Langfristprognosen'!$G$199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36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37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38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70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75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65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76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64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74</v>
      </c>
      <c r="K41" s="76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73</v>
      </c>
      <c r="K42" s="76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72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65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36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37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38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70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71</v>
      </c>
      <c r="K30" s="59">
        <f>I172</f>
        <v>2460736.6349054021</v>
      </c>
      <c r="L30" s="82">
        <f>K30-'alte Langfristprognosen'!$G$199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36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37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38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70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75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65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76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64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74</v>
      </c>
      <c r="K41" s="77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73</v>
      </c>
      <c r="K42" s="77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72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65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36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37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38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70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</row>
    <row r="76" spans="1:111" ht="7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G76" s="79"/>
      <c r="CH76" s="79"/>
      <c r="CI76" s="79"/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</row>
    <row r="77" spans="1:111" ht="7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</row>
    <row r="78" spans="1:111" ht="7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G78" s="79"/>
      <c r="CH78" s="79"/>
      <c r="CI78" s="79"/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71</v>
      </c>
      <c r="K30" s="58">
        <f>INDEX(B:B,MATCH(J30,A:A,0))</f>
        <v>2459065.2389428914</v>
      </c>
      <c r="L30" s="82">
        <f>K30-'alte Langfristprognosen'!$G$199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36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37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38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70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75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65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76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64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74</v>
      </c>
      <c r="K41" s="75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73</v>
      </c>
      <c r="K42" s="76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72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36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37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71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38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70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71</v>
      </c>
      <c r="K30" s="59">
        <f>I205</f>
        <v>2459148.4855486737</v>
      </c>
      <c r="L30" s="82">
        <f>K30-'alte Langfristprognosen'!$G$199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36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37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38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70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75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65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76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64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74</v>
      </c>
      <c r="K41" s="75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73</v>
      </c>
      <c r="K42" s="76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72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36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37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71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38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70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71</v>
      </c>
      <c r="K30" s="58">
        <f>INDEX(B:B,MATCH(J30,A:A,0))</f>
        <v>2459231.1085438943</v>
      </c>
      <c r="L30" s="82">
        <f>K30-'alte Langfristprognosen'!$G$199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36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37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38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70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75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65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76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64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74</v>
      </c>
      <c r="K41" s="75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73</v>
      </c>
      <c r="K42" s="76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72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36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37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71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38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70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71</v>
      </c>
      <c r="K30" s="58">
        <f>INDEX(B:B,MATCH(J30,A:A,0))</f>
        <v>2459313.25463989</v>
      </c>
      <c r="L30" s="82">
        <f>K30-'alte Langfristprognosen'!$G$199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36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37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38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70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75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65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76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64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74</v>
      </c>
      <c r="K41" s="75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73</v>
      </c>
      <c r="K42" s="76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72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36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37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71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38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70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71</v>
      </c>
      <c r="K30" s="59">
        <f>B254</f>
        <v>2459976.061184207</v>
      </c>
      <c r="L30" s="82">
        <f>K30-'alte Langfristprognosen'!$G$199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36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37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38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70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75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65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76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64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74</v>
      </c>
      <c r="K41" s="75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73</v>
      </c>
      <c r="K42" s="76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72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36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37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71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38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70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71</v>
      </c>
      <c r="K30" s="59">
        <f>I184</f>
        <v>2460059.6186964563</v>
      </c>
      <c r="L30" s="82">
        <f>K30-'alte Langfristprognosen'!$G$199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36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37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38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70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75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65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76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64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74</v>
      </c>
      <c r="K41" s="75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73</v>
      </c>
      <c r="K42" s="76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72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36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37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71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38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70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71</v>
      </c>
      <c r="K30" s="59">
        <f>I175</f>
        <v>2460142.598660659</v>
      </c>
      <c r="L30" s="82">
        <f>K30-'alte Langfristprognosen'!$G$199</f>
        <v>45123.598660659045</v>
      </c>
      <c r="M30" s="66">
        <f>((M34+M31)/2 + (M33+M32)/2)/2</f>
        <v>2460718.61625</v>
      </c>
      <c r="N30" s="67"/>
      <c r="O30" s="67"/>
      <c r="P30" s="67"/>
      <c r="R30" s="66">
        <f>((R34+R31)/2 + (R33+R32)/2)/2</f>
        <v>2460736.6349999998</v>
      </c>
      <c r="S30" s="67"/>
      <c r="T30" s="67"/>
      <c r="U30" s="67"/>
      <c r="W30" s="66">
        <f>((W34+W31)/2 + (W33+W32)/2)/2</f>
        <v>2460695.5350000001</v>
      </c>
      <c r="X30" s="67"/>
      <c r="Y30" s="67"/>
      <c r="Z30" s="67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36</v>
      </c>
      <c r="K31" s="58">
        <f>INDEX(B:B,MATCH(J31,A:A,0))</f>
        <v>2460142.4609310823</v>
      </c>
      <c r="M31" s="66">
        <f>N31+O31</f>
        <v>2460718.4649999999</v>
      </c>
      <c r="N31" s="67">
        <v>0.46500000000000002</v>
      </c>
      <c r="O31" s="67">
        <v>2460718</v>
      </c>
      <c r="P31" s="67"/>
      <c r="R31" s="66">
        <f>S31+T31</f>
        <v>2460736.58</v>
      </c>
      <c r="S31" s="67">
        <v>0.57999999999999996</v>
      </c>
      <c r="T31" s="67">
        <v>2460736</v>
      </c>
      <c r="U31" s="67"/>
      <c r="W31" s="66">
        <f>X31+Y31</f>
        <v>2460695.4750000001</v>
      </c>
      <c r="X31" s="67">
        <v>0.47499999999999998</v>
      </c>
      <c r="Y31" s="67">
        <v>2460695</v>
      </c>
      <c r="Z31" s="67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37</v>
      </c>
      <c r="K32" s="58">
        <f>INDEX(B:B,MATCH(J32,A:A,0))</f>
        <v>2460142.4910232597</v>
      </c>
      <c r="M32" s="66">
        <f t="shared" ref="M32:M34" si="2">N32+O32</f>
        <v>2460718.5299999998</v>
      </c>
      <c r="N32" s="67">
        <v>0.53</v>
      </c>
      <c r="O32" s="67">
        <v>2460718</v>
      </c>
      <c r="P32" s="67"/>
      <c r="R32" s="66">
        <f t="shared" ref="R32:R34" si="3">S32+T32</f>
        <v>2460736.59</v>
      </c>
      <c r="S32" s="67">
        <v>0.59</v>
      </c>
      <c r="T32" s="67">
        <v>2460736</v>
      </c>
      <c r="U32" s="67"/>
      <c r="W32" s="66">
        <f t="shared" ref="W32:W34" si="4">X32+Y32</f>
        <v>2460695.4849999999</v>
      </c>
      <c r="X32" s="67">
        <v>0.48499999999999999</v>
      </c>
      <c r="Y32" s="67">
        <v>2460695</v>
      </c>
      <c r="Z32" s="67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38</v>
      </c>
      <c r="K33" s="58">
        <f>INDEX(B:B,MATCH(J33,A:A,0))</f>
        <v>2460142.7062980528</v>
      </c>
      <c r="M33" s="66">
        <f t="shared" si="2"/>
        <v>2460718.7250000001</v>
      </c>
      <c r="N33" s="67">
        <v>0.72499999999999998</v>
      </c>
      <c r="O33" s="67">
        <v>2460718</v>
      </c>
      <c r="P33" s="67"/>
      <c r="R33" s="66">
        <f t="shared" si="3"/>
        <v>2460736.6800000002</v>
      </c>
      <c r="S33" s="67">
        <v>0.68</v>
      </c>
      <c r="T33" s="67">
        <v>2460736</v>
      </c>
      <c r="U33" s="67"/>
      <c r="W33" s="66">
        <f t="shared" si="4"/>
        <v>2460695.585</v>
      </c>
      <c r="X33" s="67">
        <v>0.58499999999999996</v>
      </c>
      <c r="Y33" s="67">
        <v>2460695</v>
      </c>
      <c r="Z33" s="67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70</v>
      </c>
      <c r="K34" s="58">
        <f>INDEX(B:B,MATCH(J34,A:A,0))</f>
        <v>2460142.7363902261</v>
      </c>
      <c r="M34" s="66">
        <f t="shared" si="2"/>
        <v>2460718.7450000001</v>
      </c>
      <c r="N34" s="67">
        <v>0.745</v>
      </c>
      <c r="O34" s="67">
        <v>2460718</v>
      </c>
      <c r="P34" s="67"/>
      <c r="R34" s="66">
        <f t="shared" si="3"/>
        <v>2460736.69</v>
      </c>
      <c r="S34" s="67">
        <v>0.69</v>
      </c>
      <c r="T34" s="67">
        <v>2460736</v>
      </c>
      <c r="U34" s="67"/>
      <c r="W34" s="66">
        <f t="shared" si="4"/>
        <v>2460695.5950000002</v>
      </c>
      <c r="X34" s="67">
        <v>0.59499999999999997</v>
      </c>
      <c r="Y34" s="67">
        <v>2460695</v>
      </c>
      <c r="Z34" s="67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67"/>
      <c r="N35" s="67"/>
      <c r="O35" s="67"/>
      <c r="P35" s="67"/>
      <c r="R35" s="67"/>
      <c r="S35" s="67"/>
      <c r="T35" s="67"/>
      <c r="U35" s="67"/>
      <c r="W35" s="67"/>
      <c r="X35" s="67"/>
      <c r="Y35" s="67"/>
      <c r="Z35" s="67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75</v>
      </c>
      <c r="K36" s="37">
        <f>K32-K31</f>
        <v>3.0092177446931601E-2</v>
      </c>
      <c r="M36" s="67">
        <f>M32-M31</f>
        <v>6.4999999944120646E-2</v>
      </c>
      <c r="N36" s="67"/>
      <c r="O36" s="67"/>
      <c r="P36" s="67"/>
      <c r="R36" s="67">
        <f>R32-R31</f>
        <v>9.9999997764825821E-3</v>
      </c>
      <c r="S36" s="67"/>
      <c r="T36" s="67"/>
      <c r="U36" s="67"/>
      <c r="W36" s="67">
        <f>W32-W31</f>
        <v>9.9999997764825821E-3</v>
      </c>
      <c r="X36" s="67"/>
      <c r="Y36" s="67"/>
      <c r="Z36" s="67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65</v>
      </c>
      <c r="K37" s="37">
        <f>K33-K32</f>
        <v>0.21527479309588671</v>
      </c>
      <c r="M37" s="67">
        <f>M33-M32</f>
        <v>0.19500000029802322</v>
      </c>
      <c r="N37" s="67"/>
      <c r="O37" s="67"/>
      <c r="P37" s="67"/>
      <c r="R37" s="67">
        <f>R33-R32</f>
        <v>9.0000000316649675E-2</v>
      </c>
      <c r="S37" s="67"/>
      <c r="T37" s="67"/>
      <c r="U37" s="67"/>
      <c r="W37" s="67">
        <f>W33-W32</f>
        <v>0.10000000009313226</v>
      </c>
      <c r="X37" s="67"/>
      <c r="Y37" s="67"/>
      <c r="Z37" s="67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76</v>
      </c>
      <c r="K38" s="37">
        <f>K34-K33</f>
        <v>3.0092173255980015E-2</v>
      </c>
      <c r="M38" s="67">
        <f>M34-M33</f>
        <v>2.0000000018626451E-2</v>
      </c>
      <c r="N38" s="67"/>
      <c r="O38" s="67"/>
      <c r="P38" s="67"/>
      <c r="R38" s="67">
        <f>R34-R33</f>
        <v>9.9999997764825821E-3</v>
      </c>
      <c r="S38" s="67"/>
      <c r="T38" s="67"/>
      <c r="U38" s="67"/>
      <c r="W38" s="67">
        <f>W34-W33</f>
        <v>1.0000000242143869E-2</v>
      </c>
      <c r="X38" s="67"/>
      <c r="Y38" s="67"/>
      <c r="Z38" s="67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64</v>
      </c>
      <c r="K39" s="37">
        <f>K34-K31</f>
        <v>0.27545914379879832</v>
      </c>
      <c r="M39" s="67">
        <f>M34-M31</f>
        <v>0.28000000026077032</v>
      </c>
      <c r="N39" s="67"/>
      <c r="O39" s="67"/>
      <c r="P39" s="67"/>
      <c r="R39" s="67">
        <f>R34-R31</f>
        <v>0.10999999986961484</v>
      </c>
      <c r="S39" s="67"/>
      <c r="T39" s="67"/>
      <c r="U39" s="67"/>
      <c r="W39" s="67">
        <f>W34-W31</f>
        <v>0.12000000011175871</v>
      </c>
      <c r="X39" s="67"/>
      <c r="Y39" s="67"/>
      <c r="Z39" s="67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67"/>
      <c r="N40" s="67"/>
      <c r="O40" s="67"/>
      <c r="P40" s="67"/>
      <c r="R40" s="67"/>
      <c r="S40" s="67"/>
      <c r="T40" s="67"/>
      <c r="U40" s="67"/>
      <c r="W40" s="67"/>
      <c r="X40" s="67"/>
      <c r="Y40" s="67"/>
      <c r="Z40" s="67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74</v>
      </c>
      <c r="K41" s="75">
        <v>1498.2</v>
      </c>
      <c r="M41" s="67">
        <v>952.5</v>
      </c>
      <c r="N41" s="67"/>
      <c r="O41" s="67"/>
      <c r="P41" s="67"/>
      <c r="R41" s="67">
        <v>959</v>
      </c>
      <c r="S41" s="67"/>
      <c r="T41" s="67"/>
      <c r="U41" s="67"/>
      <c r="W41" s="67">
        <v>1191</v>
      </c>
      <c r="X41" s="67"/>
      <c r="Y41" s="67"/>
      <c r="Z41" s="67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73</v>
      </c>
      <c r="K42" s="76">
        <v>1516.8</v>
      </c>
      <c r="M42" s="67">
        <v>965</v>
      </c>
      <c r="N42" s="67"/>
      <c r="O42" s="67"/>
      <c r="P42" s="67"/>
      <c r="R42" s="67">
        <v>967</v>
      </c>
      <c r="S42" s="67"/>
      <c r="T42" s="67"/>
      <c r="U42" s="67"/>
      <c r="W42" s="67">
        <v>1200</v>
      </c>
      <c r="X42" s="67"/>
      <c r="Y42" s="67"/>
      <c r="Z42" s="67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72</v>
      </c>
      <c r="K43" s="40">
        <f>1-K41/K42</f>
        <v>1.2262658227848E-2</v>
      </c>
      <c r="M43" s="68">
        <f>1-M41/M42</f>
        <v>1.2953367875647714E-2</v>
      </c>
      <c r="N43" s="67"/>
      <c r="O43" s="67"/>
      <c r="P43" s="67"/>
      <c r="R43" s="68">
        <f>1-R41/R42</f>
        <v>8.2730093071354815E-3</v>
      </c>
      <c r="S43" s="67"/>
      <c r="T43" s="67"/>
      <c r="U43" s="67"/>
      <c r="W43" s="68">
        <f>1-W41/W42</f>
        <v>7.4999999999999512E-3</v>
      </c>
      <c r="X43" s="67"/>
      <c r="Y43" s="67"/>
      <c r="Z43" s="67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67"/>
      <c r="N44" s="67" t="s">
        <v>87</v>
      </c>
      <c r="O44" s="67"/>
      <c r="P44" s="67"/>
      <c r="R44" s="67"/>
      <c r="S44" s="67" t="s">
        <v>94</v>
      </c>
      <c r="T44" s="67"/>
      <c r="U44" s="67"/>
      <c r="W44" s="67"/>
      <c r="X44" s="67" t="s">
        <v>94</v>
      </c>
      <c r="Y44" s="67"/>
      <c r="Z44" s="67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67"/>
      <c r="N45" s="67" t="s">
        <v>86</v>
      </c>
      <c r="O45" s="67"/>
      <c r="P45" s="67"/>
      <c r="R45" s="67"/>
      <c r="S45" s="67" t="s">
        <v>86</v>
      </c>
      <c r="T45" s="67"/>
      <c r="U45" s="67"/>
      <c r="W45" s="67"/>
      <c r="X45" s="67" t="s">
        <v>88</v>
      </c>
      <c r="Y45" s="67"/>
      <c r="Z45" s="67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93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67" t="s">
        <v>89</v>
      </c>
      <c r="Q49" s="69">
        <v>0.98970000000000002</v>
      </c>
      <c r="V49" s="65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67" t="s">
        <v>90</v>
      </c>
      <c r="Q50" s="70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67" t="s">
        <v>91</v>
      </c>
      <c r="Q51" s="70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67" t="s">
        <v>92</v>
      </c>
      <c r="Q52" s="70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36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37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71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38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70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71</v>
      </c>
      <c r="K30" s="59">
        <f>I228</f>
        <v>2460718.6125820568</v>
      </c>
      <c r="L30" s="82">
        <f>K30-'alte Langfristprognosen'!$G$199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36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37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38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70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75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65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76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64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74</v>
      </c>
      <c r="K41" s="77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73</v>
      </c>
      <c r="K42" s="77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72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65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36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37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38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70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71</v>
      </c>
      <c r="K30" s="59">
        <f>I172</f>
        <v>2460695.5345518598</v>
      </c>
      <c r="L30" s="82">
        <f>K30-'alte Langfristprognosen'!$G$199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36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37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38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70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75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65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76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64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74</v>
      </c>
      <c r="K41" s="76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73</v>
      </c>
      <c r="K42" s="76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72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65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36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37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38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70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71</v>
      </c>
      <c r="K30" s="59">
        <f>I172</f>
        <v>2460736.6349054021</v>
      </c>
      <c r="L30" s="82">
        <f>K30-'alte Langfristprognosen'!$G$199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36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37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38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70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75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65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76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64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74</v>
      </c>
      <c r="K41" s="77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73</v>
      </c>
      <c r="K42" s="77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72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65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36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37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38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70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</row>
    <row r="76" spans="1:111" ht="7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G76" s="79"/>
      <c r="CH76" s="79"/>
      <c r="CI76" s="79"/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</row>
    <row r="77" spans="1:111" ht="7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</row>
    <row r="78" spans="1:111" ht="7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G78" s="79"/>
      <c r="CH78" s="79"/>
      <c r="CI78" s="79"/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 very best</vt:lpstr>
      <vt:lpstr>LMfit very best Graph</vt:lpstr>
      <vt:lpstr>MCMC Startwerte</vt:lpstr>
      <vt:lpstr>mcmc runs</vt:lpstr>
      <vt:lpstr>RV</vt:lpstr>
      <vt:lpstr>with(out) b</vt:lpstr>
      <vt:lpstr>Rebound</vt:lpstr>
      <vt:lpstr>TESS Data Processing</vt:lpstr>
      <vt:lpstr>alte Langfristprognosen</vt:lpstr>
      <vt:lpstr>prognose transits c</vt:lpstr>
      <vt:lpstr>Transits c</vt:lpstr>
      <vt:lpstr>Vitkova Simulation</vt:lpstr>
      <vt:lpstr>dt Vergleich Input</vt:lpstr>
      <vt:lpstr>dt Vergleich</vt:lpstr>
      <vt:lpstr>TT Vergleich</vt:lpstr>
      <vt:lpstr>Transits sauber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2025-10-27T19:26:10Z</dcterms:modified>
</cp:coreProperties>
</file>