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lsc\OneDrive - AspIT - Ondrive\Uli\Python\curvesim\results\"/>
    </mc:Choice>
  </mc:AlternateContent>
  <xr:revisionPtr revIDLastSave="0" documentId="13_ncr:1_{71E4F0A5-1A97-4168-8210-AAF06B8646A0}" xr6:coauthVersionLast="47" xr6:coauthVersionMax="47" xr10:uidLastSave="{00000000-0000-0000-0000-000000000000}"/>
  <bookViews>
    <workbookView xWindow="-108" yWindow="-108" windowWidth="30936" windowHeight="16776" tabRatio="1000" xr2:uid="{6919DDE8-15F9-45FB-B5F7-4209377AF865}"/>
  </bookViews>
  <sheets>
    <sheet name="mcmc" sheetId="44" r:id="rId1"/>
    <sheet name="RV" sheetId="46" r:id="rId2"/>
    <sheet name="with(out) b" sheetId="45" r:id="rId3"/>
    <sheet name="Rebound" sheetId="41" r:id="rId4"/>
    <sheet name="Rebound2" sheetId="43" r:id="rId5"/>
    <sheet name="TESS Data Processing" sheetId="42" r:id="rId6"/>
    <sheet name="Planner" sheetId="19" r:id="rId7"/>
    <sheet name="96years" sheetId="20" r:id="rId8"/>
    <sheet name="Planet c" sheetId="5" r:id="rId9"/>
    <sheet name="prognose transits c" sheetId="8" r:id="rId10"/>
    <sheet name="Transits c" sheetId="9" r:id="rId11"/>
    <sheet name="manual fit" sheetId="40" r:id="rId12"/>
    <sheet name="Transits" sheetId="7" r:id="rId13"/>
    <sheet name="28c" sheetId="11" r:id="rId14"/>
    <sheet name="31c" sheetId="12" r:id="rId15"/>
    <sheet name="34c" sheetId="15" r:id="rId16"/>
    <sheet name="37c" sheetId="16" r:id="rId17"/>
    <sheet name="61c" sheetId="28" r:id="rId18"/>
    <sheet name="64c" sheetId="14" r:id="rId19"/>
    <sheet name="67c" sheetId="13" r:id="rId20"/>
    <sheet name="89c" sheetId="26" r:id="rId21"/>
    <sheet name="88d" sheetId="21" r:id="rId22"/>
    <sheet name="89d" sheetId="25" r:id="rId23"/>
    <sheet name="all curves" sheetId="18" r:id="rId24"/>
    <sheet name="28c (2)" sheetId="29" r:id="rId25"/>
    <sheet name="31c (2)" sheetId="30" r:id="rId26"/>
    <sheet name="34c (2)" sheetId="31" r:id="rId27"/>
    <sheet name="37c (2)" sheetId="32" r:id="rId28"/>
    <sheet name="61c (2)" sheetId="33" r:id="rId29"/>
    <sheet name="64c (2)" sheetId="34" r:id="rId30"/>
    <sheet name="67c (2)" sheetId="35" r:id="rId31"/>
    <sheet name="89c (2)" sheetId="36" r:id="rId32"/>
    <sheet name="88d (2)" sheetId="37" r:id="rId33"/>
    <sheet name="89d (2)" sheetId="38" r:id="rId34"/>
    <sheet name="all curves (2)" sheetId="39" r:id="rId35"/>
  </sheets>
  <definedNames>
    <definedName name="_xlnm._FilterDatabase" localSheetId="1" hidden="1">RV!$A$1:$C$40</definedName>
    <definedName name="_xlnm._FilterDatabase" localSheetId="5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46" i="44" l="1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O16" i="7" l="1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<sst xmlns="http://schemas.openxmlformats.org/spreadsheetml/2006/main" count="1251" uniqueCount="288">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</sst>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</fonts>
  <fills count="2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4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59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0" fillId="0" borderId="0" xfId="0" applyNumberFormat="1" applyFill="1"/>
    <xf numFmtId="2" fontId="0" fillId="0" borderId="8" xfId="0" applyNumberFormat="1" applyFill="1" applyBorder="1"/>
    <xf numFmtId="2" fontId="19" fillId="0" borderId="0" xfId="0" applyNumberFormat="1" applyFont="1"/>
    <xf numFmtId="0" fontId="0" fillId="0" borderId="0" xfId="0" applyFill="1" applyBorder="1"/>
    <xf numFmtId="0" fontId="5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2" fontId="4" fillId="0" borderId="0" xfId="0" applyNumberFormat="1" applyFont="1" applyBorder="1"/>
    <xf numFmtId="0" fontId="0" fillId="0" borderId="0" xfId="0" applyBorder="1"/>
    <xf numFmtId="2" fontId="0" fillId="11" borderId="0" xfId="0" applyNumberFormat="1" applyFill="1" applyBorder="1"/>
    <xf numFmtId="0" fontId="0" fillId="0" borderId="8" xfId="0" applyFill="1" applyBorder="1"/>
    <xf numFmtId="0" fontId="0" fillId="0" borderId="0" xfId="0" applyFill="1"/>
    <xf numFmtId="0" fontId="5" fillId="19" borderId="0" xfId="0" applyFont="1" applyFill="1" applyBorder="1" applyAlignment="1">
      <alignment horizontal="center"/>
    </xf>
    <xf numFmtId="1" fontId="0" fillId="0" borderId="8" xfId="0" applyNumberFormat="1" applyBorder="1"/>
    <xf numFmtId="2" fontId="19" fillId="0" borderId="0" xfId="0" applyNumberFormat="1" applyFont="1" applyFill="1"/>
    <xf numFmtId="1" fontId="0" fillId="0" borderId="0" xfId="0" applyNumberFormat="1" applyFill="1"/>
    <xf numFmtId="2" fontId="0" fillId="0" borderId="0" xfId="0" applyNumberFormat="1" applyFill="1" applyBorder="1"/>
    <xf numFmtId="1" fontId="0" fillId="0" borderId="8" xfId="0" applyNumberFormat="1" applyFill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0" fontId="0" fillId="0" borderId="4" xfId="0" applyFill="1" applyBorder="1"/>
    <xf numFmtId="2" fontId="0" fillId="0" borderId="4" xfId="0" applyNumberFormat="1" applyFill="1" applyBorder="1"/>
    <xf numFmtId="1" fontId="0" fillId="0" borderId="4" xfId="0" applyNumberFormat="1" applyFill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0" fillId="0" borderId="0" xfId="0" applyFont="1"/>
    <xf numFmtId="2" fontId="0" fillId="11" borderId="0" xfId="0" applyNumberFormat="1" applyFont="1" applyFill="1"/>
    <xf numFmtId="2" fontId="0" fillId="23" borderId="0" xfId="0" applyNumberFormat="1" applyFont="1" applyFill="1"/>
    <xf numFmtId="2" fontId="0" fillId="23" borderId="4" xfId="0" applyNumberFormat="1" applyFont="1" applyFill="1" applyBorder="1"/>
    <xf numFmtId="0" fontId="0" fillId="0" borderId="0" xfId="0" applyFont="1" applyBorder="1"/>
    <xf numFmtId="2" fontId="0" fillId="11" borderId="0" xfId="0" applyNumberFormat="1" applyFont="1" applyFill="1" applyBorder="1"/>
    <xf numFmtId="0" fontId="0" fillId="0" borderId="8" xfId="0" applyFont="1" applyBorder="1"/>
    <xf numFmtId="2" fontId="0" fillId="0" borderId="8" xfId="0" applyNumberFormat="1" applyFont="1" applyFill="1" applyBorder="1"/>
    <xf numFmtId="2" fontId="0" fillId="10" borderId="0" xfId="0" applyNumberFormat="1" applyFont="1" applyFill="1"/>
    <xf numFmtId="2" fontId="0" fillId="0" borderId="0" xfId="0" applyNumberFormat="1" applyFont="1"/>
    <xf numFmtId="0" fontId="33" fillId="0" borderId="0" xfId="0" applyFont="1"/>
    <xf numFmtId="0" fontId="33" fillId="0" borderId="4" xfId="0" applyFont="1" applyBorder="1"/>
    <xf numFmtId="0" fontId="0" fillId="0" borderId="0" xfId="0" applyFont="1" applyFill="1"/>
    <xf numFmtId="2" fontId="0" fillId="0" borderId="0" xfId="0" applyNumberFormat="1" applyFont="1" applyFill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</cellXfs>
  <cellStyles count="4">
    <cellStyle name="Komma" xfId="2" builtinId="3"/>
    <cellStyle name="Link" xfId="3" builtinId="8"/>
    <cellStyle name="Normal" xfId="0" builtinId="0"/>
    <cellStyle name="Procent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7.png"/><Relationship Id="rId1" Type="http://schemas.openxmlformats.org/officeDocument/2006/relationships/chart" Target="../charts/chart7.xml"/><Relationship Id="rId5" Type="http://schemas.openxmlformats.org/officeDocument/2006/relationships/image" Target="../media/image28.png"/><Relationship Id="rId4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10" Type="http://schemas.openxmlformats.org/officeDocument/2006/relationships/chart" Target="../charts/chart29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.xml"/><Relationship Id="rId3" Type="http://schemas.openxmlformats.org/officeDocument/2006/relationships/chart" Target="../charts/chart42.xml"/><Relationship Id="rId7" Type="http://schemas.openxmlformats.org/officeDocument/2006/relationships/chart" Target="../charts/chart46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5" Type="http://schemas.openxmlformats.org/officeDocument/2006/relationships/chart" Target="../charts/chart44.xml"/><Relationship Id="rId10" Type="http://schemas.openxmlformats.org/officeDocument/2006/relationships/chart" Target="../charts/chart49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2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csgnetwork.com/juliangregcalconv.html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46"/>
  <sheetViews>
    <sheetView tabSelected="1" topLeftCell="A12" workbookViewId="0">
      <selection activeCell="F46" sqref="F46"/>
    </sheetView>
  </sheetViews>
  <sheetFormatPr defaultColWidth="11.5546875" defaultRowHeight="14.4"/>
  <cols>
    <col min="3" max="3" width="12.6640625" customWidth="1"/>
    <col min="4" max="4" width="16.33203125" bestFit="1" customWidth="1"/>
    <col min="6" max="6" width="14.44140625" bestFit="1" customWidth="1"/>
    <col min="7" max="7" width="11.5546875" bestFit="1" customWidth="1"/>
    <col min="8" max="8" width="14.33203125" bestFit="1" customWidth="1"/>
    <col min="9" max="9" width="13.88671875" customWidth="1"/>
    <col min="10" max="10" width="14.33203125" bestFit="1" customWidth="1"/>
    <col min="12" max="12" width="4" customWidth="1"/>
    <col min="13" max="13" width="14.33203125" bestFit="1" customWidth="1"/>
    <col min="14" max="14" width="5.21875" bestFit="1" customWidth="1"/>
    <col min="15" max="15" width="3.6640625" bestFit="1" customWidth="1"/>
    <col min="16" max="16" width="14.33203125" bestFit="1" customWidth="1"/>
    <col min="17" max="17" width="5.21875" bestFit="1" customWidth="1"/>
    <col min="18" max="18" width="3.6640625" bestFit="1" customWidth="1"/>
    <col min="19" max="19" width="14.33203125" bestFit="1" customWidth="1"/>
    <col min="20" max="20" width="5.21875" bestFit="1" customWidth="1"/>
    <col min="21" max="21" width="3.6640625" bestFit="1" customWidth="1"/>
    <col min="22" max="22" width="14.33203125" bestFit="1" customWidth="1"/>
    <col min="23" max="23" width="5.21875" bestFit="1" customWidth="1"/>
    <col min="24" max="24" width="3.6640625" bestFit="1" customWidth="1"/>
    <col min="25" max="25" width="14.33203125" bestFit="1" customWidth="1"/>
    <col min="26" max="26" width="5.21875" bestFit="1" customWidth="1"/>
    <col min="27" max="27" width="3.6640625" bestFit="1" customWidth="1"/>
  </cols>
  <sheetData>
    <row r="1" spans="1:11" s="262" customFormat="1" ht="1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" thickBot="1">
      <c r="A29" s="357" t="s">
        <v>127</v>
      </c>
      <c r="B29" s="357" t="s">
        <v>24</v>
      </c>
      <c r="C29" s="357" t="s">
        <v>43</v>
      </c>
      <c r="D29" s="357" t="s">
        <v>29</v>
      </c>
      <c r="E29" s="358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25" t="s">
        <v>287</v>
      </c>
      <c r="M29" s="263"/>
      <c r="N29" s="269" t="s">
        <v>284</v>
      </c>
      <c r="O29" s="325" t="s">
        <v>287</v>
      </c>
      <c r="P29" s="263"/>
      <c r="Q29" s="269" t="s">
        <v>284</v>
      </c>
      <c r="R29" s="325" t="s">
        <v>287</v>
      </c>
      <c r="S29" s="263"/>
      <c r="T29" s="269" t="s">
        <v>284</v>
      </c>
      <c r="U29" s="325" t="s">
        <v>287</v>
      </c>
      <c r="V29" s="263"/>
      <c r="W29" s="269" t="s">
        <v>284</v>
      </c>
      <c r="X29" s="325" t="s">
        <v>287</v>
      </c>
      <c r="Y29" s="263"/>
      <c r="Z29" s="269" t="s">
        <v>284</v>
      </c>
      <c r="AA29" s="32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54">
        <v>0.02</v>
      </c>
      <c r="F30" s="340">
        <v>2458401.34656219</v>
      </c>
      <c r="G30" s="341">
        <f>D30-F30</f>
        <v>6.2037809751927853E-2</v>
      </c>
      <c r="H30" s="309">
        <v>2458400</v>
      </c>
      <c r="I30" s="266">
        <f>H30-$D30</f>
        <v>-1.4085999997332692</v>
      </c>
      <c r="J30" s="316">
        <v>2458400.2786393901</v>
      </c>
      <c r="K30" s="266">
        <f>J30-$D30</f>
        <v>-1.1299606095999479</v>
      </c>
      <c r="L30" s="2">
        <f>K30/$E30</f>
        <v>-56.498030479997396</v>
      </c>
      <c r="M30" s="327"/>
      <c r="N30" s="314">
        <f>M30-$D30</f>
        <v>-2458401.4085999997</v>
      </c>
      <c r="O30" s="328">
        <f>N30/$E30</f>
        <v>-122920070.42999998</v>
      </c>
      <c r="P30" s="327"/>
      <c r="Q30" s="314">
        <f>P30-$D30</f>
        <v>-2458401.4085999997</v>
      </c>
      <c r="R30" s="328">
        <f>Q30/$E30</f>
        <v>-122920070.42999998</v>
      </c>
      <c r="S30" s="327"/>
      <c r="T30" s="314">
        <f>S30-$D30</f>
        <v>-2458401.4085999997</v>
      </c>
      <c r="U30" s="328">
        <f>T30/$E30</f>
        <v>-122920070.42999998</v>
      </c>
      <c r="V30" s="327"/>
      <c r="W30" s="314">
        <f>V30-$D30</f>
        <v>-2458401.4085999997</v>
      </c>
      <c r="X30" s="328">
        <f>W30/$E30</f>
        <v>-122920070.42999998</v>
      </c>
      <c r="Y30" s="327"/>
      <c r="Z30" s="314">
        <f>Y30-$D30</f>
        <v>-2458401.4085999997</v>
      </c>
      <c r="AA30" s="328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54">
        <v>0.02</v>
      </c>
      <c r="F31" s="350">
        <v>2458483.2358200201</v>
      </c>
      <c r="G31" s="341">
        <f>D31-F31</f>
        <v>-2.4820019956678152E-2</v>
      </c>
      <c r="H31">
        <v>2458482.4788664202</v>
      </c>
      <c r="I31" s="266">
        <f>H31-$D31</f>
        <v>-0.73213357990607619</v>
      </c>
      <c r="J31">
        <v>2458482.7635022001</v>
      </c>
      <c r="K31" s="266">
        <f>J31-$D31</f>
        <v>-0.44749779999256134</v>
      </c>
      <c r="L31" s="2">
        <f t="shared" ref="L31:L46" si="2">K31/$E31</f>
        <v>-22.374889999628067</v>
      </c>
      <c r="M31" s="324"/>
      <c r="N31" s="314">
        <f>M31-$D31</f>
        <v>-2458483.2110000001</v>
      </c>
      <c r="O31" s="328">
        <f t="shared" ref="O31:O46" si="3">N31/$E31</f>
        <v>-122924160.55</v>
      </c>
      <c r="P31" s="324"/>
      <c r="Q31" s="314">
        <f>P31-$D31</f>
        <v>-2458483.2110000001</v>
      </c>
      <c r="R31" s="328">
        <f t="shared" ref="R31:R46" si="4">Q31/$E31</f>
        <v>-122924160.55</v>
      </c>
      <c r="S31" s="324"/>
      <c r="T31" s="314">
        <f>S31-$D31</f>
        <v>-2458483.2110000001</v>
      </c>
      <c r="U31" s="328">
        <f t="shared" ref="U31:U46" si="5">T31/$E31</f>
        <v>-122924160.55</v>
      </c>
      <c r="V31" s="324"/>
      <c r="W31" s="314">
        <f>V31-$D31</f>
        <v>-2458483.2110000001</v>
      </c>
      <c r="X31" s="328">
        <f t="shared" ref="X31:X46" si="6">W31/$E31</f>
        <v>-122924160.55</v>
      </c>
      <c r="Y31" s="324"/>
      <c r="Z31" s="314">
        <f>Y31-$D31</f>
        <v>-2458483.2110000001</v>
      </c>
      <c r="AA31" s="328">
        <f t="shared" ref="AA31:AA46" si="7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54">
        <v>0.02</v>
      </c>
      <c r="F32" s="350">
        <v>2458565.5338442898</v>
      </c>
      <c r="G32" s="342">
        <f>D32-F32</f>
        <v>-0.44364428985863924</v>
      </c>
      <c r="H32">
        <v>2458565.2742850501</v>
      </c>
      <c r="I32" s="265">
        <f>H32-$D32</f>
        <v>0.18408505013212562</v>
      </c>
      <c r="J32">
        <v>2458565.4078311101</v>
      </c>
      <c r="K32" s="266">
        <f>J32-$D32</f>
        <v>0.3176311100833118</v>
      </c>
      <c r="L32" s="2">
        <f t="shared" si="2"/>
        <v>15.88155550416559</v>
      </c>
      <c r="M32" s="324"/>
      <c r="N32" s="314">
        <f>M32-$D32</f>
        <v>-2458565.0902</v>
      </c>
      <c r="O32" s="328">
        <f t="shared" si="3"/>
        <v>-122928254.50999999</v>
      </c>
      <c r="P32" s="324"/>
      <c r="Q32" s="314">
        <f>P32-$D32</f>
        <v>-2458565.0902</v>
      </c>
      <c r="R32" s="328">
        <f t="shared" si="4"/>
        <v>-122928254.50999999</v>
      </c>
      <c r="S32" s="324"/>
      <c r="T32" s="314">
        <f>S32-$D32</f>
        <v>-2458565.0902</v>
      </c>
      <c r="U32" s="328">
        <f t="shared" si="5"/>
        <v>-122928254.50999999</v>
      </c>
      <c r="V32" s="324"/>
      <c r="W32" s="314">
        <f>V32-$D32</f>
        <v>-2458565.0902</v>
      </c>
      <c r="X32" s="328">
        <f t="shared" si="6"/>
        <v>-122928254.50999999</v>
      </c>
      <c r="Y32" s="324"/>
      <c r="Z32" s="314">
        <f>Y32-$D32</f>
        <v>-2458565.0902</v>
      </c>
      <c r="AA32" s="328">
        <f t="shared" si="7"/>
        <v>-122928254.50999999</v>
      </c>
    </row>
    <row r="33" spans="1:27" s="184" customFormat="1">
      <c r="A33" s="331" t="s">
        <v>20</v>
      </c>
      <c r="B33" s="332">
        <v>12</v>
      </c>
      <c r="C33" s="332" t="s">
        <v>39</v>
      </c>
      <c r="D33" s="333">
        <v>2458647.3328</v>
      </c>
      <c r="E33" s="355">
        <v>0.02</v>
      </c>
      <c r="F33" s="351">
        <v>2458648.3835011702</v>
      </c>
      <c r="G33" s="343">
        <f>D33-F33</f>
        <v>-1.0507011702284217</v>
      </c>
      <c r="H33" s="184">
        <v>2458648.2269941601</v>
      </c>
      <c r="I33" s="334">
        <f>H33-$D33</f>
        <v>0.89419416012242436</v>
      </c>
      <c r="J33" s="184">
        <v>2458648.24781807</v>
      </c>
      <c r="K33" s="334">
        <f>J33-$D33</f>
        <v>0.91501807002350688</v>
      </c>
      <c r="L33" s="194">
        <f t="shared" si="2"/>
        <v>45.750903501175344</v>
      </c>
      <c r="M33" s="335"/>
      <c r="N33" s="336">
        <f>M33-$D33</f>
        <v>-2458647.3328</v>
      </c>
      <c r="O33" s="337">
        <f t="shared" si="3"/>
        <v>-122932366.64</v>
      </c>
      <c r="P33" s="335"/>
      <c r="Q33" s="336">
        <f>P33-$D33</f>
        <v>-2458647.3328</v>
      </c>
      <c r="R33" s="337">
        <f t="shared" si="4"/>
        <v>-122932366.64</v>
      </c>
      <c r="S33" s="335"/>
      <c r="T33" s="336">
        <f>S33-$D33</f>
        <v>-2458647.3328</v>
      </c>
      <c r="U33" s="337">
        <f t="shared" si="5"/>
        <v>-122932366.64</v>
      </c>
      <c r="V33" s="335"/>
      <c r="W33" s="336">
        <f>V33-$D33</f>
        <v>-2458647.3328</v>
      </c>
      <c r="X33" s="337">
        <f t="shared" si="6"/>
        <v>-122932366.64</v>
      </c>
      <c r="Y33" s="335"/>
      <c r="Z33" s="336">
        <f>Y33-$D33</f>
        <v>-2458647.3328</v>
      </c>
      <c r="AA33" s="337">
        <f t="shared" si="7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54">
        <v>6.9444440000000001E-3</v>
      </c>
      <c r="F34" s="350">
        <v>2459067.58130976</v>
      </c>
      <c r="G34" s="342">
        <f>D34-F34</f>
        <v>-2.3443097597919405</v>
      </c>
      <c r="H34">
        <v>2459065.2828526702</v>
      </c>
      <c r="I34" s="310">
        <f>H34-$D34</f>
        <v>4.5852669980376959E-2</v>
      </c>
      <c r="J34">
        <v>2459065.26789673</v>
      </c>
      <c r="K34" s="310">
        <f>J34-$D34</f>
        <v>3.0896729789674282E-2</v>
      </c>
      <c r="L34" s="2">
        <f t="shared" si="2"/>
        <v>4.4491293744573763</v>
      </c>
      <c r="M34" s="324"/>
      <c r="N34" s="314">
        <f>M34-$D34</f>
        <v>-2459065.2370000002</v>
      </c>
      <c r="O34" s="328">
        <f t="shared" si="3"/>
        <v>-354105416.79074669</v>
      </c>
      <c r="P34" s="324"/>
      <c r="Q34" s="314">
        <f>P34-$D34</f>
        <v>-2459065.2370000002</v>
      </c>
      <c r="R34" s="328">
        <f t="shared" si="4"/>
        <v>-354105416.79074669</v>
      </c>
      <c r="S34" s="324"/>
      <c r="T34" s="314">
        <f>S34-$D34</f>
        <v>-2459065.2370000002</v>
      </c>
      <c r="U34" s="328">
        <f t="shared" si="5"/>
        <v>-354105416.79074669</v>
      </c>
      <c r="V34" s="324"/>
      <c r="W34" s="314">
        <f>V34-$D34</f>
        <v>-2459065.2370000002</v>
      </c>
      <c r="X34" s="328">
        <f t="shared" si="6"/>
        <v>-354105416.79074669</v>
      </c>
      <c r="Y34" s="324"/>
      <c r="Z34" s="314">
        <f>Y34-$D34</f>
        <v>-2459065.2370000002</v>
      </c>
      <c r="AA34" s="328">
        <f t="shared" si="7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54">
        <v>6.9444440000000001E-3</v>
      </c>
      <c r="F35" s="350">
        <v>2459151.2582018399</v>
      </c>
      <c r="G35" s="342">
        <f>D35-F35</f>
        <v>-2.7800018400885165</v>
      </c>
      <c r="H35">
        <v>2459148.4178027599</v>
      </c>
      <c r="I35" s="310">
        <f>H35-$D35</f>
        <v>-6.0397239867597818E-2</v>
      </c>
      <c r="J35">
        <v>2459148.41004935</v>
      </c>
      <c r="K35" s="310">
        <f>J35-$D35</f>
        <v>-6.8150649778544903E-2</v>
      </c>
      <c r="L35" s="2">
        <f t="shared" si="2"/>
        <v>-9.8136941961868942</v>
      </c>
      <c r="M35" s="324"/>
      <c r="N35" s="314">
        <f>M35-$D35</f>
        <v>-2459148.4781999998</v>
      </c>
      <c r="O35" s="328">
        <f t="shared" si="3"/>
        <v>-354117403.52431381</v>
      </c>
      <c r="P35" s="324"/>
      <c r="Q35" s="314">
        <f>P35-$D35</f>
        <v>-2459148.4781999998</v>
      </c>
      <c r="R35" s="328">
        <f t="shared" si="4"/>
        <v>-354117403.52431381</v>
      </c>
      <c r="S35" s="324"/>
      <c r="T35" s="314">
        <f>S35-$D35</f>
        <v>-2459148.4781999998</v>
      </c>
      <c r="U35" s="328">
        <f t="shared" si="5"/>
        <v>-354117403.52431381</v>
      </c>
      <c r="V35" s="324"/>
      <c r="W35" s="314">
        <f>V35-$D35</f>
        <v>-2459148.4781999998</v>
      </c>
      <c r="X35" s="328">
        <f t="shared" si="6"/>
        <v>-354117403.52431381</v>
      </c>
      <c r="Y35" s="324"/>
      <c r="Z35" s="314">
        <f>Y35-$D35</f>
        <v>-2459148.4781999998</v>
      </c>
      <c r="AA35" s="328">
        <f t="shared" si="7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54">
        <v>6.9444440000000001E-3</v>
      </c>
      <c r="F36" s="350">
        <v>2459234.22384449</v>
      </c>
      <c r="G36" s="342">
        <f>D36-F36</f>
        <v>-3.1094444897025824</v>
      </c>
      <c r="H36">
        <v>2459231.0675944402</v>
      </c>
      <c r="I36" s="310">
        <f>H36-$D36</f>
        <v>-4.6805560123175383E-2</v>
      </c>
      <c r="J36">
        <v>2459231.0710467398</v>
      </c>
      <c r="K36" s="310">
        <f>J36-$D36</f>
        <v>-4.335326049476862E-2</v>
      </c>
      <c r="L36" s="2">
        <f t="shared" si="2"/>
        <v>-6.2428699107903558</v>
      </c>
      <c r="M36" s="324"/>
      <c r="N36" s="314">
        <f>M36-$D36</f>
        <v>-2459231.1144000003</v>
      </c>
      <c r="O36" s="328">
        <f t="shared" si="3"/>
        <v>-354129303.13787544</v>
      </c>
      <c r="P36" s="324"/>
      <c r="Q36" s="314">
        <f>P36-$D36</f>
        <v>-2459231.1144000003</v>
      </c>
      <c r="R36" s="328">
        <f t="shared" si="4"/>
        <v>-354129303.13787544</v>
      </c>
      <c r="S36" s="324"/>
      <c r="T36" s="314">
        <f>S36-$D36</f>
        <v>-2459231.1144000003</v>
      </c>
      <c r="U36" s="328">
        <f t="shared" si="5"/>
        <v>-354129303.13787544</v>
      </c>
      <c r="V36" s="324"/>
      <c r="W36" s="314">
        <f>V36-$D36</f>
        <v>-2459231.1144000003</v>
      </c>
      <c r="X36" s="328">
        <f t="shared" si="6"/>
        <v>-354129303.13787544</v>
      </c>
      <c r="Y36" s="324"/>
      <c r="Z36" s="314">
        <f>Y36-$D36</f>
        <v>-2459231.1144000003</v>
      </c>
      <c r="AA36" s="328">
        <f t="shared" si="7"/>
        <v>-354129303.13787544</v>
      </c>
    </row>
    <row r="37" spans="1:27" s="184" customFormat="1">
      <c r="A37" s="331" t="s">
        <v>20</v>
      </c>
      <c r="B37" s="332">
        <v>37</v>
      </c>
      <c r="C37" s="332" t="s">
        <v>35</v>
      </c>
      <c r="D37" s="333">
        <v>2459313.2535000001</v>
      </c>
      <c r="E37" s="355">
        <v>6.9444440000000001E-3</v>
      </c>
      <c r="F37" s="351">
        <v>2459316.4694316899</v>
      </c>
      <c r="G37" s="343">
        <f>D37-F37</f>
        <v>-3.2159316898323596</v>
      </c>
      <c r="H37" s="184">
        <v>2459313.3422793001</v>
      </c>
      <c r="I37" s="338">
        <f>H37-$D37</f>
        <v>8.8779299985617399E-2</v>
      </c>
      <c r="J37" s="184">
        <v>2459313.3492626301</v>
      </c>
      <c r="K37" s="338">
        <f>J37-$D37</f>
        <v>9.5762629993259907E-2</v>
      </c>
      <c r="L37" s="194">
        <f t="shared" si="2"/>
        <v>13.78981960157788</v>
      </c>
      <c r="M37" s="335"/>
      <c r="N37" s="336">
        <f>M37-$D37</f>
        <v>-2459313.2535000001</v>
      </c>
      <c r="O37" s="337">
        <f t="shared" si="3"/>
        <v>-354141131.16903239</v>
      </c>
      <c r="P37" s="335"/>
      <c r="Q37" s="336">
        <f>P37-$D37</f>
        <v>-2459313.2535000001</v>
      </c>
      <c r="R37" s="337">
        <f t="shared" si="4"/>
        <v>-354141131.16903239</v>
      </c>
      <c r="S37" s="335"/>
      <c r="T37" s="336">
        <f>S37-$D37</f>
        <v>-2459313.2535000001</v>
      </c>
      <c r="U37" s="337">
        <f t="shared" si="5"/>
        <v>-354141131.16903239</v>
      </c>
      <c r="V37" s="335"/>
      <c r="W37" s="336">
        <f>V37-$D37</f>
        <v>-2459313.2535000001</v>
      </c>
      <c r="X37" s="337">
        <f t="shared" si="6"/>
        <v>-354141131.16903239</v>
      </c>
      <c r="Y37" s="335"/>
      <c r="Z37" s="336">
        <f>Y37-$D37</f>
        <v>-2459313.2535000001</v>
      </c>
      <c r="AA37" s="337">
        <f t="shared" si="7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54">
        <v>6.9444440000000001E-3</v>
      </c>
      <c r="F38" s="350">
        <v>2459974.6350850202</v>
      </c>
      <c r="G38" s="342">
        <f>D38-F38</f>
        <v>1.4142149798572063</v>
      </c>
      <c r="H38">
        <v>2459976.1198036098</v>
      </c>
      <c r="I38" s="310">
        <f>H38-$D38</f>
        <v>7.0503609720617533E-2</v>
      </c>
      <c r="J38">
        <v>2459976.10882163</v>
      </c>
      <c r="K38" s="310">
        <f>J38-$D38</f>
        <v>5.9521629940718412E-2</v>
      </c>
      <c r="L38" s="2">
        <f t="shared" si="2"/>
        <v>8.5711152600148282</v>
      </c>
      <c r="M38" s="324"/>
      <c r="N38" s="314">
        <f>M38-$D38</f>
        <v>-2459976.0493000001</v>
      </c>
      <c r="O38" s="328">
        <f t="shared" si="3"/>
        <v>-354236573.77034074</v>
      </c>
      <c r="P38" s="324"/>
      <c r="Q38" s="314">
        <f>P38-$D38</f>
        <v>-2459976.0493000001</v>
      </c>
      <c r="R38" s="328">
        <f t="shared" si="4"/>
        <v>-354236573.77034074</v>
      </c>
      <c r="S38" s="324"/>
      <c r="T38" s="314">
        <f>S38-$D38</f>
        <v>-2459976.0493000001</v>
      </c>
      <c r="U38" s="328">
        <f t="shared" si="5"/>
        <v>-354236573.77034074</v>
      </c>
      <c r="V38" s="324"/>
      <c r="W38" s="314">
        <f>V38-$D38</f>
        <v>-2459976.0493000001</v>
      </c>
      <c r="X38" s="328">
        <f t="shared" si="6"/>
        <v>-354236573.77034074</v>
      </c>
      <c r="Y38" s="324"/>
      <c r="Z38" s="314">
        <f>Y38-$D38</f>
        <v>-2459976.0493000001</v>
      </c>
      <c r="AA38" s="328">
        <f t="shared" si="7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54">
        <v>6.9444440000000001E-3</v>
      </c>
      <c r="F39" s="350">
        <v>2460058.8838085998</v>
      </c>
      <c r="G39" s="342">
        <f>D39-F39</f>
        <v>0.73509140033274889</v>
      </c>
      <c r="H39">
        <v>2460059.5661981199</v>
      </c>
      <c r="I39" s="310">
        <f>H39-$D39</f>
        <v>-5.2701880224049091E-2</v>
      </c>
      <c r="J39">
        <v>2460059.5699671898</v>
      </c>
      <c r="K39" s="310">
        <f>J39-$D39</f>
        <v>-4.8932810313999653E-2</v>
      </c>
      <c r="L39" s="2">
        <f t="shared" si="2"/>
        <v>-7.0463251361807586</v>
      </c>
      <c r="M39" s="324"/>
      <c r="N39" s="314">
        <f>M39-$D39</f>
        <v>-2460059.6189000001</v>
      </c>
      <c r="O39" s="328">
        <f t="shared" si="3"/>
        <v>-354248607.79351091</v>
      </c>
      <c r="P39" s="324"/>
      <c r="Q39" s="314">
        <f>P39-$D39</f>
        <v>-2460059.6189000001</v>
      </c>
      <c r="R39" s="328">
        <f t="shared" si="4"/>
        <v>-354248607.79351091</v>
      </c>
      <c r="S39" s="324"/>
      <c r="T39" s="314">
        <f>S39-$D39</f>
        <v>-2460059.6189000001</v>
      </c>
      <c r="U39" s="328">
        <f t="shared" si="5"/>
        <v>-354248607.79351091</v>
      </c>
      <c r="V39" s="324"/>
      <c r="W39" s="314">
        <f>V39-$D39</f>
        <v>-2460059.6189000001</v>
      </c>
      <c r="X39" s="328">
        <f t="shared" si="6"/>
        <v>-354248607.79351091</v>
      </c>
      <c r="Y39" s="324"/>
      <c r="Z39" s="314">
        <f>Y39-$D39</f>
        <v>-2460059.6189000001</v>
      </c>
      <c r="AA39" s="328">
        <f t="shared" si="7"/>
        <v>-354248607.79351091</v>
      </c>
    </row>
    <row r="40" spans="1:27" s="184" customFormat="1">
      <c r="A40" s="331" t="s">
        <v>20</v>
      </c>
      <c r="B40" s="339">
        <v>67</v>
      </c>
      <c r="C40" s="339" t="s">
        <v>42</v>
      </c>
      <c r="D40" s="333">
        <v>2460142.6048000003</v>
      </c>
      <c r="E40" s="355">
        <v>6.9444440000000001E-3</v>
      </c>
      <c r="F40" s="351">
        <v>2460143.1366347601</v>
      </c>
      <c r="G40" s="343">
        <f>D40-F40</f>
        <v>-0.53183475974947214</v>
      </c>
      <c r="H40" s="184">
        <v>2460142.6516615599</v>
      </c>
      <c r="I40" s="338">
        <f>H40-$D40</f>
        <v>4.6861559618264437E-2</v>
      </c>
      <c r="J40" s="184">
        <v>2460142.6663474198</v>
      </c>
      <c r="K40" s="338">
        <f>J40-$D40</f>
        <v>6.1547419521957636E-2</v>
      </c>
      <c r="L40" s="194">
        <f t="shared" si="2"/>
        <v>8.8628289783829537</v>
      </c>
      <c r="M40" s="335"/>
      <c r="N40" s="336">
        <f>M40-$D40</f>
        <v>-2460142.6048000003</v>
      </c>
      <c r="O40" s="337">
        <f t="shared" si="3"/>
        <v>-354260557.76387572</v>
      </c>
      <c r="P40" s="335"/>
      <c r="Q40" s="336">
        <f>P40-$D40</f>
        <v>-2460142.6048000003</v>
      </c>
      <c r="R40" s="337">
        <f t="shared" si="4"/>
        <v>-354260557.76387572</v>
      </c>
      <c r="S40" s="335"/>
      <c r="T40" s="336">
        <f>S40-$D40</f>
        <v>-2460142.6048000003</v>
      </c>
      <c r="U40" s="337">
        <f t="shared" si="5"/>
        <v>-354260557.76387572</v>
      </c>
      <c r="V40" s="335"/>
      <c r="W40" s="336">
        <f>V40-$D40</f>
        <v>-2460142.6048000003</v>
      </c>
      <c r="X40" s="337">
        <f t="shared" si="6"/>
        <v>-354260557.76387572</v>
      </c>
      <c r="Y40" s="335"/>
      <c r="Z40" s="336">
        <f>Y40-$D40</f>
        <v>-2460142.6048000003</v>
      </c>
      <c r="AA40" s="337">
        <f t="shared" si="7"/>
        <v>-354260557.76387572</v>
      </c>
    </row>
    <row r="41" spans="1:27">
      <c r="A41" s="318" t="s">
        <v>20</v>
      </c>
      <c r="B41" s="319">
        <v>89</v>
      </c>
      <c r="C41" s="319" t="s">
        <v>110</v>
      </c>
      <c r="D41" s="320">
        <v>2460718.6125820568</v>
      </c>
      <c r="E41" s="354">
        <v>6.9444440000000001E-3</v>
      </c>
      <c r="F41" s="344">
        <v>2460718.64545378</v>
      </c>
      <c r="G41" s="345">
        <f>D41-F41</f>
        <v>-3.2871723175048828E-2</v>
      </c>
      <c r="H41" s="321">
        <v>2460718.5968587701</v>
      </c>
      <c r="I41" s="322">
        <f>H41-$D41</f>
        <v>-1.5723286662250757E-2</v>
      </c>
      <c r="J41" s="321">
        <v>2460718.59496124</v>
      </c>
      <c r="K41" s="322">
        <f>J41-$D41</f>
        <v>-1.7620816826820374E-2</v>
      </c>
      <c r="L41" s="2">
        <f t="shared" si="2"/>
        <v>-2.537397785455592</v>
      </c>
      <c r="M41" s="317"/>
      <c r="N41" s="329">
        <f>M41-$D41</f>
        <v>-2460718.6125820568</v>
      </c>
      <c r="O41" s="328">
        <f t="shared" si="3"/>
        <v>-354343502.88980037</v>
      </c>
      <c r="P41" s="317"/>
      <c r="Q41" s="329">
        <f>P41-$D41</f>
        <v>-2460718.6125820568</v>
      </c>
      <c r="R41" s="328">
        <f t="shared" si="4"/>
        <v>-354343502.88980037</v>
      </c>
      <c r="S41" s="317"/>
      <c r="T41" s="329">
        <f>S41-$D41</f>
        <v>-2460718.6125820568</v>
      </c>
      <c r="U41" s="328">
        <f t="shared" si="5"/>
        <v>-354343502.88980037</v>
      </c>
      <c r="V41" s="317"/>
      <c r="W41" s="329">
        <f>V41-$D41</f>
        <v>-2460718.6125820568</v>
      </c>
      <c r="X41" s="328">
        <f t="shared" si="6"/>
        <v>-354343502.88980037</v>
      </c>
      <c r="Y41" s="317"/>
      <c r="Z41" s="329">
        <f>Y41-$D41</f>
        <v>-2460718.6125820568</v>
      </c>
      <c r="AA41" s="328">
        <f t="shared" si="7"/>
        <v>-354343502.88980037</v>
      </c>
    </row>
    <row r="42" spans="1:27" s="262" customFormat="1" ht="1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56">
        <v>6.9444440000000001E-3</v>
      </c>
      <c r="F42" s="346"/>
      <c r="G42" s="347"/>
      <c r="H42" s="323"/>
      <c r="I42" s="315"/>
      <c r="J42" s="323" t="s">
        <v>0</v>
      </c>
      <c r="K42" s="315" t="e">
        <f>J42-$D42</f>
        <v>#VALUE!</v>
      </c>
      <c r="L42" s="326" t="e">
        <f t="shared" si="2"/>
        <v>#VALUE!</v>
      </c>
      <c r="M42" s="323"/>
      <c r="N42" s="315">
        <f>M42-$D42</f>
        <v>-2460886.2719999999</v>
      </c>
      <c r="O42" s="330">
        <f t="shared" si="3"/>
        <v>-354367645.84752929</v>
      </c>
      <c r="P42" s="323"/>
      <c r="Q42" s="315">
        <f>P42-$D42</f>
        <v>-2460886.2719999999</v>
      </c>
      <c r="R42" s="330">
        <f t="shared" si="4"/>
        <v>-354367645.84752929</v>
      </c>
      <c r="S42" s="323"/>
      <c r="T42" s="315">
        <f>S42-$D42</f>
        <v>-2460886.2719999999</v>
      </c>
      <c r="U42" s="330">
        <f t="shared" si="5"/>
        <v>-354367645.84752929</v>
      </c>
      <c r="V42" s="323"/>
      <c r="W42" s="315">
        <f>V42-$D42</f>
        <v>-2460886.2719999999</v>
      </c>
      <c r="X42" s="330">
        <f t="shared" si="6"/>
        <v>-354367645.84752929</v>
      </c>
      <c r="Y42" s="323"/>
      <c r="Z42" s="315">
        <f>Y42-$D42</f>
        <v>-2460886.2719999999</v>
      </c>
      <c r="AA42" s="330">
        <f t="shared" si="7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54">
        <v>6.9444440000000001E-3</v>
      </c>
      <c r="F43" s="340">
        <v>2460695.34521621</v>
      </c>
      <c r="G43" s="348">
        <f>D43-F43</f>
        <v>0.18933564983308315</v>
      </c>
      <c r="H43">
        <v>2460695.4487847998</v>
      </c>
      <c r="I43" s="310">
        <f>H43-$D43</f>
        <v>-8.5767060052603483E-2</v>
      </c>
      <c r="J43" s="317">
        <v>2460695.47743503</v>
      </c>
      <c r="K43" s="310">
        <f>J43-$D43</f>
        <v>-5.7116829790174961E-2</v>
      </c>
      <c r="L43" s="2">
        <f t="shared" si="2"/>
        <v>-8.2248240161739314</v>
      </c>
      <c r="M43" s="317"/>
      <c r="N43" s="314">
        <f>M43-$D43</f>
        <v>-2460695.5345518598</v>
      </c>
      <c r="O43" s="328">
        <f t="shared" si="3"/>
        <v>-354340179.65323931</v>
      </c>
      <c r="P43" s="317"/>
      <c r="Q43" s="314">
        <f>P43-$D43</f>
        <v>-2460695.5345518598</v>
      </c>
      <c r="R43" s="328">
        <f t="shared" si="4"/>
        <v>-354340179.65323931</v>
      </c>
      <c r="S43" s="317"/>
      <c r="T43" s="314">
        <f>S43-$D43</f>
        <v>-2460695.5345518598</v>
      </c>
      <c r="U43" s="328">
        <f t="shared" si="5"/>
        <v>-354340179.65323931</v>
      </c>
      <c r="V43" s="317"/>
      <c r="W43" s="314">
        <f>V43-$D43</f>
        <v>-2460695.5345518598</v>
      </c>
      <c r="X43" s="328">
        <f t="shared" si="6"/>
        <v>-354340179.65323931</v>
      </c>
      <c r="Y43" s="317"/>
      <c r="Z43" s="314">
        <f>Y43-$D43</f>
        <v>-2460695.5345518598</v>
      </c>
      <c r="AA43" s="328">
        <f t="shared" si="7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54">
        <v>6.9444440000000001E-3</v>
      </c>
      <c r="F44" s="349">
        <v>2460736.7017543898</v>
      </c>
      <c r="G44" s="341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>J44-$D44</f>
        <v>8.6225837934762239E-2</v>
      </c>
      <c r="L44" s="2">
        <f t="shared" si="2"/>
        <v>12.416521457263135</v>
      </c>
      <c r="M44" s="314"/>
      <c r="N44" s="314">
        <f>M44-$D44</f>
        <v>-2460736.6349054021</v>
      </c>
      <c r="O44" s="328">
        <f t="shared" si="3"/>
        <v>-354346098.10452819</v>
      </c>
      <c r="P44" s="314"/>
      <c r="Q44" s="314">
        <f>P44-$D44</f>
        <v>-2460736.6349054021</v>
      </c>
      <c r="R44" s="328">
        <f t="shared" si="4"/>
        <v>-354346098.10452819</v>
      </c>
      <c r="S44" s="314"/>
      <c r="T44" s="314">
        <f>S44-$D44</f>
        <v>-2460736.6349054021</v>
      </c>
      <c r="U44" s="328">
        <f t="shared" si="5"/>
        <v>-354346098.10452819</v>
      </c>
      <c r="V44" s="314"/>
      <c r="W44" s="314">
        <f>V44-$D44</f>
        <v>-2460736.6349054021</v>
      </c>
      <c r="X44" s="328">
        <f t="shared" si="6"/>
        <v>-354346098.10452819</v>
      </c>
      <c r="Y44" s="314"/>
      <c r="Z44" s="314">
        <f>Y44-$D44</f>
        <v>-2460736.6349054021</v>
      </c>
      <c r="AA44" s="328">
        <f t="shared" si="7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54">
        <v>6.9444440000000001E-3</v>
      </c>
      <c r="F45" s="340">
        <v>2460859.3704224699</v>
      </c>
      <c r="G45" s="341">
        <f>D45-F45</f>
        <v>-0.14292246988043189</v>
      </c>
      <c r="H45">
        <v>2460859.1924211401</v>
      </c>
      <c r="I45" s="310">
        <f>H45-$D45</f>
        <v>-3.5078859888017178E-2</v>
      </c>
      <c r="J45" s="317">
        <v>2460859.1932580401</v>
      </c>
      <c r="K45" s="310">
        <f>J45-$D45</f>
        <v>-3.4241959918290377E-2</v>
      </c>
      <c r="L45" s="2">
        <f t="shared" si="2"/>
        <v>-4.9308425438077368</v>
      </c>
      <c r="M45" s="317"/>
      <c r="N45" s="314">
        <f>M45-$D45</f>
        <v>-2460859.2275</v>
      </c>
      <c r="O45" s="328">
        <f t="shared" si="3"/>
        <v>-354363751.43928009</v>
      </c>
      <c r="P45" s="317"/>
      <c r="Q45" s="314">
        <f>P45-$D45</f>
        <v>-2460859.2275</v>
      </c>
      <c r="R45" s="328">
        <f t="shared" si="4"/>
        <v>-354363751.43928009</v>
      </c>
      <c r="S45" s="317"/>
      <c r="T45" s="314">
        <f>S45-$D45</f>
        <v>-2460859.2275</v>
      </c>
      <c r="U45" s="328">
        <f t="shared" si="5"/>
        <v>-354363751.43928009</v>
      </c>
      <c r="V45" s="317"/>
      <c r="W45" s="314">
        <f>V45-$D45</f>
        <v>-2460859.2275</v>
      </c>
      <c r="X45" s="328">
        <f t="shared" si="6"/>
        <v>-354363751.43928009</v>
      </c>
      <c r="Y45" s="317"/>
      <c r="Z45" s="314">
        <f>Y45-$D45</f>
        <v>-2460859.2275</v>
      </c>
      <c r="AA45" s="328">
        <f t="shared" si="7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54">
        <v>6.9444440000000001E-3</v>
      </c>
      <c r="F46" s="352"/>
      <c r="G46" s="353"/>
      <c r="H46" s="324"/>
      <c r="I46" s="314"/>
      <c r="J46" s="324">
        <v>2460899.7725516101</v>
      </c>
      <c r="K46" s="266">
        <f>J46-$D46</f>
        <v>-0.28744838992133737</v>
      </c>
      <c r="L46" s="2">
        <f t="shared" si="2"/>
        <v>-41.392570797797113</v>
      </c>
      <c r="M46" s="317"/>
      <c r="N46" s="314">
        <f>M46-$D46</f>
        <v>-2460900.06</v>
      </c>
      <c r="O46" s="328">
        <f t="shared" si="3"/>
        <v>-354369631.31965643</v>
      </c>
      <c r="P46" s="317"/>
      <c r="Q46" s="314">
        <f>P46-$D46</f>
        <v>-2460900.06</v>
      </c>
      <c r="R46" s="328">
        <f t="shared" si="4"/>
        <v>-354369631.31965643</v>
      </c>
      <c r="S46" s="317"/>
      <c r="T46" s="314">
        <f>S46-$D46</f>
        <v>-2460900.06</v>
      </c>
      <c r="U46" s="328">
        <f t="shared" si="5"/>
        <v>-354369631.31965643</v>
      </c>
      <c r="V46" s="317"/>
      <c r="W46" s="314">
        <f>V46-$D46</f>
        <v>-2460900.06</v>
      </c>
      <c r="X46" s="328">
        <f t="shared" si="6"/>
        <v>-354369631.31965643</v>
      </c>
      <c r="Y46" s="317"/>
      <c r="Z46" s="314">
        <f>Y46-$D46</f>
        <v>-2460900.06</v>
      </c>
      <c r="AA46" s="328">
        <f t="shared" si="7"/>
        <v>-354369631.31965643</v>
      </c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>
      <selection activeCell="E6" sqref="E6"/>
    </sheetView>
  </sheetViews>
  <sheetFormatPr defaultColWidth="11.5546875" defaultRowHeight="14.4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topLeftCell="A3" workbookViewId="0">
      <selection activeCell="G25" sqref="G25"/>
    </sheetView>
  </sheetViews>
  <sheetFormatPr defaultColWidth="11.5546875" defaultRowHeight="14.4"/>
  <cols>
    <col min="1" max="4" width="13.33203125" bestFit="1" customWidth="1"/>
    <col min="6" max="7" width="11.44140625" style="151"/>
    <col min="9" max="9" width="12" bestFit="1" customWidth="1"/>
  </cols>
  <sheetData>
    <row r="1" spans="1:9" ht="28.8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>
      <selection activeCell="K35" sqref="K35"/>
    </sheetView>
  </sheetViews>
  <sheetFormatPr defaultColWidth="11.5546875" defaultRowHeight="14.4"/>
  <cols>
    <col min="1" max="1" width="6.5546875" customWidth="1"/>
    <col min="2" max="2" width="32.6640625" bestFit="1" customWidth="1"/>
    <col min="3" max="3" width="13.6640625" bestFit="1" customWidth="1"/>
    <col min="4" max="4" width="10.109375" bestFit="1" customWidth="1"/>
    <col min="5" max="5" width="19.6640625" bestFit="1" customWidth="1"/>
    <col min="6" max="6" width="14.5546875" bestFit="1" customWidth="1"/>
    <col min="7" max="7" width="11.6640625" bestFit="1" customWidth="1"/>
    <col min="8" max="9" width="13" bestFit="1" customWidth="1"/>
    <col min="10" max="10" width="14" customWidth="1"/>
    <col min="11" max="11" width="36.10937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topLeftCell="A19" workbookViewId="0">
      <selection activeCell="F35" sqref="F35"/>
    </sheetView>
  </sheetViews>
  <sheetFormatPr defaultColWidth="11.5546875" defaultRowHeight="14.4"/>
  <cols>
    <col min="1" max="1" width="8.33203125" customWidth="1"/>
    <col min="2" max="2" width="8.44140625" customWidth="1"/>
    <col min="3" max="3" width="18.44140625" bestFit="1" customWidth="1"/>
    <col min="4" max="4" width="16.6640625" bestFit="1" customWidth="1"/>
    <col min="5" max="5" width="18.88671875" customWidth="1"/>
    <col min="6" max="7" width="16.6640625" bestFit="1" customWidth="1"/>
    <col min="8" max="13" width="10.554687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defaultColWidth="35.33203125" defaultRowHeight="14.4"/>
  <cols>
    <col min="1" max="1" width="6.5546875" style="151" bestFit="1" customWidth="1"/>
    <col min="2" max="2" width="15.5546875" style="151" bestFit="1" customWidth="1"/>
    <col min="3" max="3" width="11" style="151" bestFit="1" customWidth="1"/>
    <col min="4" max="4" width="18.109375" style="151" bestFit="1" customWidth="1"/>
    <col min="5" max="5" width="18.5546875" style="151" customWidth="1"/>
    <col min="6" max="6" width="6.5546875" style="151" customWidth="1"/>
    <col min="7" max="7" width="16.33203125" style="151" bestFit="1" customWidth="1"/>
    <col min="8" max="16384" width="35.332031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defaultColWidth="11.5546875" defaultRowHeight="14.4"/>
  <cols>
    <col min="1" max="1" width="2.6640625" customWidth="1"/>
    <col min="2" max="2" width="25.88671875" bestFit="1" customWidth="1"/>
    <col min="3" max="20" width="13.10937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defaultColWidth="11.5546875" defaultRowHeight="14.4"/>
  <cols>
    <col min="1" max="142" width="2.10937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2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2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defaultColWidth="11.5546875" defaultRowHeight="14.4"/>
  <cols>
    <col min="1" max="1" width="16.109375" bestFit="1" customWidth="1"/>
    <col min="2" max="2" width="13.10937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defaultColWidth="9.109375" defaultRowHeight="14.4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defaultColWidth="11.44140625" defaultRowHeight="14.4"/>
  <cols>
    <col min="1" max="1" width="11.44140625" style="7"/>
    <col min="2" max="2" width="7.44140625" style="7" customWidth="1"/>
    <col min="3" max="3" width="6.88671875" style="7" customWidth="1"/>
    <col min="4" max="4" width="10.88671875" style="7" customWidth="1"/>
    <col min="5" max="5" width="11.44140625" style="7"/>
    <col min="6" max="6" width="10.44140625" style="7" customWidth="1"/>
    <col min="7" max="16384" width="11.441406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3.2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defaultColWidth="11.5546875" defaultRowHeight="14.4"/>
  <cols>
    <col min="1" max="1" width="4.5546875" customWidth="1"/>
    <col min="2" max="2" width="7" customWidth="1"/>
    <col min="3" max="6" width="7.88671875" customWidth="1"/>
    <col min="7" max="7" width="6.5546875" style="137" customWidth="1"/>
    <col min="8" max="8" width="13.88671875" customWidth="1"/>
    <col min="9" max="10" width="13.88671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21" sqref="K21"/>
    </sheetView>
  </sheetViews>
  <sheetFormatPr defaultColWidth="11.44140625" defaultRowHeight="14.4"/>
  <cols>
    <col min="1" max="1" width="6.88671875" style="7" bestFit="1" customWidth="1"/>
    <col min="2" max="2" width="6.44140625" style="7" bestFit="1" customWidth="1"/>
    <col min="3" max="3" width="6.6640625" style="7" bestFit="1" customWidth="1"/>
    <col min="4" max="4" width="15.88671875" style="7" customWidth="1"/>
    <col min="5" max="5" width="13" style="7" bestFit="1" customWidth="1"/>
    <col min="6" max="6" width="8" style="7" bestFit="1" customWidth="1"/>
    <col min="7" max="7" width="7.33203125" style="7" customWidth="1"/>
    <col min="8" max="8" width="10.44140625" style="7" bestFit="1" customWidth="1"/>
    <col min="9" max="9" width="9" style="7" bestFit="1" customWidth="1"/>
    <col min="10" max="10" width="7.6640625" style="7" customWidth="1"/>
    <col min="11" max="11" width="12.33203125" style="7" bestFit="1" customWidth="1"/>
    <col min="12" max="14" width="11.44140625" style="7"/>
    <col min="15" max="15" width="14" style="7" bestFit="1" customWidth="1"/>
    <col min="16" max="16" width="9.5546875" style="7" customWidth="1"/>
    <col min="17" max="19" width="9.109375" style="7" customWidth="1"/>
    <col min="20" max="16384" width="11.441406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K26" s="12"/>
      <c r="R26" s="112"/>
      <c r="S26" s="112"/>
    </row>
    <row r="27" spans="1:23">
      <c r="A27" s="8"/>
      <c r="K27" s="12"/>
      <c r="R27" s="112"/>
      <c r="S27" s="112"/>
    </row>
    <row r="28" spans="1:23">
      <c r="L28" s="12"/>
      <c r="M28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defaultColWidth="2.441406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defaultColWidth="2.441406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35</vt:i4>
      </vt:variant>
    </vt:vector>
  </HeadingPairs>
  <TitlesOfParts>
    <vt:vector size="35" baseType="lpstr">
      <vt:lpstr>mcmc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2025-09-06T11:08:08Z</dcterms:modified>
</cp:coreProperties>
</file>