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"/>
    </mc:Choice>
  </mc:AlternateContent>
  <xr:revisionPtr revIDLastSave="0" documentId="13_ncr:1_{E7D8E315-36A8-4910-BB2B-A66BE2E78D71}" xr6:coauthVersionLast="47" xr6:coauthVersionMax="47" xr10:uidLastSave="{00000000-0000-0000-0000-000000000000}"/>
  <bookViews>
    <workbookView xWindow="-120" yWindow="-120" windowWidth="29040" windowHeight="15720" activeTab="2" xr2:uid="{6919DDE8-15F9-45FB-B5F7-4209377AF865}"/>
  </bookViews>
  <sheets>
    <sheet name="TOI 4504" sheetId="2" r:id="rId1"/>
    <sheet name="Luminosity" sheetId="3" r:id="rId2"/>
    <sheet name="Ark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O21" i="2" s="1"/>
  <c r="B50" i="3"/>
  <c r="I47" i="3"/>
  <c r="B46" i="3"/>
  <c r="N20" i="2"/>
  <c r="N21" i="2" s="1"/>
  <c r="L5" i="2"/>
  <c r="L11" i="2" s="1"/>
  <c r="L4" i="2"/>
  <c r="L13" i="2" s="1"/>
  <c r="L2" i="2"/>
  <c r="L7" i="2" s="1"/>
  <c r="M11" i="2" l="1"/>
  <c r="M13" i="2"/>
</calcChain>
</file>

<file path=xl/sharedStrings.xml><?xml version="1.0" encoding="utf-8"?>
<sst xmlns="http://schemas.openxmlformats.org/spreadsheetml/2006/main" count="69" uniqueCount="68">
  <si>
    <t>[TOI-4504]</t>
  </si>
  <si>
    <t>[TOI-4504b]</t>
  </si>
  <si>
    <t>[TOI-4504c]</t>
  </si>
  <si>
    <r>
      <t xml:space="preserve">r_sun = </t>
    </r>
    <r>
      <rPr>
        <i/>
        <sz val="10"/>
        <rFont val="Consolas"/>
        <family val="3"/>
      </rPr>
      <t>6.96342e8            # [m]   &lt;float&gt; solar radius</t>
    </r>
  </si>
  <si>
    <r>
      <t xml:space="preserve">l_sun = </t>
    </r>
    <r>
      <rPr>
        <i/>
        <sz val="10"/>
        <rFont val="Consolas"/>
        <family val="3"/>
      </rPr>
      <t>3.83e26              # [W]   &lt;float&gt; solar luminosity</t>
    </r>
  </si>
  <si>
    <r>
      <t xml:space="preserve">r_jup = </t>
    </r>
    <r>
      <rPr>
        <i/>
        <sz val="10"/>
        <rFont val="Consolas"/>
        <family val="3"/>
      </rPr>
      <t>7.1492e7             # [m]   &lt;float&gt; Jupiter radius</t>
    </r>
  </si>
  <si>
    <r>
      <t xml:space="preserve">r_earth = </t>
    </r>
    <r>
      <rPr>
        <i/>
        <sz val="10"/>
        <rFont val="Consolas"/>
        <family val="3"/>
      </rPr>
      <t>6.378135e6         # [m]   &lt;float&gt; Earth radius R</t>
    </r>
    <r>
      <rPr>
        <i/>
        <sz val="10"/>
        <rFont val="Courier New"/>
        <family val="3"/>
      </rPr>
      <t>⊕</t>
    </r>
  </si>
  <si>
    <r>
      <t xml:space="preserve">radius = </t>
    </r>
    <r>
      <rPr>
        <i/>
        <sz val="10"/>
        <rFont val="Consolas"/>
        <family val="3"/>
      </rPr>
      <t>0.92 * r_sun</t>
    </r>
  </si>
  <si>
    <r>
      <t xml:space="preserve">luminosity = </t>
    </r>
    <r>
      <rPr>
        <i/>
        <sz val="10"/>
        <rFont val="Consolas"/>
        <family val="3"/>
      </rPr>
      <t>0.62 * l_sun</t>
    </r>
  </si>
  <si>
    <r>
      <t xml:space="preserve">limb_darkening = </t>
    </r>
    <r>
      <rPr>
        <i/>
        <sz val="10"/>
        <rFont val="Consolas"/>
        <family val="3"/>
      </rPr>
      <t>[0.4765, 0.3495]  # paper contains different parameters q1, q2 for different planets. I averaged them.</t>
    </r>
  </si>
  <si>
    <r>
      <t xml:space="preserve">radius = </t>
    </r>
    <r>
      <rPr>
        <i/>
        <sz val="10"/>
        <rFont val="Consolas"/>
        <family val="3"/>
      </rPr>
      <t>2.691 * r_earth</t>
    </r>
  </si>
  <si>
    <t>sun</t>
  </si>
  <si>
    <t>jup</t>
  </si>
  <si>
    <t>earth</t>
  </si>
  <si>
    <t>r</t>
  </si>
  <si>
    <t>radius = 0.9897 * r_jup</t>
  </si>
  <si>
    <t>pi * r^2</t>
  </si>
  <si>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</si>
  <si>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</si>
  <si>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</si>
  <si>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</si>
  <si>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</si>
  <si>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</si>
  <si>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</si>
  <si>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</si>
  <si>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</si>
  <si>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</si>
  <si>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</si>
  <si>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</si>
  <si>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</si>
  <si>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</si>
  <si>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</si>
  <si>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</si>
  <si>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</si>
  <si>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</si>
  <si>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</si>
  <si>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</si>
  <si>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</si>
  <si>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</si>
  <si>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</si>
  <si>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</si>
  <si>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</si>
  <si>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</si>
  <si>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</si>
  <si>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</si>
  <si>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</si>
  <si>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</si>
  <si>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</si>
  <si>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</si>
  <si>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</si>
  <si>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</si>
  <si>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</si>
  <si>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</si>
  <si>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</si>
  <si>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</si>
  <si>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</si>
  <si>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</si>
  <si>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</si>
  <si>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</si>
  <si>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</si>
  <si>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</si>
  <si>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</si>
  <si>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</si>
  <si>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Uli [0.4765, 0.3495]</t>
  </si>
  <si>
    <t>Uli [0.4765, 0.3495, 0.174]</t>
  </si>
  <si>
    <t>total luminosity</t>
  </si>
  <si>
    <t>total area</t>
  </si>
  <si>
    <t>area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</si>
</sst>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9" x14ac:knownFonts="1">
    <font>
      <sz val="11"/>
      <color theme="1"/>
      <name val="Aptos Narrow"/>
      <family val="2"/>
      <scheme val="minor"/>
    </font>
    <font>
      <sz val="10"/>
      <name val="Consolas"/>
      <family val="3"/>
    </font>
    <font>
      <i/>
      <sz val="10"/>
      <name val="Consolas"/>
      <family val="3"/>
    </font>
    <font>
      <i/>
      <sz val="10"/>
      <name val="Courier New"/>
      <family val="3"/>
    </font>
    <font>
      <b/>
      <sz val="10"/>
      <name val="Consolas"/>
      <family val="3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7" fillId="2" borderId="0" xfId="0" applyFont="1" applyFill="1" applyAlignment="1">
      <alignment vertical="center"/>
    </xf>
    <xf numFmtId="0" fontId="0" fillId="2" borderId="0" xfId="0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5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3</xdr:row>
      <xdr:rowOff>59100</xdr:rowOff>
    </xdr:from>
    <xdr:to>
      <xdr:col>7</xdr:col>
      <xdr:colOff>121920</xdr:colOff>
      <xdr:row>26</xdr:row>
      <xdr:rowOff>28620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936F0679-7F62-C212-6A66-38DA3D787B28}"/>
            </a:ext>
          </a:extLst>
        </xdr:cNvPr>
        <xdr:cNvSpPr>
          <a:spLocks noChangeAspect="1"/>
        </xdr:cNvSpPr>
      </xdr:nvSpPr>
      <xdr:spPr>
        <a:xfrm>
          <a:off x="3261360" y="607740"/>
          <a:ext cx="4175760" cy="4175760"/>
        </a:xfrm>
        <a:prstGeom prst="ellipse">
          <a:avLst/>
        </a:prstGeom>
        <a:solidFill>
          <a:srgbClr val="FFFF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4</xdr:col>
      <xdr:colOff>234426</xdr:colOff>
      <xdr:row>9</xdr:row>
      <xdr:rowOff>57150</xdr:rowOff>
    </xdr:from>
    <xdr:to>
      <xdr:col>4</xdr:col>
      <xdr:colOff>592566</xdr:colOff>
      <xdr:row>11</xdr:row>
      <xdr:rowOff>15624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430AA7B8-1F2F-4DE4-895B-E92300C48B89}"/>
            </a:ext>
          </a:extLst>
        </xdr:cNvPr>
        <xdr:cNvSpPr>
          <a:spLocks noChangeAspect="1"/>
        </xdr:cNvSpPr>
      </xdr:nvSpPr>
      <xdr:spPr>
        <a:xfrm>
          <a:off x="2672826" y="1771650"/>
          <a:ext cx="358140" cy="33947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502920</xdr:colOff>
      <xdr:row>14</xdr:row>
      <xdr:rowOff>106680</xdr:rowOff>
    </xdr:from>
    <xdr:to>
      <xdr:col>3</xdr:col>
      <xdr:colOff>569640</xdr:colOff>
      <xdr:row>14</xdr:row>
      <xdr:rowOff>173400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B957DFAF-BB9A-4384-892E-17CF31A5A9DE}"/>
            </a:ext>
          </a:extLst>
        </xdr:cNvPr>
        <xdr:cNvSpPr>
          <a:spLocks noChangeAspect="1"/>
        </xdr:cNvSpPr>
      </xdr:nvSpPr>
      <xdr:spPr>
        <a:xfrm>
          <a:off x="7208520" y="3398520"/>
          <a:ext cx="66720" cy="6672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531798</xdr:colOff>
      <xdr:row>14</xdr:row>
      <xdr:rowOff>138054</xdr:rowOff>
    </xdr:from>
    <xdr:to>
      <xdr:col>7</xdr:col>
      <xdr:colOff>117438</xdr:colOff>
      <xdr:row>14</xdr:row>
      <xdr:rowOff>138054</xdr:rowOff>
    </xdr:to>
    <xdr:cxnSp macro="">
      <xdr:nvCxnSpPr>
        <xdr:cNvPr id="6" name="Lige pilforbindelse 5">
          <a:extLst>
            <a:ext uri="{FF2B5EF4-FFF2-40B4-BE49-F238E27FC236}">
              <a16:creationId xmlns:a16="http://schemas.microsoft.com/office/drawing/2014/main" id="{8042F8EB-0605-0B67-E119-8421C027D6FA}"/>
            </a:ext>
          </a:extLst>
        </xdr:cNvPr>
        <xdr:cNvCxnSpPr/>
      </xdr:nvCxnSpPr>
      <xdr:spPr>
        <a:xfrm>
          <a:off x="7237398" y="3446030"/>
          <a:ext cx="2024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535101</xdr:colOff>
      <xdr:row>10</xdr:row>
      <xdr:rowOff>17931</xdr:rowOff>
    </xdr:from>
    <xdr:to>
      <xdr:col>4</xdr:col>
      <xdr:colOff>421339</xdr:colOff>
      <xdr:row>14</xdr:row>
      <xdr:rowOff>136737</xdr:rowOff>
    </xdr:to>
    <xdr:cxnSp macro="">
      <xdr:nvCxnSpPr>
        <xdr:cNvPr id="13" name="Lige pilforbindelse 12">
          <a:extLst>
            <a:ext uri="{FF2B5EF4-FFF2-40B4-BE49-F238E27FC236}">
              <a16:creationId xmlns:a16="http://schemas.microsoft.com/office/drawing/2014/main" id="{4EC5A443-9CD4-46B0-A82E-E6216E83FD02}"/>
            </a:ext>
          </a:extLst>
        </xdr:cNvPr>
        <xdr:cNvCxnSpPr/>
      </xdr:nvCxnSpPr>
      <xdr:spPr>
        <a:xfrm flipV="1">
          <a:off x="7240701" y="2590802"/>
          <a:ext cx="495838" cy="8539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132826</xdr:colOff>
      <xdr:row>2</xdr:row>
      <xdr:rowOff>34898</xdr:rowOff>
    </xdr:from>
    <xdr:to>
      <xdr:col>0</xdr:col>
      <xdr:colOff>490966</xdr:colOff>
      <xdr:row>4</xdr:row>
      <xdr:rowOff>27278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ABDAB402-200B-4532-860C-75C9A37C7E9C}"/>
            </a:ext>
          </a:extLst>
        </xdr:cNvPr>
        <xdr:cNvSpPr>
          <a:spLocks noChangeAspect="1"/>
        </xdr:cNvSpPr>
      </xdr:nvSpPr>
      <xdr:spPr>
        <a:xfrm>
          <a:off x="3180826" y="400658"/>
          <a:ext cx="358140" cy="35814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351266</xdr:colOff>
      <xdr:row>13</xdr:row>
      <xdr:rowOff>141578</xdr:rowOff>
    </xdr:from>
    <xdr:to>
      <xdr:col>4</xdr:col>
      <xdr:colOff>99806</xdr:colOff>
      <xdr:row>15</xdr:row>
      <xdr:rowOff>133958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B9AC564B-12BB-410A-91C4-E0D74E8F3348}"/>
            </a:ext>
          </a:extLst>
        </xdr:cNvPr>
        <xdr:cNvSpPr>
          <a:spLocks noChangeAspect="1"/>
        </xdr:cNvSpPr>
      </xdr:nvSpPr>
      <xdr:spPr>
        <a:xfrm>
          <a:off x="5228066" y="2519018"/>
          <a:ext cx="358140" cy="35814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5</xdr:col>
      <xdr:colOff>162007</xdr:colOff>
      <xdr:row>4</xdr:row>
      <xdr:rowOff>15840</xdr:rowOff>
    </xdr:from>
    <xdr:to>
      <xdr:col>5</xdr:col>
      <xdr:colOff>501409</xdr:colOff>
      <xdr:row>5</xdr:row>
      <xdr:rowOff>167737</xdr:rowOff>
    </xdr:to>
    <xdr:sp macro="" textlink="">
      <xdr:nvSpPr>
        <xdr:cNvPr id="18" name="Bue 17">
          <a:extLst>
            <a:ext uri="{FF2B5EF4-FFF2-40B4-BE49-F238E27FC236}">
              <a16:creationId xmlns:a16="http://schemas.microsoft.com/office/drawing/2014/main" id="{810AD241-E2F1-96D3-0295-ECCFEC1EC61C}"/>
            </a:ext>
          </a:extLst>
        </xdr:cNvPr>
        <xdr:cNvSpPr/>
      </xdr:nvSpPr>
      <xdr:spPr>
        <a:xfrm rot="10484268">
          <a:off x="6258007" y="747360"/>
          <a:ext cx="339402" cy="334777"/>
        </a:xfrm>
        <a:prstGeom prst="arc">
          <a:avLst>
            <a:gd name="adj1" fmla="val 13326443"/>
            <a:gd name="adj2" fmla="val 2282937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362766</xdr:colOff>
      <xdr:row>23</xdr:row>
      <xdr:rowOff>57770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C43172A-4472-1B69-AF04-20F8FB7E4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5849166" cy="4439270"/>
        </a:xfrm>
        <a:prstGeom prst="rect">
          <a:avLst/>
        </a:prstGeom>
      </xdr:spPr>
    </xdr:pic>
    <xdr:clientData/>
  </xdr:twoCellAnchor>
  <xdr:twoCellAnchor>
    <xdr:from>
      <xdr:col>1</xdr:col>
      <xdr:colOff>132826</xdr:colOff>
      <xdr:row>6</xdr:row>
      <xdr:rowOff>66675</xdr:rowOff>
    </xdr:from>
    <xdr:to>
      <xdr:col>6</xdr:col>
      <xdr:colOff>200025</xdr:colOff>
      <xdr:row>23</xdr:row>
      <xdr:rowOff>12037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90491D21-83B5-46CC-92C9-6981A0E304E6}"/>
            </a:ext>
          </a:extLst>
        </xdr:cNvPr>
        <xdr:cNvSpPr>
          <a:spLocks noChangeAspect="1"/>
        </xdr:cNvSpPr>
      </xdr:nvSpPr>
      <xdr:spPr>
        <a:xfrm>
          <a:off x="742426" y="1209675"/>
          <a:ext cx="3115199" cy="3183862"/>
        </a:xfrm>
        <a:prstGeom prst="ellips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D42E-A664-47EC-9C8A-1146EAD8C69E}">
  <dimension ref="A1:O21"/>
  <sheetViews>
    <sheetView workbookViewId="0">
      <selection activeCell="I29" sqref="I29"/>
    </sheetView>
  </sheetViews>
  <sheetFormatPr baseColWidth="10" defaultColWidth="11.5703125" defaultRowHeight="15" x14ac:dyDescent="0.25"/>
  <cols>
    <col min="14" max="14" width="22.28515625" bestFit="1" customWidth="1"/>
    <col min="15" max="15" width="16.7109375" bestFit="1" customWidth="1"/>
  </cols>
  <sheetData>
    <row r="1" spans="1:15" x14ac:dyDescent="0.25">
      <c r="A1" s="1"/>
      <c r="K1" s="4" t="s">
        <v>14</v>
      </c>
      <c r="L1" s="4" t="s">
        <v>16</v>
      </c>
      <c r="M1" t="s">
        <v>67</v>
      </c>
      <c r="N1" t="s">
        <v>64</v>
      </c>
      <c r="O1" t="s">
        <v>63</v>
      </c>
    </row>
    <row r="2" spans="1:15" x14ac:dyDescent="0.25">
      <c r="A2" s="1" t="s">
        <v>3</v>
      </c>
      <c r="J2" t="s">
        <v>11</v>
      </c>
      <c r="K2" s="3">
        <v>696342000</v>
      </c>
      <c r="L2" s="3">
        <f>K2*K2*PI()</f>
        <v>1.5233337134996349E+18</v>
      </c>
    </row>
    <row r="3" spans="1:15" x14ac:dyDescent="0.25">
      <c r="A3" s="1" t="s">
        <v>4</v>
      </c>
    </row>
    <row r="4" spans="1:15" x14ac:dyDescent="0.25">
      <c r="A4" s="1" t="s">
        <v>5</v>
      </c>
      <c r="J4" t="s">
        <v>12</v>
      </c>
      <c r="K4" s="3">
        <v>71492000</v>
      </c>
      <c r="L4" s="3">
        <f>K4*K4*PI()</f>
        <v>1.6057013262380642E+16</v>
      </c>
    </row>
    <row r="5" spans="1:15" x14ac:dyDescent="0.25">
      <c r="A5" s="1" t="s">
        <v>6</v>
      </c>
      <c r="J5" t="s">
        <v>13</v>
      </c>
      <c r="K5" s="3">
        <v>6378135</v>
      </c>
      <c r="L5" s="3">
        <f>K5*K5*PI()</f>
        <v>127801893198931.94</v>
      </c>
    </row>
    <row r="6" spans="1:15" x14ac:dyDescent="0.25">
      <c r="A6" s="2" t="s">
        <v>0</v>
      </c>
    </row>
    <row r="7" spans="1:15" x14ac:dyDescent="0.25">
      <c r="A7" s="1" t="s">
        <v>7</v>
      </c>
      <c r="K7">
        <v>0.92</v>
      </c>
      <c r="L7" s="3">
        <f>K7*K7*L2</f>
        <v>1.289349655106091E+18</v>
      </c>
    </row>
    <row r="8" spans="1:15" x14ac:dyDescent="0.25">
      <c r="A8" s="1" t="s">
        <v>8</v>
      </c>
    </row>
    <row r="9" spans="1:15" x14ac:dyDescent="0.25">
      <c r="A9" s="1" t="s">
        <v>9</v>
      </c>
    </row>
    <row r="10" spans="1:15" x14ac:dyDescent="0.25">
      <c r="A10" s="2" t="s">
        <v>1</v>
      </c>
    </row>
    <row r="11" spans="1:15" x14ac:dyDescent="0.25">
      <c r="A11" s="1" t="s">
        <v>10</v>
      </c>
      <c r="K11">
        <v>2.6909999999999998</v>
      </c>
      <c r="L11" s="3">
        <f>K11*K11*L5</f>
        <v>925474981364094.75</v>
      </c>
      <c r="M11" s="5">
        <f>L11/L7*1000000</f>
        <v>717.78433235625619</v>
      </c>
      <c r="N11" s="5">
        <v>859</v>
      </c>
      <c r="O11">
        <v>812</v>
      </c>
    </row>
    <row r="12" spans="1:15" x14ac:dyDescent="0.25">
      <c r="A12" s="2" t="s">
        <v>2</v>
      </c>
    </row>
    <row r="13" spans="1:15" x14ac:dyDescent="0.25">
      <c r="A13" s="1" t="s">
        <v>15</v>
      </c>
      <c r="K13">
        <v>0.98970000000000002</v>
      </c>
      <c r="L13" s="3">
        <f>K13*K13*L4</f>
        <v>1.5727942277712606E+16</v>
      </c>
      <c r="M13" s="5">
        <f>L13/L7*1000000</f>
        <v>12198.353034358604</v>
      </c>
      <c r="N13">
        <v>14270.000000000067</v>
      </c>
      <c r="O13">
        <v>13598</v>
      </c>
    </row>
    <row r="19" spans="14:15" x14ac:dyDescent="0.25">
      <c r="N19">
        <v>98.572999999999993</v>
      </c>
      <c r="O19">
        <v>99.914100000000005</v>
      </c>
    </row>
    <row r="20" spans="14:15" x14ac:dyDescent="0.25">
      <c r="N20">
        <f>100-N19</f>
        <v>1.4270000000000067</v>
      </c>
      <c r="O20">
        <f>100-O19</f>
        <v>8.5899999999995202E-2</v>
      </c>
    </row>
    <row r="21" spans="14:15" x14ac:dyDescent="0.25">
      <c r="N21">
        <f>N20*10000</f>
        <v>14270.000000000067</v>
      </c>
      <c r="O21">
        <f>O20*10000</f>
        <v>858.99999999995202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13" workbookViewId="0">
      <selection activeCell="A21" sqref="A21"/>
    </sheetView>
  </sheetViews>
  <sheetFormatPr baseColWidth="10" defaultColWidth="9.140625" defaultRowHeight="15" x14ac:dyDescent="0.25"/>
  <cols>
    <col min="1" max="1" width="21.85546875" customWidth="1"/>
    <col min="2" max="2" width="22.140625" customWidth="1"/>
    <col min="4" max="4" width="12" bestFit="1" customWidth="1"/>
  </cols>
  <sheetData>
    <row r="1" spans="1:29" x14ac:dyDescent="0.25">
      <c r="A1" s="14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3" spans="1:29" x14ac:dyDescent="0.25">
      <c r="A3" s="14" t="s">
        <v>31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5" spans="1:29" x14ac:dyDescent="0.25">
      <c r="A5" s="6" t="s">
        <v>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8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9" t="s">
        <v>34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5">
      <c r="A8" s="8" t="s">
        <v>35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6" t="s">
        <v>36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5">
      <c r="A10" s="10" t="s">
        <v>37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25">
      <c r="A11" s="8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13" t="s">
        <v>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4" spans="1:29" x14ac:dyDescent="0.25">
      <c r="A14" s="6" t="s">
        <v>41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25">
      <c r="A15" s="9" t="s">
        <v>42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9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9" t="s">
        <v>44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9" t="s">
        <v>45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9" t="s">
        <v>46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9" t="s">
        <v>47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12" t="s">
        <v>48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10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8" t="s">
        <v>50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10" t="s">
        <v>51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12" t="s">
        <v>52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13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8" spans="1:29" x14ac:dyDescent="0.25">
      <c r="A28" s="6" t="s">
        <v>17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8" t="s">
        <v>18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9" t="s">
        <v>19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9" t="s">
        <v>20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10" t="s">
        <v>21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8" t="s">
        <v>22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11" t="s">
        <v>23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8" t="s">
        <v>24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12" t="s">
        <v>25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13" t="s">
        <v>26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8" t="s">
        <v>27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12" t="s">
        <v>28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12" t="s">
        <v>29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12" t="s">
        <v>30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3" spans="1:29" x14ac:dyDescent="0.25">
      <c r="A43" s="18" t="s">
        <v>54</v>
      </c>
    </row>
    <row r="44" spans="1:29" x14ac:dyDescent="0.25">
      <c r="A44" t="s">
        <v>56</v>
      </c>
      <c r="B44" s="17">
        <v>2.3745999999999999E+26</v>
      </c>
      <c r="C44" t="s">
        <v>65</v>
      </c>
    </row>
    <row r="45" spans="1:29" x14ac:dyDescent="0.25">
      <c r="A45" t="s">
        <v>58</v>
      </c>
      <c r="B45" s="3">
        <v>1.28934965510609E+18</v>
      </c>
      <c r="C45" t="s">
        <v>66</v>
      </c>
      <c r="D45" s="3"/>
      <c r="F45" s="3"/>
    </row>
    <row r="46" spans="1:29" x14ac:dyDescent="0.25">
      <c r="A46" t="s">
        <v>53</v>
      </c>
      <c r="B46" s="15">
        <f>B44/B45</f>
        <v>184170367.64201978</v>
      </c>
      <c r="C46" t="s">
        <v>61</v>
      </c>
    </row>
    <row r="47" spans="1:29" x14ac:dyDescent="0.25">
      <c r="A47" t="s">
        <v>55</v>
      </c>
      <c r="B47" s="16" t="s">
        <v>60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25">
      <c r="A48" t="s">
        <v>57</v>
      </c>
      <c r="B48" s="16">
        <v>0.79649999999999999</v>
      </c>
      <c r="C48" t="s">
        <v>59</v>
      </c>
    </row>
    <row r="50" spans="1:2" x14ac:dyDescent="0.25">
      <c r="A50" t="s">
        <v>62</v>
      </c>
      <c r="B50" s="19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F03C-1AFE-4DC0-92F4-427F68573854}">
  <dimension ref="A1"/>
  <sheetViews>
    <sheetView tabSelected="1" zoomScaleNormal="100"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TOI 4504</vt:lpstr>
      <vt:lpstr>Luminosity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</cp:lastModifiedBy>
  <dcterms:created xsi:type="dcterms:W3CDTF">2025-01-05T13:52:59Z</dcterms:created>
  <dcterms:modified xsi:type="dcterms:W3CDTF">2025-01-07T18:11:23Z</dcterms:modified>
</cp:coreProperties>
</file>