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G:\Meine Ablage\Python\curvesim\research\star_systems\"/>
    </mc:Choice>
  </mc:AlternateContent>
  <xr:revisionPtr revIDLastSave="0" documentId="13_ncr:1_{FF5A721C-7533-404B-985B-974CCA5621D6}" xr6:coauthVersionLast="47" xr6:coauthVersionMax="47" xr10:uidLastSave="{00000000-0000-0000-0000-000000000000}"/>
  <bookViews>
    <workbookView xWindow="-120" yWindow="-120" windowWidth="29040" windowHeight="15720" activeTab="1" xr2:uid="{6919DDE8-15F9-45FB-B5F7-4209377AF865}"/>
  </bookViews>
  <sheets>
    <sheet name="TOI 4504" sheetId="2" r:id="rId1"/>
    <sheet name="Planet c" sheetId="5" r:id="rId2"/>
    <sheet name="Luminosity" sheetId="3" r:id="rId3"/>
    <sheet name="Ark2" sheetId="4" r:id="rId4"/>
  </sheets>
  <definedNames>
    <definedName name="_xlnm._FilterDatabase" localSheetId="1" hidden="1">'Planet c'!$A$40:$B$713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5" l="1"/>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J147" i="2"/>
  <c r="B228" i="2"/>
  <c r="B227" i="2"/>
  <c r="B226" i="2"/>
  <c r="B225" i="2"/>
  <c r="B224" i="2"/>
  <c r="B223" i="2"/>
  <c r="B222" i="2"/>
  <c r="B221" i="2"/>
  <c r="B220" i="2"/>
  <c r="B219" i="2"/>
  <c r="B218" i="2"/>
  <c r="F147" i="2"/>
  <c r="E147" i="2"/>
  <c r="C211"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D137" i="2"/>
  <c r="D136" i="2"/>
  <c r="D135" i="2"/>
  <c r="D134" i="2"/>
  <c r="D133" i="2"/>
  <c r="D132" i="2"/>
  <c r="D138" i="2"/>
  <c r="B28" i="2"/>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<sst xmlns="http://schemas.openxmlformats.org/spreadsheetml/2006/main" count="887" uniqueCount="118">
  <si>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</si>
  <si>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</si>
  <si>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</si>
  <si>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</si>
  <si>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</si>
  <si>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</si>
  <si>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</si>
  <si>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</si>
  <si>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</si>
  <si>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</si>
  <si>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</si>
  <si>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</si>
  <si>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</si>
  <si>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</si>
  <si>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</si>
  <si>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</si>
  <si>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</si>
  <si>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</si>
  <si>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</si>
  <si>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</si>
  <si>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</si>
  <si>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</si>
  <si>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</si>
  <si>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</si>
  <si>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</si>
  <si>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</si>
  <si>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</si>
  <si>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</si>
  <si>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</si>
  <si>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</si>
  <si>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</si>
  <si>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</si>
  <si>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</si>
  <si>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</si>
  <si>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</si>
  <si>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</si>
  <si>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</si>
  <si>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</si>
  <si>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</si>
  <si>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</si>
  <si>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</si>
  <si>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</si>
  <si>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</si>
  <si>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</si>
  <si>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</si>
  <si>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</si>
  <si>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</si>
  <si>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</si>
  <si>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</si>
  <si>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</si>
  <si>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</si>
  <si>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</si>
  <si>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</si>
  <si>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</si>
  <si>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</si>
  <si>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</si>
  <si>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</si>
  <si>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</si>
  <si>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</si>
  <si>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</si>
  <si>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</si>
  <si>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</si>
  <si>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</si>
  <si>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</si>
  <si>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</si>
  <si>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</si>
  <si>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</si>
  <si>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</si>
  <si>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</si>
  <si>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</si>
  <si>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</si>
  <si>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</si>
  <si>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</si>
  <si>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</si>
  <si>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</si>
  <si>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</si>
  <si>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</si>
  <si>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</si>
  <si>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</si>
  <si>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</si>
  <si>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</si>
  <si>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</si>
  <si>
    <t>min</t>
  </si>
  <si>
    <t>min_optimiert</t>
  </si>
  <si>
    <t>dt</t>
  </si>
  <si>
    <t xml:space="preserve">Fazit: </t>
  </si>
  <si>
    <t>Kleineres dt verbessert die Genauigkeit der Simulation der Planetenbewegungen.</t>
  </si>
  <si>
    <t>Beim optimierten Minimum ist die Verbesserung stetig statt etwas zufaellig.</t>
  </si>
  <si>
    <t>Das optimierte Minimum ist also offenbar tatsaechlich eine Verbesserung.</t>
  </si>
  <si>
    <t>Fehler optimiert</t>
  </si>
  <si>
    <t>Die Simulationsgenauigkeit wird auch bei absurd kleinen dt nicht erheblich besser.</t>
  </si>
  <si>
    <t xml:space="preserve">Ich muss die Simulation verbessern. Vielleicht muessen die Iterationsschritte die </t>
  </si>
  <si>
    <t>Ableitungen x', y' und z' der vorherigen Iterationen beruecksichtigen.</t>
  </si>
  <si>
    <r>
      <rPr>
        <b/>
        <sz val="11"/>
        <color theme="1"/>
        <rFont val="Aptos Narrow"/>
        <family val="2"/>
        <scheme val="minor"/>
      </rPr>
      <t>Berechnung TT</t>
    </r>
    <r>
      <rPr>
        <sz val="11"/>
        <color theme="1"/>
        <rFont val="Aptos Narrow"/>
        <family val="2"/>
        <scheme val="minor"/>
      </rPr>
      <t>. Sollwert 0,3830000. Mit und ohne genauer berechnetem Minimum zwischen Iterationsschritten.</t>
    </r>
  </si>
  <si>
    <t>Ø</t>
  </si>
  <si>
    <t>max</t>
  </si>
  <si>
    <t>max Fehler +</t>
  </si>
  <si>
    <t>max Fehler -</t>
  </si>
  <si>
    <t>TT von Planet c</t>
  </si>
  <si>
    <t>Loesung: Verlet Integration!!!</t>
  </si>
  <si>
    <t>{</t>
  </si>
  <si>
    <t>}</t>
  </si>
  <si>
    <t>Transits</t>
  </si>
  <si>
    <t>[</t>
  </si>
  <si>
    <t>transit_params</t>
  </si>
  <si>
    <t>EclipsedBody</t>
  </si>
  <si>
    <t>T1</t>
  </si>
  <si>
    <t>T2</t>
  </si>
  <si>
    <t>TT</t>
  </si>
  <si>
    <t>T3</t>
  </si>
  <si>
    <t>T4</t>
  </si>
  <si>
    <t>T12</t>
  </si>
  <si>
    <t>T23</t>
  </si>
  <si>
    <t>T34</t>
  </si>
  <si>
    <t>T14</t>
  </si>
  <si>
    <t>b</t>
  </si>
  <si>
    <t>null</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</si>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</sst>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E+00"/>
    <numFmt numFmtId="165" formatCode="#,##0.00000"/>
    <numFmt numFmtId="166" formatCode="0.000"/>
    <numFmt numFmtId="167" formatCode="0.0000%"/>
    <numFmt numFmtId="168" formatCode="0.00000000"/>
  </numFmts>
  <fonts count="21"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
      <sz val="11"/>
      <color theme="1"/>
      <name val="Aptos Narrow"/>
      <family val="2"/>
      <scheme val="minor"/>
    </font>
    <font>
      <b/>
      <sz val="20"/>
      <color rgb="FFFF000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9" fillId="0" borderId="0" applyFont="0" applyFill="0" applyBorder="0" applyAlignment="0" applyProtection="0"/>
  </cellStyleXfs>
  <cellXfs count="28">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horizontal="right" wrapText="1"/>
    </xf>
    <xf numFmtId="167" fontId="0" fillId="0" borderId="0" xfId="1" applyNumberFormat="1" applyFont="1"/>
    <xf numFmtId="168" fontId="0" fillId="0" borderId="0" xfId="0" applyNumberFormat="1"/>
    <xf numFmtId="0" fontId="0" fillId="0" borderId="0" xfId="0" applyAlignment="1">
      <alignment horizontal="center" vertical="center"/>
    </xf>
    <xf numFmtId="2" fontId="0" fillId="0" borderId="0" xfId="0" applyNumberFormat="1"/>
    <xf numFmtId="0" fontId="20" fillId="0" borderId="0" xfId="0" applyFont="1"/>
  </cellXfs>
  <cellStyles count="2">
    <cellStyle name="Prozent" xfId="1" builtinId="5"/>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3648293963254"/>
          <c:y val="3.532009648597486E-2"/>
          <c:w val="0.85847462817147857"/>
          <c:h val="0.66449801892267213"/>
        </c:manualLayout>
      </c:layout>
      <c:lineChart>
        <c:grouping val="standard"/>
        <c:varyColors val="0"/>
        <c:ser>
          <c:idx val="1"/>
          <c:order val="0"/>
          <c:tx>
            <c:strRef>
              <c:f>'TOI 4504'!$B$131</c:f>
              <c:strCache>
                <c:ptCount val="1"/>
                <c:pt idx="0">
                  <c:v>min</c:v>
                </c:pt>
              </c:strCache>
            </c:strRef>
          </c:tx>
          <c:spPr>
            <a:ln w="28575" cap="rnd">
              <a:solidFill>
                <a:schemeClr val="accent2"/>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4504'!$B$132:$B$138</c:f>
              <c:numCache>
                <c:formatCode>General</c:formatCode>
                <c:ptCount val="7"/>
                <c:pt idx="0">
                  <c:v>0.38333299999999998</c:v>
                </c:pt>
                <c:pt idx="1">
                  <c:v>0.38263900000000001</c:v>
                </c:pt>
                <c:pt idx="2">
                  <c:v>0.38286999999999999</c:v>
                </c:pt>
                <c:pt idx="3">
                  <c:v>0.38298599999999999</c:v>
                </c:pt>
                <c:pt idx="4">
                  <c:v>0.38292799999999999</c:v>
                </c:pt>
                <c:pt idx="5">
                  <c:v>0.382963</c:v>
                </c:pt>
                <c:pt idx="6">
                  <c:v>0.382961</c:v>
                </c:pt>
              </c:numCache>
            </c:numRef>
          </c:val>
          <c:smooth val="0"/>
          <c:extLst>
            <c:ext xmlns:c16="http://schemas.microsoft.com/office/drawing/2014/chart" uri="{C3380CC4-5D6E-409C-BE32-E72D297353CC}">
              <c16:uniqueId val="{00000001-D8BB-4A6C-8660-8C3A7943020B}"/>
            </c:ext>
          </c:extLst>
        </c:ser>
        <c:ser>
          <c:idx val="2"/>
          <c:order val="1"/>
          <c:tx>
            <c:strRef>
              <c:f>'TOI 4504'!$C$131</c:f>
              <c:strCache>
                <c:ptCount val="1"/>
                <c:pt idx="0">
                  <c:v>min_optimiert</c:v>
                </c:pt>
              </c:strCache>
            </c:strRef>
          </c:tx>
          <c:spPr>
            <a:ln w="28575" cap="rnd">
              <a:solidFill>
                <a:schemeClr val="accent3"/>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4504'!$C$132:$C$138</c:f>
              <c:numCache>
                <c:formatCode>General</c:formatCode>
                <c:ptCount val="7"/>
                <c:pt idx="0">
                  <c:v>0.38272699999999998</c:v>
                </c:pt>
                <c:pt idx="1">
                  <c:v>0.38284400000000002</c:v>
                </c:pt>
                <c:pt idx="2">
                  <c:v>0.38292199999999998</c:v>
                </c:pt>
                <c:pt idx="3">
                  <c:v>0.38294099999999998</c:v>
                </c:pt>
                <c:pt idx="4">
                  <c:v>0.38295099999999999</c:v>
                </c:pt>
                <c:pt idx="5">
                  <c:v>0.38295899999999999</c:v>
                </c:pt>
                <c:pt idx="6">
                  <c:v>0.382961</c:v>
                </c:pt>
              </c:numCache>
            </c:numRef>
          </c:val>
          <c:smooth val="0"/>
          <c:extLst>
            <c:ext xmlns:c16="http://schemas.microsoft.com/office/drawing/2014/chart" uri="{C3380CC4-5D6E-409C-BE32-E72D297353CC}">
              <c16:uniqueId val="{00000002-D8BB-4A6C-8660-8C3A7943020B}"/>
            </c:ext>
          </c:extLst>
        </c:ser>
        <c:dLbls>
          <c:showLegendKey val="0"/>
          <c:showVal val="0"/>
          <c:showCatName val="0"/>
          <c:showSerName val="0"/>
          <c:showPercent val="0"/>
          <c:showBubbleSize val="0"/>
        </c:dLbls>
        <c:smooth val="0"/>
        <c:axId val="1934120575"/>
        <c:axId val="1934118175"/>
      </c:lineChart>
      <c:catAx>
        <c:axId val="19341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4118175"/>
        <c:crosses val="autoZero"/>
        <c:auto val="1"/>
        <c:lblAlgn val="ctr"/>
        <c:lblOffset val="100"/>
        <c:noMultiLvlLbl val="0"/>
      </c:catAx>
      <c:valAx>
        <c:axId val="1934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412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b: Abweichungen vom Mittelwert waehrend der Simulation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6361694507032516E-2"/>
                  <c:y val="-0.1856374346336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val>
            <c:numRef>
              <c:f>'TOI 4504'!$C$149:$C$207</c:f>
              <c:numCache>
                <c:formatCode>General</c:formatCode>
                <c:ptCount val="59"/>
                <c:pt idx="0">
                  <c:v>3.2656334298941658E-6</c:v>
                </c:pt>
                <c:pt idx="1">
                  <c:v>9.2894508973984102E-7</c:v>
                </c:pt>
                <c:pt idx="2">
                  <c:v>1.0835446397905457E-6</c:v>
                </c:pt>
                <c:pt idx="3">
                  <c:v>3.0048631098900103E-6</c:v>
                </c:pt>
                <c:pt idx="4">
                  <c:v>5.4384090000247909E-6</c:v>
                </c:pt>
                <c:pt idx="5">
                  <c:v>7.514792679685911E-6</c:v>
                </c:pt>
                <c:pt idx="6">
                  <c:v>8.8158503097623964E-6</c:v>
                </c:pt>
                <c:pt idx="7">
                  <c:v>9.1716155399268473E-6</c:v>
                </c:pt>
                <c:pt idx="8">
                  <c:v>8.5341252300530357E-6</c:v>
                </c:pt>
                <c:pt idx="9">
                  <c:v>7.0016339397405147E-6</c:v>
                </c:pt>
                <c:pt idx="10">
                  <c:v>5.0034813496857566E-6</c:v>
                </c:pt>
                <c:pt idx="11">
                  <c:v>3.4914791497975273E-6</c:v>
                </c:pt>
                <c:pt idx="12">
                  <c:v>3.6973014396757264E-6</c:v>
                </c:pt>
                <c:pt idx="13">
                  <c:v>5.9771791098839344E-6</c:v>
                </c:pt>
                <c:pt idx="14">
                  <c:v>8.5532173499380804E-6</c:v>
                </c:pt>
                <c:pt idx="15">
                  <c:v>8.6836025099401581E-6</c:v>
                </c:pt>
                <c:pt idx="16">
                  <c:v>6.0116380398156366E-6</c:v>
                </c:pt>
                <c:pt idx="17">
                  <c:v>3.0416503498109648E-6</c:v>
                </c:pt>
                <c:pt idx="18">
                  <c:v>1.9943781097708779E-6</c:v>
                </c:pt>
                <c:pt idx="19">
                  <c:v>3.0472382896995498E-6</c:v>
                </c:pt>
                <c:pt idx="20">
                  <c:v>5.1748447096322536E-6</c:v>
                </c:pt>
                <c:pt idx="21">
                  <c:v>7.3252685299785014E-6</c:v>
                </c:pt>
                <c:pt idx="22">
                  <c:v>8.8610194599603176E-6</c:v>
                </c:pt>
                <c:pt idx="23">
                  <c:v>9.4840742597135375E-6</c:v>
                </c:pt>
                <c:pt idx="24">
                  <c:v>9.0752236499014316E-6</c:v>
                </c:pt>
                <c:pt idx="25">
                  <c:v>7.6302766798264088E-6</c:v>
                </c:pt>
                <c:pt idx="26">
                  <c:v>5.3760103799760373E-6</c:v>
                </c:pt>
                <c:pt idx="27">
                  <c:v>3.0351310900122996E-6</c:v>
                </c:pt>
                <c:pt idx="28">
                  <c:v>1.9394300796449215E-6</c:v>
                </c:pt>
                <c:pt idx="29">
                  <c:v>3.2619081400397931E-6</c:v>
                </c:pt>
                <c:pt idx="30">
                  <c:v>6.2104754099401305E-6</c:v>
                </c:pt>
                <c:pt idx="31">
                  <c:v>7.7033854997132778E-6</c:v>
                </c:pt>
                <c:pt idx="32">
                  <c:v>6.9797708990293472E-7</c:v>
                </c:pt>
                <c:pt idx="33">
                  <c:v>3.7993042978357039E-7</c:v>
                </c:pt>
                <c:pt idx="34">
                  <c:v>1.5845961800486918E-6</c:v>
                </c:pt>
                <c:pt idx="35">
                  <c:v>3.7010267299741884E-6</c:v>
                </c:pt>
                <c:pt idx="36">
                  <c:v>6.1862610198915036E-6</c:v>
                </c:pt>
                <c:pt idx="37">
                  <c:v>8.556011309668321E-6</c:v>
                </c:pt>
                <c:pt idx="38">
                  <c:v>1.0270110510024466E-5</c:v>
                </c:pt>
                <c:pt idx="39">
                  <c:v>1.0721801960045241E-5</c:v>
                </c:pt>
                <c:pt idx="40">
                  <c:v>9.4598598696649105E-6</c:v>
                </c:pt>
                <c:pt idx="41">
                  <c:v>6.7911550396537734E-6</c:v>
                </c:pt>
                <c:pt idx="42">
                  <c:v>4.3166309500186628E-6</c:v>
                </c:pt>
                <c:pt idx="43">
                  <c:v>4.1615657497828806E-6</c:v>
                </c:pt>
                <c:pt idx="44">
                  <c:v>6.500582389712406E-6</c:v>
                </c:pt>
                <c:pt idx="45">
                  <c:v>8.5914015697241553E-6</c:v>
                </c:pt>
                <c:pt idx="46">
                  <c:v>7.9203836600427735E-6</c:v>
                </c:pt>
                <c:pt idx="47">
                  <c:v>5.1101177898082994E-6</c:v>
                </c:pt>
                <c:pt idx="48">
                  <c:v>2.4521231596352777E-6</c:v>
                </c:pt>
                <c:pt idx="49">
                  <c:v>1.3494372299582835E-6</c:v>
                </c:pt>
                <c:pt idx="50">
                  <c:v>1.8830850696538448E-6</c:v>
                </c:pt>
                <c:pt idx="51">
                  <c:v>3.539442269939741E-6</c:v>
                </c:pt>
                <c:pt idx="52">
                  <c:v>5.7545930096658537E-6</c:v>
                </c:pt>
                <c:pt idx="53">
                  <c:v>8.0475091897014295E-6</c:v>
                </c:pt>
                <c:pt idx="54">
                  <c:v>9.9478728996515997E-6</c:v>
                </c:pt>
                <c:pt idx="55">
                  <c:v>1.0881523779815439E-5</c:v>
                </c:pt>
                <c:pt idx="56">
                  <c:v>1.0217490789887762E-5</c:v>
                </c:pt>
                <c:pt idx="57">
                  <c:v>7.7047824800224873E-6</c:v>
                </c:pt>
                <c:pt idx="58">
                  <c:v>4.2970731799485407E-6</c:v>
                </c:pt>
              </c:numCache>
            </c:numRef>
          </c:val>
          <c:smooth val="0"/>
          <c:extLst>
            <c:ext xmlns:c16="http://schemas.microsoft.com/office/drawing/2014/chart" uri="{C3380CC4-5D6E-409C-BE32-E72D297353CC}">
              <c16:uniqueId val="{00000000-C6EB-4AD5-AF2A-3B12205E2CBB}"/>
            </c:ext>
          </c:extLst>
        </c:ser>
        <c:dLbls>
          <c:showLegendKey val="0"/>
          <c:showVal val="0"/>
          <c:showCatName val="0"/>
          <c:showSerName val="0"/>
          <c:showPercent val="0"/>
          <c:showBubbleSize val="0"/>
        </c:dLbls>
        <c:smooth val="0"/>
        <c:axId val="676869440"/>
        <c:axId val="676860320"/>
      </c:lineChart>
      <c:catAx>
        <c:axId val="67686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6860320"/>
        <c:crosses val="autoZero"/>
        <c:auto val="1"/>
        <c:lblAlgn val="ctr"/>
        <c:lblOffset val="100"/>
        <c:noMultiLvlLbl val="0"/>
      </c:catAx>
      <c:valAx>
        <c:axId val="6768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68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'TOI 4504'!$B$218:$B$228</c:f>
              <c:numCache>
                <c:formatCode>0.00</c:formatCode>
                <c:ptCount val="11"/>
                <c:pt idx="0">
                  <c:v>82.622222220059484</c:v>
                </c:pt>
                <c:pt idx="1">
                  <c:v>82.712499999906868</c:v>
                </c:pt>
                <c:pt idx="2">
                  <c:v>82.931944449897856</c:v>
                </c:pt>
                <c:pt idx="3">
                  <c:v>83.193055550102144</c:v>
                </c:pt>
                <c:pt idx="4">
                  <c:v>83.404166670050472</c:v>
                </c:pt>
                <c:pt idx="5">
                  <c:v>83.50833333004266</c:v>
                </c:pt>
                <c:pt idx="6">
                  <c:v>83.511111109983176</c:v>
                </c:pt>
                <c:pt idx="7">
                  <c:v>83.434722229838371</c:v>
                </c:pt>
                <c:pt idx="8">
                  <c:v>83.298611110076308</c:v>
                </c:pt>
                <c:pt idx="9">
                  <c:v>83.126388890203089</c:v>
                </c:pt>
                <c:pt idx="10">
                  <c:v>82.940277769695967</c:v>
                </c:pt>
              </c:numCache>
            </c:numRef>
          </c:val>
          <c:smooth val="0"/>
          <c:extLst>
            <c:ext xmlns:c16="http://schemas.microsoft.com/office/drawing/2014/chart" uri="{C3380CC4-5D6E-409C-BE32-E72D297353CC}">
              <c16:uniqueId val="{00000000-7A54-4EFF-B983-41B25F81D9A2}"/>
            </c:ext>
          </c:extLst>
        </c:ser>
        <c:dLbls>
          <c:showLegendKey val="0"/>
          <c:showVal val="0"/>
          <c:showCatName val="0"/>
          <c:showSerName val="0"/>
          <c:showPercent val="0"/>
          <c:showBubbleSize val="0"/>
        </c:dLbls>
        <c:smooth val="0"/>
        <c:axId val="871048880"/>
        <c:axId val="871047440"/>
      </c:lineChart>
      <c:catAx>
        <c:axId val="871048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1047440"/>
        <c:crosses val="autoZero"/>
        <c:auto val="1"/>
        <c:lblAlgn val="ctr"/>
        <c:lblOffset val="100"/>
        <c:noMultiLvlLbl val="0"/>
      </c:catAx>
      <c:valAx>
        <c:axId val="871047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10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'Planet c'!$B$1</c:f>
              <c:strCache>
                <c:ptCount val="1"/>
                <c:pt idx="0">
                  <c:v>b</c:v>
                </c:pt>
              </c:strCache>
            </c:strRef>
          </c:tx>
          <c:spPr>
            <a:ln w="28575" cap="rnd">
              <a:solidFill>
                <a:schemeClr val="accent1"/>
              </a:solidFill>
              <a:round/>
            </a:ln>
            <a:effectLst/>
          </c:spPr>
          <c:marker>
            <c:symbol val="none"/>
          </c:marker>
          <c:val>
            <c:numRef>
              <c:f>'Planet c'!$B$2:$B$38</c:f>
              <c:numCache>
                <c:formatCode>General</c:formatCode>
                <c:ptCount val="37"/>
                <c:pt idx="0">
                  <c:v>0.43659568518123498</c:v>
                </c:pt>
                <c:pt idx="1">
                  <c:v>0.45424996553354902</c:v>
                </c:pt>
                <c:pt idx="2">
                  <c:v>0.477755594582495</c:v>
                </c:pt>
                <c:pt idx="3">
                  <c:v>0.50163465076511005</c:v>
                </c:pt>
                <c:pt idx="4">
                  <c:v>0.51754991263890304</c:v>
                </c:pt>
                <c:pt idx="5">
                  <c:v>0.52175763375461903</c:v>
                </c:pt>
                <c:pt idx="6">
                  <c:v>0.51812108121441403</c:v>
                </c:pt>
                <c:pt idx="7">
                  <c:v>0.51341353615017904</c:v>
                </c:pt>
                <c:pt idx="8">
                  <c:v>0.51338950942484796</c:v>
                </c:pt>
                <c:pt idx="9">
                  <c:v>0.52106483078074495</c:v>
                </c:pt>
                <c:pt idx="10">
                  <c:v>0.53616812999583796</c:v>
                </c:pt>
                <c:pt idx="11">
                  <c:v>0.55706488900031703</c:v>
                </c:pt>
                <c:pt idx="12">
                  <c:v>0.58129924857330495</c:v>
                </c:pt>
                <c:pt idx="13">
                  <c:v>0.60660523882450201</c:v>
                </c:pt>
                <c:pt idx="14">
                  <c:v>0.63120045187991902</c:v>
                </c:pt>
                <c:pt idx="15">
                  <c:v>0.65301923479652901</c:v>
                </c:pt>
                <c:pt idx="16">
                  <c:v>0.66952600455969702</c:v>
                </c:pt>
                <c:pt idx="17">
                  <c:v>0.67879165548237197</c:v>
                </c:pt>
                <c:pt idx="18">
                  <c:v>0.68607558266753799</c:v>
                </c:pt>
                <c:pt idx="19">
                  <c:v>0.69967970717342298</c:v>
                </c:pt>
                <c:pt idx="20">
                  <c:v>0.71323476060920699</c:v>
                </c:pt>
                <c:pt idx="21">
                  <c:v>0.72173326554115702</c:v>
                </c:pt>
                <c:pt idx="22">
                  <c:v>0.72463452168676601</c:v>
                </c:pt>
                <c:pt idx="23">
                  <c:v>0.72455157175806095</c:v>
                </c:pt>
                <c:pt idx="24">
                  <c:v>0.72430348625964802</c:v>
                </c:pt>
                <c:pt idx="25">
                  <c:v>0.72559259523284703</c:v>
                </c:pt>
                <c:pt idx="26">
                  <c:v>0.72929932978108003</c:v>
                </c:pt>
                <c:pt idx="27">
                  <c:v>0.736240430640002</c:v>
                </c:pt>
                <c:pt idx="28">
                  <c:v>0.74739268624307897</c:v>
                </c:pt>
                <c:pt idx="29">
                  <c:v>0.763889899227845</c:v>
                </c:pt>
                <c:pt idx="30">
                  <c:v>0.78593473835060801</c:v>
                </c:pt>
                <c:pt idx="31">
                  <c:v>0.81138090220185299</c:v>
                </c:pt>
                <c:pt idx="32">
                  <c:v>0.83534756619893302</c:v>
                </c:pt>
                <c:pt idx="33">
                  <c:v>0.85217419882479295</c:v>
                </c:pt>
                <c:pt idx="34">
                  <c:v>0.86072078158769305</c:v>
                </c:pt>
                <c:pt idx="35">
                  <c:v>0.87012547038594801</c:v>
                </c:pt>
                <c:pt idx="36">
                  <c:v>0.88954683552895697</c:v>
                </c:pt>
              </c:numCache>
            </c:numRef>
          </c:val>
          <c:smooth val="0"/>
          <c:extLst>
            <c:ext xmlns:c16="http://schemas.microsoft.com/office/drawing/2014/chart" uri="{C3380CC4-5D6E-409C-BE32-E72D297353CC}">
              <c16:uniqueId val="{00000000-FF2E-4F57-B71E-514D268C7AED}"/>
            </c:ext>
          </c:extLst>
        </c:ser>
        <c:dLbls>
          <c:showLegendKey val="0"/>
          <c:showVal val="0"/>
          <c:showCatName val="0"/>
          <c:showSerName val="0"/>
          <c:showPercent val="0"/>
          <c:showBubbleSize val="0"/>
        </c:dLbls>
        <c:smooth val="0"/>
        <c:axId val="1504412799"/>
        <c:axId val="1504414719"/>
      </c:lineChart>
      <c:catAx>
        <c:axId val="1504412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04414719"/>
        <c:crosses val="autoZero"/>
        <c:auto val="1"/>
        <c:lblAlgn val="ctr"/>
        <c:lblOffset val="100"/>
        <c:noMultiLvlLbl val="0"/>
      </c:catAx>
      <c:valAx>
        <c:axId val="150441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044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'Planet c'!$C$1</c:f>
              <c:strCache>
                <c:ptCount val="1"/>
                <c:pt idx="0">
                  <c:v>P</c:v>
                </c:pt>
              </c:strCache>
            </c:strRef>
          </c:tx>
          <c:spPr>
            <a:ln w="28575" cap="rnd">
              <a:solidFill>
                <a:schemeClr val="accent1"/>
              </a:solidFill>
              <a:round/>
            </a:ln>
            <a:effectLst/>
          </c:spPr>
          <c:marker>
            <c:symbol val="none"/>
          </c:marker>
          <c:val>
            <c:numRef>
              <c:f>'Planet c'!$C$2:$C$38</c:f>
              <c:numCache>
                <c:formatCode>General</c:formatCode>
                <c:ptCount val="37"/>
                <c:pt idx="1">
                  <c:v>82.622685180045664</c:v>
                </c:pt>
                <c:pt idx="2">
                  <c:v>82.712962970137596</c:v>
                </c:pt>
                <c:pt idx="3">
                  <c:v>82.93055554991588</c:v>
                </c:pt>
                <c:pt idx="4">
                  <c:v>83.19444445008412</c:v>
                </c:pt>
                <c:pt idx="5">
                  <c:v>83.402777769602835</c:v>
                </c:pt>
                <c:pt idx="6">
                  <c:v>83.509259260259569</c:v>
                </c:pt>
                <c:pt idx="7">
                  <c:v>83.513888889923692</c:v>
                </c:pt>
                <c:pt idx="8">
                  <c:v>83.435185189824551</c:v>
                </c:pt>
                <c:pt idx="9">
                  <c:v>83.300925920251757</c:v>
                </c:pt>
                <c:pt idx="10">
                  <c:v>83.129629630129784</c:v>
                </c:pt>
                <c:pt idx="11">
                  <c:v>82.942129629664123</c:v>
                </c:pt>
                <c:pt idx="12">
                  <c:v>82.777777780313045</c:v>
                </c:pt>
                <c:pt idx="13">
                  <c:v>82.673611109610647</c:v>
                </c:pt>
                <c:pt idx="14">
                  <c:v>82.664351850282401</c:v>
                </c:pt>
                <c:pt idx="15">
                  <c:v>82.759259259793907</c:v>
                </c:pt>
                <c:pt idx="16">
                  <c:v>82.96064815018326</c:v>
                </c:pt>
                <c:pt idx="17">
                  <c:v>83.236111110076308</c:v>
                </c:pt>
                <c:pt idx="18">
                  <c:v>83.497685189824551</c:v>
                </c:pt>
                <c:pt idx="19">
                  <c:v>83.620370369870216</c:v>
                </c:pt>
                <c:pt idx="20">
                  <c:v>83.560185180045664</c:v>
                </c:pt>
                <c:pt idx="21">
                  <c:v>83.368055560160428</c:v>
                </c:pt>
                <c:pt idx="22">
                  <c:v>83.115740740206093</c:v>
                </c:pt>
                <c:pt idx="23">
                  <c:v>82.875</c:v>
                </c:pt>
                <c:pt idx="24">
                  <c:v>82.692129629664123</c:v>
                </c:pt>
                <c:pt idx="25">
                  <c:v>82.594907409977168</c:v>
                </c:pt>
                <c:pt idx="26">
                  <c:v>82.581018510274589</c:v>
                </c:pt>
                <c:pt idx="27">
                  <c:v>82.662037039641291</c:v>
                </c:pt>
                <c:pt idx="28">
                  <c:v>82.821759260259569</c:v>
                </c:pt>
                <c:pt idx="29">
                  <c:v>83.041666669771075</c:v>
                </c:pt>
                <c:pt idx="30">
                  <c:v>83.280092590022832</c:v>
                </c:pt>
                <c:pt idx="31">
                  <c:v>83.486111110076308</c:v>
                </c:pt>
                <c:pt idx="32">
                  <c:v>83.597222220152617</c:v>
                </c:pt>
                <c:pt idx="33">
                  <c:v>83.576388889923692</c:v>
                </c:pt>
                <c:pt idx="34">
                  <c:v>83.402777779847383</c:v>
                </c:pt>
                <c:pt idx="35">
                  <c:v>83.129629630129784</c:v>
                </c:pt>
                <c:pt idx="36">
                  <c:v>82.847222220152617</c:v>
                </c:pt>
              </c:numCache>
            </c:numRef>
          </c:val>
          <c:smooth val="0"/>
          <c:extLst>
            <c:ext xmlns:c16="http://schemas.microsoft.com/office/drawing/2014/chart" uri="{C3380CC4-5D6E-409C-BE32-E72D297353CC}">
              <c16:uniqueId val="{00000000-DCE2-49A9-B1C7-88EAFDBEB077}"/>
            </c:ext>
          </c:extLst>
        </c:ser>
        <c:dLbls>
          <c:showLegendKey val="0"/>
          <c:showVal val="0"/>
          <c:showCatName val="0"/>
          <c:showSerName val="0"/>
          <c:showPercent val="0"/>
          <c:showBubbleSize val="0"/>
        </c:dLbls>
        <c:smooth val="0"/>
        <c:axId val="1498935295"/>
        <c:axId val="2034349823"/>
      </c:lineChart>
      <c:catAx>
        <c:axId val="1498935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4349823"/>
        <c:crosses val="autoZero"/>
        <c:auto val="1"/>
        <c:lblAlgn val="ctr"/>
        <c:lblOffset val="100"/>
        <c:noMultiLvlLbl val="0"/>
      </c:catAx>
      <c:valAx>
        <c:axId val="20343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989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7</xdr:col>
      <xdr:colOff>315242</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7</xdr:col>
      <xdr:colOff>200929</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6</xdr:col>
      <xdr:colOff>734332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6</xdr:col>
      <xdr:colOff>486630</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twoCellAnchor>
    <xdr:from>
      <xdr:col>7</xdr:col>
      <xdr:colOff>381000</xdr:colOff>
      <xdr:row>129</xdr:row>
      <xdr:rowOff>9525</xdr:rowOff>
    </xdr:from>
    <xdr:to>
      <xdr:col>13</xdr:col>
      <xdr:colOff>323850</xdr:colOff>
      <xdr:row>140</xdr:row>
      <xdr:rowOff>71437</xdr:rowOff>
    </xdr:to>
    <xdr:graphicFrame macro="">
      <xdr:nvGraphicFramePr>
        <xdr:cNvPr id="7" name="Diagramm 6">
          <a:extLst>
            <a:ext uri="{FF2B5EF4-FFF2-40B4-BE49-F238E27FC236}">
              <a16:creationId xmlns:a16="http://schemas.microsoft.com/office/drawing/2014/main" id="{C360EF9A-D699-9D27-E99B-A3FEAB21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619124</xdr:colOff>
      <xdr:row>148</xdr:row>
      <xdr:rowOff>142875</xdr:rowOff>
    </xdr:from>
    <xdr:to>
      <xdr:col>13</xdr:col>
      <xdr:colOff>1190625</xdr:colOff>
      <xdr:row>174</xdr:row>
      <xdr:rowOff>180975</xdr:rowOff>
    </xdr:to>
    <xdr:graphicFrame macro="">
      <xdr:nvGraphicFramePr>
        <xdr:cNvPr id="6" name="Diagramm 5">
          <a:extLst>
            <a:ext uri="{FF2B5EF4-FFF2-40B4-BE49-F238E27FC236}">
              <a16:creationId xmlns:a16="http://schemas.microsoft.com/office/drawing/2014/main" id="{6A27C9D8-2545-38F3-AA87-BF6C8DD56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890587</xdr:colOff>
      <xdr:row>214</xdr:row>
      <xdr:rowOff>157162</xdr:rowOff>
    </xdr:from>
    <xdr:to>
      <xdr:col>8</xdr:col>
      <xdr:colOff>547687</xdr:colOff>
      <xdr:row>229</xdr:row>
      <xdr:rowOff>42862</xdr:rowOff>
    </xdr:to>
    <xdr:graphicFrame macro="">
      <xdr:nvGraphicFramePr>
        <xdr:cNvPr id="8" name="Diagramm 7">
          <a:extLst>
            <a:ext uri="{FF2B5EF4-FFF2-40B4-BE49-F238E27FC236}">
              <a16:creationId xmlns:a16="http://schemas.microsoft.com/office/drawing/2014/main" id="{DA3600CC-11F3-B098-8788-4CD35686C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71437</xdr:rowOff>
    </xdr:from>
    <xdr:to>
      <xdr:col>15</xdr:col>
      <xdr:colOff>742949</xdr:colOff>
      <xdr:row>18</xdr:row>
      <xdr:rowOff>85725</xdr:rowOff>
    </xdr:to>
    <xdr:graphicFrame macro="">
      <xdr:nvGraphicFramePr>
        <xdr:cNvPr id="2" name="Diagramm 1">
          <a:extLst>
            <a:ext uri="{FF2B5EF4-FFF2-40B4-BE49-F238E27FC236}">
              <a16:creationId xmlns:a16="http://schemas.microsoft.com/office/drawing/2014/main" id="{582AD5AC-AC0A-3694-CC42-4393D2132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171450</xdr:rowOff>
    </xdr:from>
    <xdr:to>
      <xdr:col>15</xdr:col>
      <xdr:colOff>742950</xdr:colOff>
      <xdr:row>36</xdr:row>
      <xdr:rowOff>138112</xdr:rowOff>
    </xdr:to>
    <xdr:graphicFrame macro="">
      <xdr:nvGraphicFramePr>
        <xdr:cNvPr id="3" name="Diagramm 2">
          <a:extLst>
            <a:ext uri="{FF2B5EF4-FFF2-40B4-BE49-F238E27FC236}">
              <a16:creationId xmlns:a16="http://schemas.microsoft.com/office/drawing/2014/main" id="{F2789C61-3F25-6539-EBA5-C1BE03C43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228"/>
  <sheetViews>
    <sheetView topLeftCell="A213" workbookViewId="0">
      <selection activeCell="N146" sqref="N146"/>
    </sheetView>
  </sheetViews>
  <sheetFormatPr baseColWidth="10" defaultColWidth="11.5703125" defaultRowHeight="15" x14ac:dyDescent="0.25"/>
  <cols>
    <col min="1" max="1" width="17.42578125" customWidth="1"/>
    <col min="2" max="2" width="22.5703125" bestFit="1" customWidth="1"/>
    <col min="3" max="3" width="14.140625" customWidth="1"/>
    <col min="4" max="6" width="12.140625" customWidth="1"/>
    <col min="14" max="14" width="22.28515625" bestFit="1" customWidth="1"/>
    <col min="15" max="15" width="16.7109375" bestFit="1" customWidth="1"/>
  </cols>
  <sheetData>
    <row r="1" spans="1:15" x14ac:dyDescent="0.25">
      <c r="A1" s="1"/>
      <c r="K1" s="4" t="s">
        <v>14</v>
      </c>
      <c r="L1" s="4" t="s">
        <v>16</v>
      </c>
      <c r="M1" t="s">
        <v>67</v>
      </c>
      <c r="N1" t="s">
        <v>64</v>
      </c>
      <c r="O1" t="s">
        <v>63</v>
      </c>
    </row>
    <row r="2" spans="1:15" x14ac:dyDescent="0.25">
      <c r="A2" s="1" t="s">
        <v>3</v>
      </c>
      <c r="J2" t="s">
        <v>11</v>
      </c>
      <c r="K2" s="3">
        <v>696342000</v>
      </c>
      <c r="L2" s="3">
        <f>K2*K2*PI()</f>
        <v>1.5233337134996349E+18</v>
      </c>
    </row>
    <row r="3" spans="1:15" x14ac:dyDescent="0.25">
      <c r="A3" s="1" t="s">
        <v>4</v>
      </c>
    </row>
    <row r="4" spans="1:15" x14ac:dyDescent="0.25">
      <c r="A4" s="1" t="s">
        <v>5</v>
      </c>
      <c r="J4" t="s">
        <v>12</v>
      </c>
      <c r="K4" s="3">
        <v>71492000</v>
      </c>
      <c r="L4" s="3">
        <f>K4*K4*PI()</f>
        <v>1.6057013262380642E+16</v>
      </c>
    </row>
    <row r="5" spans="1:15" x14ac:dyDescent="0.25">
      <c r="A5" s="1" t="s">
        <v>6</v>
      </c>
      <c r="J5" t="s">
        <v>13</v>
      </c>
      <c r="K5" s="3">
        <v>6378135</v>
      </c>
      <c r="L5" s="3">
        <f>K5*K5*PI()</f>
        <v>127801893198931.94</v>
      </c>
    </row>
    <row r="6" spans="1:15" x14ac:dyDescent="0.25">
      <c r="A6" s="2" t="s">
        <v>0</v>
      </c>
    </row>
    <row r="7" spans="1:15" x14ac:dyDescent="0.25">
      <c r="A7" s="1" t="s">
        <v>7</v>
      </c>
      <c r="K7">
        <v>0.92</v>
      </c>
      <c r="L7" s="3">
        <f>K7*K7*L2</f>
        <v>1.289349655106091E+18</v>
      </c>
    </row>
    <row r="8" spans="1:15" x14ac:dyDescent="0.25">
      <c r="A8" s="1" t="s">
        <v>8</v>
      </c>
    </row>
    <row r="9" spans="1:15" x14ac:dyDescent="0.25">
      <c r="A9" s="1" t="s">
        <v>9</v>
      </c>
    </row>
    <row r="10" spans="1:15" x14ac:dyDescent="0.25">
      <c r="A10" s="2" t="s">
        <v>1</v>
      </c>
    </row>
    <row r="11" spans="1:15" x14ac:dyDescent="0.25">
      <c r="A11" s="1" t="s">
        <v>10</v>
      </c>
      <c r="K11">
        <v>2.6909999999999998</v>
      </c>
      <c r="L11" s="3">
        <f>K11*K11*L5</f>
        <v>925474981364094.75</v>
      </c>
      <c r="M11" s="5">
        <f>L11/L7*1000000</f>
        <v>717.78433235625619</v>
      </c>
      <c r="N11" s="5">
        <v>859</v>
      </c>
      <c r="O11">
        <v>812</v>
      </c>
    </row>
    <row r="12" spans="1:15" x14ac:dyDescent="0.25">
      <c r="A12" s="2" t="s">
        <v>2</v>
      </c>
    </row>
    <row r="13" spans="1:15" x14ac:dyDescent="0.25">
      <c r="A13" s="1" t="s">
        <v>15</v>
      </c>
      <c r="K13">
        <v>0.98970000000000002</v>
      </c>
      <c r="L13" s="3">
        <f>K13*K13*L4</f>
        <v>1.5727942277712606E+16</v>
      </c>
      <c r="M13" s="5">
        <f>L13/L7*1000000</f>
        <v>12198.353034358604</v>
      </c>
      <c r="N13">
        <v>14270.000000000067</v>
      </c>
      <c r="O13">
        <v>13598</v>
      </c>
    </row>
    <row r="19" spans="1:15" x14ac:dyDescent="0.25">
      <c r="N19">
        <v>98.572999999999993</v>
      </c>
      <c r="O19">
        <v>99.914100000000005</v>
      </c>
    </row>
    <row r="20" spans="1:15" x14ac:dyDescent="0.25">
      <c r="N20">
        <f>100-N19</f>
        <v>1.4270000000000067</v>
      </c>
      <c r="O20">
        <f>100-O19</f>
        <v>8.5899999999995202E-2</v>
      </c>
    </row>
    <row r="21" spans="1:15" x14ac:dyDescent="0.25">
      <c r="N21">
        <f>N20*10000</f>
        <v>14270.000000000067</v>
      </c>
      <c r="O21">
        <f>O20*10000</f>
        <v>858.99999999995202</v>
      </c>
    </row>
    <row r="24" spans="1:15" x14ac:dyDescent="0.25">
      <c r="A24" s="2" t="s">
        <v>1</v>
      </c>
    </row>
    <row r="25" spans="1:15" x14ac:dyDescent="0.25">
      <c r="A25" t="s">
        <v>68</v>
      </c>
      <c r="B25" s="20">
        <v>2.4261400000000002</v>
      </c>
    </row>
    <row r="26" spans="1:15" x14ac:dyDescent="0.25">
      <c r="A26" t="s">
        <v>69</v>
      </c>
      <c r="B26" s="21">
        <v>2459038.4580000001</v>
      </c>
    </row>
    <row r="27" spans="1:15" x14ac:dyDescent="0.25">
      <c r="A27" t="s">
        <v>70</v>
      </c>
      <c r="B27" s="21">
        <v>2458400</v>
      </c>
    </row>
    <row r="28" spans="1:15" x14ac:dyDescent="0.25">
      <c r="A28" t="s">
        <v>71</v>
      </c>
      <c r="B28" s="21">
        <f>B26-B27</f>
        <v>638.45800000010058</v>
      </c>
    </row>
    <row r="29" spans="1:15" x14ac:dyDescent="0.25">
      <c r="A29" t="s">
        <v>72</v>
      </c>
      <c r="B29" s="21">
        <f>B28/B25</f>
        <v>263.15793812397493</v>
      </c>
    </row>
    <row r="30" spans="1:15" x14ac:dyDescent="0.25">
      <c r="A30" t="s">
        <v>73</v>
      </c>
      <c r="B30" s="21">
        <f>B26-B25*ROUNDDOWN(B29,0)</f>
        <v>2458400.3831799999</v>
      </c>
      <c r="C30" t="s">
        <v>74</v>
      </c>
    </row>
    <row r="31" spans="1:15" x14ac:dyDescent="0.25">
      <c r="A31" s="7"/>
      <c r="B31" s="7"/>
      <c r="C31" s="7"/>
      <c r="D31" s="7"/>
      <c r="E31" s="7"/>
      <c r="F31" s="7"/>
      <c r="G31" s="7"/>
      <c r="H31" s="7"/>
      <c r="I31" s="7"/>
      <c r="J31" s="7"/>
      <c r="K31" s="7"/>
      <c r="L31" s="7"/>
      <c r="M31" s="7"/>
      <c r="N31" s="7"/>
    </row>
    <row r="33" spans="1:1" x14ac:dyDescent="0.25">
      <c r="A33" s="18" t="s">
        <v>76</v>
      </c>
    </row>
    <row r="39" spans="1:1" x14ac:dyDescent="0.25">
      <c r="A39" s="18" t="s">
        <v>75</v>
      </c>
    </row>
    <row r="70" spans="1:1" x14ac:dyDescent="0.25">
      <c r="A70" s="18" t="s">
        <v>77</v>
      </c>
    </row>
    <row r="108" spans="1:1" x14ac:dyDescent="0.25">
      <c r="A108" s="18" t="s">
        <v>78</v>
      </c>
    </row>
    <row r="125" spans="1:1" x14ac:dyDescent="0.25">
      <c r="A125" t="s">
        <v>79</v>
      </c>
    </row>
    <row r="126" spans="1:1" x14ac:dyDescent="0.25">
      <c r="A126" t="s">
        <v>80</v>
      </c>
    </row>
    <row r="127" spans="1:1" x14ac:dyDescent="0.25">
      <c r="A127" t="s">
        <v>81</v>
      </c>
    </row>
    <row r="130" spans="1:8" x14ac:dyDescent="0.25">
      <c r="A130" t="s">
        <v>93</v>
      </c>
    </row>
    <row r="131" spans="1:8" x14ac:dyDescent="0.25">
      <c r="A131" s="22" t="s">
        <v>84</v>
      </c>
      <c r="B131" s="16" t="s">
        <v>82</v>
      </c>
      <c r="C131" s="16" t="s">
        <v>83</v>
      </c>
      <c r="D131" t="s">
        <v>89</v>
      </c>
    </row>
    <row r="132" spans="1:8" x14ac:dyDescent="0.25">
      <c r="A132" s="22">
        <v>120</v>
      </c>
      <c r="B132" s="16">
        <v>0.38333299999999998</v>
      </c>
      <c r="C132" s="16">
        <v>0.38272699999999998</v>
      </c>
      <c r="D132" s="23">
        <f t="shared" ref="D132:D138" si="0">($F$132-C132)/$F$132</f>
        <v>7.1279373368152274E-4</v>
      </c>
      <c r="F132">
        <v>0.38300000000000001</v>
      </c>
    </row>
    <row r="133" spans="1:8" x14ac:dyDescent="0.25">
      <c r="A133" s="22">
        <v>60</v>
      </c>
      <c r="B133" s="16">
        <v>0.38263900000000001</v>
      </c>
      <c r="C133" s="16">
        <v>0.38284400000000002</v>
      </c>
      <c r="D133" s="23">
        <f t="shared" si="0"/>
        <v>4.0731070496080802E-4</v>
      </c>
    </row>
    <row r="134" spans="1:8" x14ac:dyDescent="0.25">
      <c r="A134" s="22">
        <v>20</v>
      </c>
      <c r="B134" s="16">
        <v>0.38286999999999999</v>
      </c>
      <c r="C134" s="16">
        <v>0.38292199999999998</v>
      </c>
      <c r="D134" s="23">
        <f t="shared" si="0"/>
        <v>2.0365535248047649E-4</v>
      </c>
    </row>
    <row r="135" spans="1:8" x14ac:dyDescent="0.25">
      <c r="A135" s="22">
        <v>10</v>
      </c>
      <c r="B135" s="16">
        <v>0.38298599999999999</v>
      </c>
      <c r="C135" s="16">
        <v>0.38294099999999998</v>
      </c>
      <c r="D135" s="23">
        <f t="shared" si="0"/>
        <v>1.5404699738911552E-4</v>
      </c>
    </row>
    <row r="136" spans="1:8" x14ac:dyDescent="0.25">
      <c r="A136" s="16">
        <v>5</v>
      </c>
      <c r="B136" s="16">
        <v>0.38292799999999999</v>
      </c>
      <c r="C136" s="16">
        <v>0.38295099999999999</v>
      </c>
      <c r="D136" s="23">
        <f t="shared" si="0"/>
        <v>1.2793733681467688E-4</v>
      </c>
    </row>
    <row r="137" spans="1:8" x14ac:dyDescent="0.25">
      <c r="A137" s="16">
        <v>1</v>
      </c>
      <c r="B137" s="16">
        <v>0.382963</v>
      </c>
      <c r="C137" s="16">
        <v>0.38295899999999999</v>
      </c>
      <c r="D137" s="23">
        <f t="shared" si="0"/>
        <v>1.0704960835512597E-4</v>
      </c>
    </row>
    <row r="138" spans="1:8" x14ac:dyDescent="0.25">
      <c r="A138" s="22">
        <v>0.1</v>
      </c>
      <c r="B138" s="16">
        <v>0.382961</v>
      </c>
      <c r="C138" s="16">
        <v>0.382961</v>
      </c>
      <c r="D138" s="23">
        <f t="shared" si="0"/>
        <v>1.0182767624023824E-4</v>
      </c>
    </row>
    <row r="140" spans="1:8" x14ac:dyDescent="0.25">
      <c r="A140" s="18" t="s">
        <v>85</v>
      </c>
      <c r="B140" t="s">
        <v>86</v>
      </c>
    </row>
    <row r="141" spans="1:8" x14ac:dyDescent="0.25">
      <c r="B141" t="s">
        <v>87</v>
      </c>
    </row>
    <row r="142" spans="1:8" x14ac:dyDescent="0.25">
      <c r="B142" t="s">
        <v>88</v>
      </c>
    </row>
    <row r="143" spans="1:8" x14ac:dyDescent="0.25">
      <c r="B143" t="s">
        <v>90</v>
      </c>
    </row>
    <row r="144" spans="1:8" ht="26.25" x14ac:dyDescent="0.4">
      <c r="B144" t="s">
        <v>91</v>
      </c>
      <c r="H144" s="27" t="s">
        <v>99</v>
      </c>
    </row>
    <row r="145" spans="1:10" x14ac:dyDescent="0.25">
      <c r="B145" t="s">
        <v>92</v>
      </c>
    </row>
    <row r="147" spans="1:10" x14ac:dyDescent="0.25">
      <c r="C147">
        <v>0.38275274869999998</v>
      </c>
      <c r="E147">
        <f>F132-C147</f>
        <v>2.4725130000002871E-4</v>
      </c>
      <c r="F147" s="23">
        <f>E147/F132</f>
        <v>6.455647519582995E-4</v>
      </c>
      <c r="I147">
        <v>2.4261400000000002</v>
      </c>
      <c r="J147" s="23">
        <f>1-I147/A149</f>
        <v>1.46467459193107E-2</v>
      </c>
    </row>
    <row r="149" spans="1:10" x14ac:dyDescent="0.25">
      <c r="A149">
        <v>2.4622032656334301</v>
      </c>
      <c r="B149">
        <f>A149-2.4622</f>
        <v>3.2656334298941658E-6</v>
      </c>
      <c r="C149">
        <v>3.2656334298941658E-6</v>
      </c>
    </row>
    <row r="150" spans="1:10" x14ac:dyDescent="0.25">
      <c r="A150">
        <v>2.4622009289450899</v>
      </c>
      <c r="B150">
        <f t="shared" ref="B150:B207" si="1">A150-2.4622</f>
        <v>9.2894508973984102E-7</v>
      </c>
      <c r="C150">
        <v>9.2894508973984102E-7</v>
      </c>
    </row>
    <row r="151" spans="1:10" x14ac:dyDescent="0.25">
      <c r="A151">
        <v>2.46220108354464</v>
      </c>
      <c r="B151">
        <f t="shared" si="1"/>
        <v>1.0835446397905457E-6</v>
      </c>
      <c r="C151">
        <v>1.0835446397905457E-6</v>
      </c>
    </row>
    <row r="152" spans="1:10" x14ac:dyDescent="0.25">
      <c r="A152">
        <v>2.4622030048631101</v>
      </c>
      <c r="B152">
        <f t="shared" si="1"/>
        <v>3.0048631098900103E-6</v>
      </c>
      <c r="C152">
        <v>3.0048631098900103E-6</v>
      </c>
    </row>
    <row r="153" spans="1:10" x14ac:dyDescent="0.25">
      <c r="A153">
        <v>2.4622054384090002</v>
      </c>
      <c r="B153">
        <f t="shared" si="1"/>
        <v>5.4384090000247909E-6</v>
      </c>
      <c r="C153">
        <v>5.4384090000247909E-6</v>
      </c>
    </row>
    <row r="154" spans="1:10" x14ac:dyDescent="0.25">
      <c r="A154">
        <v>2.4622075147926799</v>
      </c>
      <c r="B154">
        <f t="shared" si="1"/>
        <v>7.514792679685911E-6</v>
      </c>
      <c r="C154">
        <v>7.514792679685911E-6</v>
      </c>
    </row>
    <row r="155" spans="1:10" x14ac:dyDescent="0.25">
      <c r="A155">
        <v>2.4622088158503099</v>
      </c>
      <c r="B155">
        <f t="shared" si="1"/>
        <v>8.8158503097623964E-6</v>
      </c>
      <c r="C155">
        <v>8.8158503097623964E-6</v>
      </c>
    </row>
    <row r="156" spans="1:10" x14ac:dyDescent="0.25">
      <c r="A156">
        <v>2.4622091716155401</v>
      </c>
      <c r="B156">
        <f t="shared" si="1"/>
        <v>9.1716155399268473E-6</v>
      </c>
      <c r="C156">
        <v>9.1716155399268473E-6</v>
      </c>
    </row>
    <row r="157" spans="1:10" x14ac:dyDescent="0.25">
      <c r="A157">
        <v>2.4622085341252302</v>
      </c>
      <c r="B157">
        <f t="shared" si="1"/>
        <v>8.5341252300530357E-6</v>
      </c>
      <c r="C157">
        <v>8.5341252300530357E-6</v>
      </c>
    </row>
    <row r="158" spans="1:10" x14ac:dyDescent="0.25">
      <c r="A158">
        <v>2.4622070016339399</v>
      </c>
      <c r="B158">
        <f t="shared" si="1"/>
        <v>7.0016339397405147E-6</v>
      </c>
      <c r="C158">
        <v>7.0016339397405147E-6</v>
      </c>
    </row>
    <row r="159" spans="1:10" x14ac:dyDescent="0.25">
      <c r="A159">
        <v>2.4622050034813499</v>
      </c>
      <c r="B159">
        <f t="shared" si="1"/>
        <v>5.0034813496857566E-6</v>
      </c>
      <c r="C159">
        <v>5.0034813496857566E-6</v>
      </c>
    </row>
    <row r="160" spans="1:10" x14ac:dyDescent="0.25">
      <c r="A160">
        <v>2.46220349147915</v>
      </c>
      <c r="B160">
        <f t="shared" si="1"/>
        <v>3.4914791497975273E-6</v>
      </c>
      <c r="C160">
        <v>3.4914791497975273E-6</v>
      </c>
    </row>
    <row r="161" spans="1:3" x14ac:dyDescent="0.25">
      <c r="A161">
        <v>2.4622036973014398</v>
      </c>
      <c r="B161">
        <f t="shared" si="1"/>
        <v>3.6973014396757264E-6</v>
      </c>
      <c r="C161">
        <v>3.6973014396757264E-6</v>
      </c>
    </row>
    <row r="162" spans="1:3" x14ac:dyDescent="0.25">
      <c r="A162">
        <v>2.4622059771791101</v>
      </c>
      <c r="B162">
        <f t="shared" si="1"/>
        <v>5.9771791098839344E-6</v>
      </c>
      <c r="C162">
        <v>5.9771791098839344E-6</v>
      </c>
    </row>
    <row r="163" spans="1:3" x14ac:dyDescent="0.25">
      <c r="A163">
        <v>2.4622085532173501</v>
      </c>
      <c r="B163">
        <f t="shared" si="1"/>
        <v>8.5532173499380804E-6</v>
      </c>
      <c r="C163">
        <v>8.5532173499380804E-6</v>
      </c>
    </row>
    <row r="164" spans="1:3" x14ac:dyDescent="0.25">
      <c r="A164">
        <v>2.4622086836025101</v>
      </c>
      <c r="B164">
        <f t="shared" si="1"/>
        <v>8.6836025099401581E-6</v>
      </c>
      <c r="C164">
        <v>8.6836025099401581E-6</v>
      </c>
    </row>
    <row r="165" spans="1:3" x14ac:dyDescent="0.25">
      <c r="A165">
        <v>2.46220601163804</v>
      </c>
      <c r="B165">
        <f t="shared" si="1"/>
        <v>6.0116380398156366E-6</v>
      </c>
      <c r="C165">
        <v>6.0116380398156366E-6</v>
      </c>
    </row>
    <row r="166" spans="1:3" x14ac:dyDescent="0.25">
      <c r="A166">
        <v>2.46220304165035</v>
      </c>
      <c r="B166">
        <f t="shared" si="1"/>
        <v>3.0416503498109648E-6</v>
      </c>
      <c r="C166">
        <v>3.0416503498109648E-6</v>
      </c>
    </row>
    <row r="167" spans="1:3" x14ac:dyDescent="0.25">
      <c r="A167">
        <v>2.4622019943781099</v>
      </c>
      <c r="B167">
        <f t="shared" si="1"/>
        <v>1.9943781097708779E-6</v>
      </c>
      <c r="C167">
        <v>1.9943781097708779E-6</v>
      </c>
    </row>
    <row r="168" spans="1:3" x14ac:dyDescent="0.25">
      <c r="A168">
        <v>2.4622030472382899</v>
      </c>
      <c r="B168">
        <f t="shared" si="1"/>
        <v>3.0472382896995498E-6</v>
      </c>
      <c r="C168">
        <v>3.0472382896995498E-6</v>
      </c>
    </row>
    <row r="169" spans="1:3" x14ac:dyDescent="0.25">
      <c r="A169">
        <v>2.4622051748447098</v>
      </c>
      <c r="B169">
        <f t="shared" si="1"/>
        <v>5.1748447096322536E-6</v>
      </c>
      <c r="C169">
        <v>5.1748447096322536E-6</v>
      </c>
    </row>
    <row r="170" spans="1:3" x14ac:dyDescent="0.25">
      <c r="A170">
        <v>2.4622073252685301</v>
      </c>
      <c r="B170">
        <f t="shared" si="1"/>
        <v>7.3252685299785014E-6</v>
      </c>
      <c r="C170">
        <v>7.3252685299785014E-6</v>
      </c>
    </row>
    <row r="171" spans="1:3" x14ac:dyDescent="0.25">
      <c r="A171">
        <v>2.4622088610194601</v>
      </c>
      <c r="B171">
        <f t="shared" si="1"/>
        <v>8.8610194599603176E-6</v>
      </c>
      <c r="C171">
        <v>8.8610194599603176E-6</v>
      </c>
    </row>
    <row r="172" spans="1:3" x14ac:dyDescent="0.25">
      <c r="A172">
        <v>2.4622094840742599</v>
      </c>
      <c r="B172">
        <f t="shared" si="1"/>
        <v>9.4840742597135375E-6</v>
      </c>
      <c r="C172">
        <v>9.4840742597135375E-6</v>
      </c>
    </row>
    <row r="173" spans="1:3" x14ac:dyDescent="0.25">
      <c r="A173">
        <v>2.4622090752236501</v>
      </c>
      <c r="B173">
        <f t="shared" si="1"/>
        <v>9.0752236499014316E-6</v>
      </c>
      <c r="C173">
        <v>9.0752236499014316E-6</v>
      </c>
    </row>
    <row r="174" spans="1:3" x14ac:dyDescent="0.25">
      <c r="A174">
        <v>2.46220763027668</v>
      </c>
      <c r="B174">
        <f t="shared" si="1"/>
        <v>7.6302766798264088E-6</v>
      </c>
      <c r="C174">
        <v>7.6302766798264088E-6</v>
      </c>
    </row>
    <row r="175" spans="1:3" x14ac:dyDescent="0.25">
      <c r="A175">
        <v>2.4622053760103801</v>
      </c>
      <c r="B175">
        <f t="shared" si="1"/>
        <v>5.3760103799760373E-6</v>
      </c>
      <c r="C175">
        <v>5.3760103799760373E-6</v>
      </c>
    </row>
    <row r="176" spans="1:3" x14ac:dyDescent="0.25">
      <c r="A176">
        <v>2.4622030351310902</v>
      </c>
      <c r="B176">
        <f t="shared" si="1"/>
        <v>3.0351310900122996E-6</v>
      </c>
      <c r="C176">
        <v>3.0351310900122996E-6</v>
      </c>
    </row>
    <row r="177" spans="1:3" x14ac:dyDescent="0.25">
      <c r="A177">
        <v>2.4622019394300798</v>
      </c>
      <c r="B177">
        <f t="shared" si="1"/>
        <v>1.9394300796449215E-6</v>
      </c>
      <c r="C177">
        <v>1.9394300796449215E-6</v>
      </c>
    </row>
    <row r="178" spans="1:3" x14ac:dyDescent="0.25">
      <c r="A178">
        <v>2.4622032619081402</v>
      </c>
      <c r="B178">
        <f t="shared" si="1"/>
        <v>3.2619081400397931E-6</v>
      </c>
      <c r="C178">
        <v>3.2619081400397931E-6</v>
      </c>
    </row>
    <row r="179" spans="1:3" x14ac:dyDescent="0.25">
      <c r="A179">
        <v>2.4622062104754101</v>
      </c>
      <c r="B179">
        <f t="shared" si="1"/>
        <v>6.2104754099401305E-6</v>
      </c>
      <c r="C179">
        <v>6.2104754099401305E-6</v>
      </c>
    </row>
    <row r="180" spans="1:3" x14ac:dyDescent="0.25">
      <c r="A180">
        <v>2.4622077033854999</v>
      </c>
      <c r="B180">
        <f t="shared" si="1"/>
        <v>7.7033854997132778E-6</v>
      </c>
      <c r="C180">
        <v>7.7033854997132778E-6</v>
      </c>
    </row>
    <row r="181" spans="1:3" x14ac:dyDescent="0.25">
      <c r="A181">
        <v>2.4622006979770901</v>
      </c>
      <c r="B181">
        <f t="shared" si="1"/>
        <v>6.9797708990293472E-7</v>
      </c>
      <c r="C181">
        <v>6.9797708990293472E-7</v>
      </c>
    </row>
    <row r="182" spans="1:3" x14ac:dyDescent="0.25">
      <c r="A182">
        <v>2.4622003799304299</v>
      </c>
      <c r="B182">
        <f t="shared" si="1"/>
        <v>3.7993042978357039E-7</v>
      </c>
      <c r="C182">
        <v>3.7993042978357039E-7</v>
      </c>
    </row>
    <row r="183" spans="1:3" x14ac:dyDescent="0.25">
      <c r="A183">
        <v>2.4622015845961802</v>
      </c>
      <c r="B183">
        <f t="shared" si="1"/>
        <v>1.5845961800486918E-6</v>
      </c>
      <c r="C183">
        <v>1.5845961800486918E-6</v>
      </c>
    </row>
    <row r="184" spans="1:3" x14ac:dyDescent="0.25">
      <c r="A184">
        <v>2.4622037010267301</v>
      </c>
      <c r="B184">
        <f t="shared" si="1"/>
        <v>3.7010267299741884E-6</v>
      </c>
      <c r="C184">
        <v>3.7010267299741884E-6</v>
      </c>
    </row>
    <row r="185" spans="1:3" x14ac:dyDescent="0.25">
      <c r="A185">
        <v>2.4622061862610201</v>
      </c>
      <c r="B185">
        <f t="shared" si="1"/>
        <v>6.1862610198915036E-6</v>
      </c>
      <c r="C185">
        <v>6.1862610198915036E-6</v>
      </c>
    </row>
    <row r="186" spans="1:3" x14ac:dyDescent="0.25">
      <c r="A186">
        <v>2.4622085560113098</v>
      </c>
      <c r="B186">
        <f t="shared" si="1"/>
        <v>8.556011309668321E-6</v>
      </c>
      <c r="C186">
        <v>8.556011309668321E-6</v>
      </c>
    </row>
    <row r="187" spans="1:3" x14ac:dyDescent="0.25">
      <c r="A187">
        <v>2.4622102701105102</v>
      </c>
      <c r="B187">
        <f t="shared" si="1"/>
        <v>1.0270110510024466E-5</v>
      </c>
      <c r="C187">
        <v>1.0270110510024466E-5</v>
      </c>
    </row>
    <row r="188" spans="1:3" x14ac:dyDescent="0.25">
      <c r="A188">
        <v>2.4622107218019602</v>
      </c>
      <c r="B188">
        <f t="shared" si="1"/>
        <v>1.0721801960045241E-5</v>
      </c>
      <c r="C188">
        <v>1.0721801960045241E-5</v>
      </c>
    </row>
    <row r="189" spans="1:3" x14ac:dyDescent="0.25">
      <c r="A189">
        <v>2.4622094598598698</v>
      </c>
      <c r="B189">
        <f t="shared" si="1"/>
        <v>9.4598598696649105E-6</v>
      </c>
      <c r="C189">
        <v>9.4598598696649105E-6</v>
      </c>
    </row>
    <row r="190" spans="1:3" x14ac:dyDescent="0.25">
      <c r="A190">
        <v>2.4622067911550398</v>
      </c>
      <c r="B190">
        <f t="shared" si="1"/>
        <v>6.7911550396537734E-6</v>
      </c>
      <c r="C190">
        <v>6.7911550396537734E-6</v>
      </c>
    </row>
    <row r="191" spans="1:3" x14ac:dyDescent="0.25">
      <c r="A191">
        <v>2.4622043166309502</v>
      </c>
      <c r="B191">
        <f t="shared" si="1"/>
        <v>4.3166309500186628E-6</v>
      </c>
      <c r="C191">
        <v>4.3166309500186628E-6</v>
      </c>
    </row>
    <row r="192" spans="1:3" x14ac:dyDescent="0.25">
      <c r="A192">
        <v>2.4622041615657499</v>
      </c>
      <c r="B192">
        <f t="shared" si="1"/>
        <v>4.1615657497828806E-6</v>
      </c>
      <c r="C192">
        <v>4.1615657497828806E-6</v>
      </c>
    </row>
    <row r="193" spans="1:3" x14ac:dyDescent="0.25">
      <c r="A193">
        <v>2.4622065005823899</v>
      </c>
      <c r="B193">
        <f t="shared" si="1"/>
        <v>6.500582389712406E-6</v>
      </c>
      <c r="C193">
        <v>6.500582389712406E-6</v>
      </c>
    </row>
    <row r="194" spans="1:3" x14ac:dyDescent="0.25">
      <c r="A194">
        <v>2.4622085914015699</v>
      </c>
      <c r="B194">
        <f t="shared" si="1"/>
        <v>8.5914015697241553E-6</v>
      </c>
      <c r="C194">
        <v>8.5914015697241553E-6</v>
      </c>
    </row>
    <row r="195" spans="1:3" x14ac:dyDescent="0.25">
      <c r="A195">
        <v>2.4622079203836602</v>
      </c>
      <c r="B195">
        <f t="shared" si="1"/>
        <v>7.9203836600427735E-6</v>
      </c>
      <c r="C195">
        <v>7.9203836600427735E-6</v>
      </c>
    </row>
    <row r="196" spans="1:3" x14ac:dyDescent="0.25">
      <c r="A196">
        <v>2.46220511011779</v>
      </c>
      <c r="B196">
        <f t="shared" si="1"/>
        <v>5.1101177898082994E-6</v>
      </c>
      <c r="C196">
        <v>5.1101177898082994E-6</v>
      </c>
    </row>
    <row r="197" spans="1:3" x14ac:dyDescent="0.25">
      <c r="A197">
        <v>2.4622024521231598</v>
      </c>
      <c r="B197">
        <f t="shared" si="1"/>
        <v>2.4521231596352777E-6</v>
      </c>
      <c r="C197">
        <v>2.4521231596352777E-6</v>
      </c>
    </row>
    <row r="198" spans="1:3" x14ac:dyDescent="0.25">
      <c r="A198">
        <v>2.4622013494372301</v>
      </c>
      <c r="B198">
        <f t="shared" si="1"/>
        <v>1.3494372299582835E-6</v>
      </c>
      <c r="C198">
        <v>1.3494372299582835E-6</v>
      </c>
    </row>
    <row r="199" spans="1:3" x14ac:dyDescent="0.25">
      <c r="A199">
        <v>2.4622018830850698</v>
      </c>
      <c r="B199">
        <f t="shared" si="1"/>
        <v>1.8830850696538448E-6</v>
      </c>
      <c r="C199">
        <v>1.8830850696538448E-6</v>
      </c>
    </row>
    <row r="200" spans="1:3" x14ac:dyDescent="0.25">
      <c r="A200">
        <v>2.4622035394422701</v>
      </c>
      <c r="B200">
        <f t="shared" si="1"/>
        <v>3.539442269939741E-6</v>
      </c>
      <c r="C200">
        <v>3.539442269939741E-6</v>
      </c>
    </row>
    <row r="201" spans="1:3" x14ac:dyDescent="0.25">
      <c r="A201">
        <v>2.4622057545930098</v>
      </c>
      <c r="B201">
        <f t="shared" si="1"/>
        <v>5.7545930096658537E-6</v>
      </c>
      <c r="C201">
        <v>5.7545930096658537E-6</v>
      </c>
    </row>
    <row r="202" spans="1:3" x14ac:dyDescent="0.25">
      <c r="A202">
        <v>2.4622080475091899</v>
      </c>
      <c r="B202">
        <f t="shared" si="1"/>
        <v>8.0475091897014295E-6</v>
      </c>
      <c r="C202">
        <v>8.0475091897014295E-6</v>
      </c>
    </row>
    <row r="203" spans="1:3" x14ac:dyDescent="0.25">
      <c r="A203">
        <v>2.4622099478728998</v>
      </c>
      <c r="B203">
        <f t="shared" si="1"/>
        <v>9.9478728996515997E-6</v>
      </c>
      <c r="C203">
        <v>9.9478728996515997E-6</v>
      </c>
    </row>
    <row r="204" spans="1:3" x14ac:dyDescent="0.25">
      <c r="A204">
        <v>2.46221088152378</v>
      </c>
      <c r="B204">
        <f t="shared" si="1"/>
        <v>1.0881523779815439E-5</v>
      </c>
      <c r="C204">
        <v>1.0881523779815439E-5</v>
      </c>
    </row>
    <row r="205" spans="1:3" x14ac:dyDescent="0.25">
      <c r="A205">
        <v>2.4622102174907901</v>
      </c>
      <c r="B205">
        <f t="shared" si="1"/>
        <v>1.0217490789887762E-5</v>
      </c>
      <c r="C205">
        <v>1.0217490789887762E-5</v>
      </c>
    </row>
    <row r="206" spans="1:3" x14ac:dyDescent="0.25">
      <c r="A206">
        <v>2.4622077047824802</v>
      </c>
      <c r="B206">
        <f t="shared" si="1"/>
        <v>7.7047824800224873E-6</v>
      </c>
      <c r="C206">
        <v>7.7047824800224873E-6</v>
      </c>
    </row>
    <row r="207" spans="1:3" x14ac:dyDescent="0.25">
      <c r="A207">
        <v>2.4622042970731801</v>
      </c>
      <c r="B207">
        <f t="shared" si="1"/>
        <v>4.2970731799485407E-6</v>
      </c>
      <c r="C207">
        <v>4.2970731799485407E-6</v>
      </c>
    </row>
    <row r="208" spans="1:3" x14ac:dyDescent="0.25">
      <c r="A208" s="16" t="s">
        <v>94</v>
      </c>
      <c r="B208" s="24">
        <f>AVERAGE($B$149:$B$207)</f>
        <v>5.7688469806863088E-6</v>
      </c>
    </row>
    <row r="209" spans="1:3" x14ac:dyDescent="0.25">
      <c r="A209" s="16" t="s">
        <v>95</v>
      </c>
      <c r="B209" s="24">
        <f>MAX($B$149:$B$207)</f>
        <v>1.0881523779815439E-5</v>
      </c>
    </row>
    <row r="210" spans="1:3" x14ac:dyDescent="0.25">
      <c r="A210" s="16" t="s">
        <v>82</v>
      </c>
      <c r="B210" s="24">
        <f>MIN($B$149:$B$207)</f>
        <v>3.7993042978357039E-7</v>
      </c>
    </row>
    <row r="211" spans="1:3" x14ac:dyDescent="0.25">
      <c r="A211" s="16" t="s">
        <v>96</v>
      </c>
      <c r="B211" s="24">
        <f>B209-B208</f>
        <v>5.1126767991291297E-6</v>
      </c>
      <c r="C211" s="23">
        <f>B211/A207</f>
        <v>2.076463275288149E-6</v>
      </c>
    </row>
    <row r="212" spans="1:3" x14ac:dyDescent="0.25">
      <c r="A212" s="16" t="s">
        <v>97</v>
      </c>
      <c r="B212" s="24">
        <f>B211-B210</f>
        <v>4.7327463693455594E-6</v>
      </c>
    </row>
    <row r="216" spans="1:3" x14ac:dyDescent="0.25">
      <c r="A216" s="25" t="s">
        <v>98</v>
      </c>
      <c r="B216" s="25"/>
    </row>
    <row r="217" spans="1:3" x14ac:dyDescent="0.25">
      <c r="A217">
        <v>2458401.40555555</v>
      </c>
    </row>
    <row r="218" spans="1:3" x14ac:dyDescent="0.25">
      <c r="A218">
        <v>2458484.0277777701</v>
      </c>
      <c r="B218" s="26">
        <f>A218-A217</f>
        <v>82.622222220059484</v>
      </c>
    </row>
    <row r="219" spans="1:3" x14ac:dyDescent="0.25">
      <c r="A219">
        <v>2458566.74027777</v>
      </c>
      <c r="B219" s="26">
        <f t="shared" ref="B219:B228" si="2">A219-A218</f>
        <v>82.712499999906868</v>
      </c>
    </row>
    <row r="220" spans="1:3" x14ac:dyDescent="0.25">
      <c r="A220">
        <v>2458649.6722222199</v>
      </c>
      <c r="B220" s="26">
        <f t="shared" si="2"/>
        <v>82.931944449897856</v>
      </c>
    </row>
    <row r="221" spans="1:3" x14ac:dyDescent="0.25">
      <c r="A221">
        <v>2458732.86527777</v>
      </c>
      <c r="B221" s="26">
        <f t="shared" si="2"/>
        <v>83.193055550102144</v>
      </c>
    </row>
    <row r="222" spans="1:3" x14ac:dyDescent="0.25">
      <c r="A222">
        <v>2458816.26944444</v>
      </c>
      <c r="B222" s="26">
        <f t="shared" si="2"/>
        <v>83.404166670050472</v>
      </c>
    </row>
    <row r="223" spans="1:3" x14ac:dyDescent="0.25">
      <c r="A223">
        <v>2458899.7777777701</v>
      </c>
      <c r="B223" s="26">
        <f t="shared" si="2"/>
        <v>83.50833333004266</v>
      </c>
    </row>
    <row r="224" spans="1:3" x14ac:dyDescent="0.25">
      <c r="A224">
        <v>2458983.2888888801</v>
      </c>
      <c r="B224" s="26">
        <f t="shared" si="2"/>
        <v>83.511111109983176</v>
      </c>
    </row>
    <row r="225" spans="1:2" x14ac:dyDescent="0.25">
      <c r="A225">
        <v>2459066.7236111099</v>
      </c>
      <c r="B225" s="26">
        <f t="shared" si="2"/>
        <v>83.434722229838371</v>
      </c>
    </row>
    <row r="226" spans="1:2" x14ac:dyDescent="0.25">
      <c r="A226">
        <v>2459150.02222222</v>
      </c>
      <c r="B226" s="26">
        <f t="shared" si="2"/>
        <v>83.298611110076308</v>
      </c>
    </row>
    <row r="227" spans="1:2" x14ac:dyDescent="0.25">
      <c r="A227">
        <v>2459233.1486111102</v>
      </c>
      <c r="B227" s="26">
        <f t="shared" si="2"/>
        <v>83.126388890203089</v>
      </c>
    </row>
    <row r="228" spans="1:2" x14ac:dyDescent="0.25">
      <c r="A228">
        <v>2459316.0888888799</v>
      </c>
      <c r="B228" s="26">
        <f t="shared" si="2"/>
        <v>82.940277769695967</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EAD8-1435-4033-9511-E3E1B196AAA2}">
  <dimension ref="A1:C713"/>
  <sheetViews>
    <sheetView tabSelected="1" workbookViewId="0">
      <selection activeCell="R10" sqref="R10"/>
    </sheetView>
  </sheetViews>
  <sheetFormatPr baseColWidth="10" defaultRowHeight="15" x14ac:dyDescent="0.25"/>
  <sheetData>
    <row r="1" spans="1:3" x14ac:dyDescent="0.25">
      <c r="A1" t="s">
        <v>108</v>
      </c>
      <c r="B1" t="s">
        <v>115</v>
      </c>
      <c r="C1" t="s">
        <v>117</v>
      </c>
    </row>
    <row r="2" spans="1:3" x14ac:dyDescent="0.25">
      <c r="A2">
        <v>2458401.40509259</v>
      </c>
      <c r="B2">
        <v>0.43659568518123498</v>
      </c>
    </row>
    <row r="3" spans="1:3" x14ac:dyDescent="0.25">
      <c r="A3">
        <v>2458484.0277777701</v>
      </c>
      <c r="B3">
        <v>0.45424996553354902</v>
      </c>
      <c r="C3">
        <f>A3-A2</f>
        <v>82.622685180045664</v>
      </c>
    </row>
    <row r="4" spans="1:3" x14ac:dyDescent="0.25">
      <c r="A4">
        <v>2458566.7407407402</v>
      </c>
      <c r="B4">
        <v>0.477755594582495</v>
      </c>
      <c r="C4">
        <f t="shared" ref="C4:C38" si="0">A4-A3</f>
        <v>82.712962970137596</v>
      </c>
    </row>
    <row r="5" spans="1:3" x14ac:dyDescent="0.25">
      <c r="A5">
        <v>2458649.6712962901</v>
      </c>
      <c r="B5">
        <v>0.50163465076511005</v>
      </c>
      <c r="C5">
        <f t="shared" si="0"/>
        <v>82.93055554991588</v>
      </c>
    </row>
    <row r="6" spans="1:3" x14ac:dyDescent="0.25">
      <c r="A6">
        <v>2458732.8657407402</v>
      </c>
      <c r="B6">
        <v>0.51754991263890304</v>
      </c>
      <c r="C6">
        <f t="shared" si="0"/>
        <v>83.19444445008412</v>
      </c>
    </row>
    <row r="7" spans="1:3" x14ac:dyDescent="0.25">
      <c r="A7">
        <v>2458816.2685185098</v>
      </c>
      <c r="B7">
        <v>0.52175763375461903</v>
      </c>
      <c r="C7">
        <f t="shared" si="0"/>
        <v>83.402777769602835</v>
      </c>
    </row>
    <row r="8" spans="1:3" x14ac:dyDescent="0.25">
      <c r="A8">
        <v>2458899.7777777701</v>
      </c>
      <c r="B8">
        <v>0.51812108121441403</v>
      </c>
      <c r="C8">
        <f t="shared" si="0"/>
        <v>83.509259260259569</v>
      </c>
    </row>
    <row r="9" spans="1:3" x14ac:dyDescent="0.25">
      <c r="A9">
        <v>2458983.29166666</v>
      </c>
      <c r="B9">
        <v>0.51341353615017904</v>
      </c>
      <c r="C9">
        <f t="shared" si="0"/>
        <v>83.513888889923692</v>
      </c>
    </row>
    <row r="10" spans="1:3" x14ac:dyDescent="0.25">
      <c r="A10">
        <v>2459066.7268518498</v>
      </c>
      <c r="B10">
        <v>0.51338950942484796</v>
      </c>
      <c r="C10">
        <f t="shared" si="0"/>
        <v>83.435185189824551</v>
      </c>
    </row>
    <row r="11" spans="1:3" x14ac:dyDescent="0.25">
      <c r="A11">
        <v>2459150.0277777701</v>
      </c>
      <c r="B11">
        <v>0.52106483078074495</v>
      </c>
      <c r="C11">
        <f t="shared" si="0"/>
        <v>83.300925920251757</v>
      </c>
    </row>
    <row r="12" spans="1:3" x14ac:dyDescent="0.25">
      <c r="A12">
        <v>2459233.1574074002</v>
      </c>
      <c r="B12">
        <v>0.53616812999583796</v>
      </c>
      <c r="C12">
        <f t="shared" si="0"/>
        <v>83.129629630129784</v>
      </c>
    </row>
    <row r="13" spans="1:3" x14ac:dyDescent="0.25">
      <c r="A13">
        <v>2459316.0995370299</v>
      </c>
      <c r="B13">
        <v>0.55706488900031703</v>
      </c>
      <c r="C13">
        <f t="shared" si="0"/>
        <v>82.942129629664123</v>
      </c>
    </row>
    <row r="14" spans="1:3" x14ac:dyDescent="0.25">
      <c r="A14">
        <v>2459398.8773148102</v>
      </c>
      <c r="B14">
        <v>0.58129924857330495</v>
      </c>
      <c r="C14">
        <f t="shared" si="0"/>
        <v>82.777777780313045</v>
      </c>
    </row>
    <row r="15" spans="1:3" x14ac:dyDescent="0.25">
      <c r="A15">
        <v>2459481.5509259198</v>
      </c>
      <c r="B15">
        <v>0.60660523882450201</v>
      </c>
      <c r="C15">
        <f t="shared" si="0"/>
        <v>82.673611109610647</v>
      </c>
    </row>
    <row r="16" spans="1:3" x14ac:dyDescent="0.25">
      <c r="A16">
        <v>2459564.2152777701</v>
      </c>
      <c r="B16">
        <v>0.63120045187991902</v>
      </c>
      <c r="C16">
        <f t="shared" si="0"/>
        <v>82.664351850282401</v>
      </c>
    </row>
    <row r="17" spans="1:3" x14ac:dyDescent="0.25">
      <c r="A17">
        <v>2459646.9745370299</v>
      </c>
      <c r="B17">
        <v>0.65301923479652901</v>
      </c>
      <c r="C17">
        <f t="shared" si="0"/>
        <v>82.759259259793907</v>
      </c>
    </row>
    <row r="18" spans="1:3" x14ac:dyDescent="0.25">
      <c r="A18">
        <v>2459729.93518518</v>
      </c>
      <c r="B18">
        <v>0.66952600455969702</v>
      </c>
      <c r="C18">
        <f t="shared" si="0"/>
        <v>82.96064815018326</v>
      </c>
    </row>
    <row r="19" spans="1:3" x14ac:dyDescent="0.25">
      <c r="A19">
        <v>2459813.1712962901</v>
      </c>
      <c r="B19">
        <v>0.67879165548237197</v>
      </c>
      <c r="C19">
        <f t="shared" si="0"/>
        <v>83.236111110076308</v>
      </c>
    </row>
    <row r="20" spans="1:3" x14ac:dyDescent="0.25">
      <c r="A20">
        <v>2459896.6689814799</v>
      </c>
      <c r="B20">
        <v>0.68607558266753799</v>
      </c>
      <c r="C20">
        <f t="shared" si="0"/>
        <v>83.497685189824551</v>
      </c>
    </row>
    <row r="21" spans="1:3" x14ac:dyDescent="0.25">
      <c r="A21">
        <v>2459980.2893518498</v>
      </c>
      <c r="B21">
        <v>0.69967970717342298</v>
      </c>
      <c r="C21">
        <f t="shared" si="0"/>
        <v>83.620370369870216</v>
      </c>
    </row>
    <row r="22" spans="1:3" x14ac:dyDescent="0.25">
      <c r="A22">
        <v>2460063.8495370299</v>
      </c>
      <c r="B22">
        <v>0.71323476060920699</v>
      </c>
      <c r="C22">
        <f t="shared" si="0"/>
        <v>83.560185180045664</v>
      </c>
    </row>
    <row r="23" spans="1:3" x14ac:dyDescent="0.25">
      <c r="A23">
        <v>2460147.21759259</v>
      </c>
      <c r="B23">
        <v>0.72173326554115702</v>
      </c>
      <c r="C23">
        <f t="shared" si="0"/>
        <v>83.368055560160428</v>
      </c>
    </row>
    <row r="24" spans="1:3" x14ac:dyDescent="0.25">
      <c r="A24">
        <v>2460230.3333333302</v>
      </c>
      <c r="B24">
        <v>0.72463452168676601</v>
      </c>
      <c r="C24">
        <f t="shared" si="0"/>
        <v>83.115740740206093</v>
      </c>
    </row>
    <row r="25" spans="1:3" x14ac:dyDescent="0.25">
      <c r="A25">
        <v>2460313.2083333302</v>
      </c>
      <c r="B25">
        <v>0.72455157175806095</v>
      </c>
      <c r="C25">
        <f t="shared" si="0"/>
        <v>82.875</v>
      </c>
    </row>
    <row r="26" spans="1:3" x14ac:dyDescent="0.25">
      <c r="A26">
        <v>2460395.9004629599</v>
      </c>
      <c r="B26">
        <v>0.72430348625964802</v>
      </c>
      <c r="C26">
        <f t="shared" si="0"/>
        <v>82.692129629664123</v>
      </c>
    </row>
    <row r="27" spans="1:3" x14ac:dyDescent="0.25">
      <c r="A27">
        <v>2460478.4953703699</v>
      </c>
      <c r="B27">
        <v>0.72559259523284703</v>
      </c>
      <c r="C27">
        <f t="shared" si="0"/>
        <v>82.594907409977168</v>
      </c>
    </row>
    <row r="28" spans="1:3" x14ac:dyDescent="0.25">
      <c r="A28">
        <v>2460561.0763888801</v>
      </c>
      <c r="B28">
        <v>0.72929932978108003</v>
      </c>
      <c r="C28">
        <f t="shared" si="0"/>
        <v>82.581018510274589</v>
      </c>
    </row>
    <row r="29" spans="1:3" x14ac:dyDescent="0.25">
      <c r="A29">
        <v>2460643.7384259198</v>
      </c>
      <c r="B29">
        <v>0.736240430640002</v>
      </c>
      <c r="C29">
        <f t="shared" si="0"/>
        <v>82.662037039641291</v>
      </c>
    </row>
    <row r="30" spans="1:3" x14ac:dyDescent="0.25">
      <c r="A30">
        <v>2460726.56018518</v>
      </c>
      <c r="B30">
        <v>0.74739268624307897</v>
      </c>
      <c r="C30">
        <f t="shared" si="0"/>
        <v>82.821759260259569</v>
      </c>
    </row>
    <row r="31" spans="1:3" x14ac:dyDescent="0.25">
      <c r="A31">
        <v>2460809.6018518498</v>
      </c>
      <c r="B31">
        <v>0.763889899227845</v>
      </c>
      <c r="C31">
        <f t="shared" si="0"/>
        <v>83.041666669771075</v>
      </c>
    </row>
    <row r="32" spans="1:3" x14ac:dyDescent="0.25">
      <c r="A32">
        <v>2460892.8819444398</v>
      </c>
      <c r="B32">
        <v>0.78593473835060801</v>
      </c>
      <c r="C32">
        <f t="shared" si="0"/>
        <v>83.280092590022832</v>
      </c>
    </row>
    <row r="33" spans="1:3" x14ac:dyDescent="0.25">
      <c r="A33">
        <v>2460976.3680555499</v>
      </c>
      <c r="B33">
        <v>0.81138090220185299</v>
      </c>
      <c r="C33">
        <f t="shared" si="0"/>
        <v>83.486111110076308</v>
      </c>
    </row>
    <row r="34" spans="1:3" x14ac:dyDescent="0.25">
      <c r="A34">
        <v>2461059.9652777701</v>
      </c>
      <c r="B34">
        <v>0.83534756619893302</v>
      </c>
      <c r="C34">
        <f t="shared" si="0"/>
        <v>83.597222220152617</v>
      </c>
    </row>
    <row r="35" spans="1:3" x14ac:dyDescent="0.25">
      <c r="A35">
        <v>2461143.54166666</v>
      </c>
      <c r="B35">
        <v>0.85217419882479295</v>
      </c>
      <c r="C35">
        <f t="shared" si="0"/>
        <v>83.576388889923692</v>
      </c>
    </row>
    <row r="36" spans="1:3" x14ac:dyDescent="0.25">
      <c r="A36">
        <v>2461226.9444444398</v>
      </c>
      <c r="B36">
        <v>0.86072078158769305</v>
      </c>
      <c r="C36">
        <f t="shared" si="0"/>
        <v>83.402777779847383</v>
      </c>
    </row>
    <row r="37" spans="1:3" x14ac:dyDescent="0.25">
      <c r="A37">
        <v>2461310.07407407</v>
      </c>
      <c r="B37">
        <v>0.87012547038594801</v>
      </c>
      <c r="C37">
        <f t="shared" si="0"/>
        <v>83.129629630129784</v>
      </c>
    </row>
    <row r="38" spans="1:3" x14ac:dyDescent="0.25">
      <c r="A38">
        <v>2461392.9212962901</v>
      </c>
      <c r="B38">
        <v>0.88954683552895697</v>
      </c>
      <c r="C38">
        <f t="shared" si="0"/>
        <v>82.847222220152617</v>
      </c>
    </row>
    <row r="40" spans="1:3" x14ac:dyDescent="0.25">
      <c r="A40" t="s">
        <v>102</v>
      </c>
      <c r="B40" t="s">
        <v>103</v>
      </c>
    </row>
    <row r="41" spans="1:3" x14ac:dyDescent="0.25">
      <c r="A41" t="s">
        <v>100</v>
      </c>
    </row>
    <row r="42" spans="1:3" x14ac:dyDescent="0.25">
      <c r="A42" t="s">
        <v>104</v>
      </c>
      <c r="B42" t="s">
        <v>100</v>
      </c>
    </row>
    <row r="43" spans="1:3" x14ac:dyDescent="0.25">
      <c r="A43" t="s">
        <v>105</v>
      </c>
      <c r="B43" t="s">
        <v>54</v>
      </c>
    </row>
    <row r="44" spans="1:3" x14ac:dyDescent="0.25">
      <c r="A44" t="s">
        <v>106</v>
      </c>
      <c r="B44">
        <v>2458401.2523148102</v>
      </c>
    </row>
    <row r="45" spans="1:3" x14ac:dyDescent="0.25">
      <c r="A45" t="s">
        <v>107</v>
      </c>
      <c r="B45">
        <v>2458401.2893518498</v>
      </c>
    </row>
    <row r="46" spans="1:3" x14ac:dyDescent="0.25">
      <c r="A46" t="s">
        <v>108</v>
      </c>
      <c r="B46">
        <v>2458401.40509259</v>
      </c>
    </row>
    <row r="47" spans="1:3" x14ac:dyDescent="0.25">
      <c r="A47" t="s">
        <v>109</v>
      </c>
      <c r="B47">
        <v>2458401.5254629599</v>
      </c>
    </row>
    <row r="48" spans="1:3" x14ac:dyDescent="0.25">
      <c r="A48" t="s">
        <v>110</v>
      </c>
      <c r="B48">
        <v>2458401.5625</v>
      </c>
    </row>
    <row r="49" spans="1:2" x14ac:dyDescent="0.25">
      <c r="A49" t="s">
        <v>111</v>
      </c>
      <c r="B49">
        <v>3.7037036847323103E-2</v>
      </c>
    </row>
    <row r="50" spans="1:2" x14ac:dyDescent="0.25">
      <c r="A50" t="s">
        <v>112</v>
      </c>
      <c r="B50">
        <v>0.236111111473292</v>
      </c>
    </row>
    <row r="51" spans="1:2" x14ac:dyDescent="0.25">
      <c r="A51" t="s">
        <v>113</v>
      </c>
      <c r="B51">
        <v>3.7037036847323103E-2</v>
      </c>
    </row>
    <row r="52" spans="1:2" x14ac:dyDescent="0.25">
      <c r="A52" t="s">
        <v>114</v>
      </c>
      <c r="B52">
        <v>0.31018518516793803</v>
      </c>
    </row>
    <row r="53" spans="1:2" x14ac:dyDescent="0.25">
      <c r="A53" t="s">
        <v>115</v>
      </c>
      <c r="B53">
        <v>0.43659568518123498</v>
      </c>
    </row>
    <row r="54" spans="1:2" x14ac:dyDescent="0.25">
      <c r="A54" t="s">
        <v>101</v>
      </c>
    </row>
    <row r="55" spans="1:2" x14ac:dyDescent="0.25">
      <c r="A55" t="s">
        <v>101</v>
      </c>
    </row>
    <row r="56" spans="1:2" x14ac:dyDescent="0.25">
      <c r="A56" t="s">
        <v>100</v>
      </c>
    </row>
    <row r="57" spans="1:2" x14ac:dyDescent="0.25">
      <c r="A57" t="s">
        <v>104</v>
      </c>
      <c r="B57" t="s">
        <v>100</v>
      </c>
    </row>
    <row r="58" spans="1:2" x14ac:dyDescent="0.25">
      <c r="A58" t="s">
        <v>105</v>
      </c>
      <c r="B58" t="s">
        <v>54</v>
      </c>
    </row>
    <row r="59" spans="1:2" x14ac:dyDescent="0.25">
      <c r="A59" t="s">
        <v>106</v>
      </c>
      <c r="B59">
        <v>2458483.875</v>
      </c>
    </row>
    <row r="60" spans="1:2" x14ac:dyDescent="0.25">
      <c r="A60" t="s">
        <v>107</v>
      </c>
      <c r="B60">
        <v>2458483.9143518498</v>
      </c>
    </row>
    <row r="61" spans="1:2" x14ac:dyDescent="0.25">
      <c r="A61" t="s">
        <v>108</v>
      </c>
      <c r="B61">
        <v>2458484.0277777701</v>
      </c>
    </row>
    <row r="62" spans="1:2" x14ac:dyDescent="0.25">
      <c r="A62" t="s">
        <v>109</v>
      </c>
      <c r="B62">
        <v>2458484.1458333302</v>
      </c>
    </row>
    <row r="63" spans="1:2" x14ac:dyDescent="0.25">
      <c r="A63" t="s">
        <v>110</v>
      </c>
      <c r="B63">
        <v>2458484.1828703699</v>
      </c>
    </row>
    <row r="64" spans="1:2" x14ac:dyDescent="0.25">
      <c r="A64" t="s">
        <v>111</v>
      </c>
      <c r="B64">
        <v>3.9351851679384701E-2</v>
      </c>
    </row>
    <row r="65" spans="1:2" x14ac:dyDescent="0.25">
      <c r="A65" t="s">
        <v>112</v>
      </c>
      <c r="B65">
        <v>0.231481481809169</v>
      </c>
    </row>
    <row r="66" spans="1:2" x14ac:dyDescent="0.25">
      <c r="A66" t="s">
        <v>113</v>
      </c>
      <c r="B66">
        <v>3.7037036847323103E-2</v>
      </c>
    </row>
    <row r="67" spans="1:2" x14ac:dyDescent="0.25">
      <c r="A67" t="s">
        <v>114</v>
      </c>
      <c r="B67">
        <v>0.307870370335876</v>
      </c>
    </row>
    <row r="68" spans="1:2" x14ac:dyDescent="0.25">
      <c r="A68" t="s">
        <v>115</v>
      </c>
      <c r="B68">
        <v>0.45424996553354902</v>
      </c>
    </row>
    <row r="69" spans="1:2" x14ac:dyDescent="0.25">
      <c r="A69" t="s">
        <v>101</v>
      </c>
    </row>
    <row r="70" spans="1:2" x14ac:dyDescent="0.25">
      <c r="A70" t="s">
        <v>101</v>
      </c>
    </row>
    <row r="71" spans="1:2" x14ac:dyDescent="0.25">
      <c r="A71" t="s">
        <v>100</v>
      </c>
    </row>
    <row r="72" spans="1:2" x14ac:dyDescent="0.25">
      <c r="A72" t="s">
        <v>104</v>
      </c>
      <c r="B72" t="s">
        <v>100</v>
      </c>
    </row>
    <row r="73" spans="1:2" x14ac:dyDescent="0.25">
      <c r="A73" t="s">
        <v>105</v>
      </c>
      <c r="B73" t="s">
        <v>54</v>
      </c>
    </row>
    <row r="74" spans="1:2" x14ac:dyDescent="0.25">
      <c r="A74" t="s">
        <v>106</v>
      </c>
      <c r="B74">
        <v>2458566.5902777701</v>
      </c>
    </row>
    <row r="75" spans="1:2" x14ac:dyDescent="0.25">
      <c r="A75" t="s">
        <v>107</v>
      </c>
      <c r="B75">
        <v>2458566.6296296199</v>
      </c>
    </row>
    <row r="76" spans="1:2" x14ac:dyDescent="0.25">
      <c r="A76" t="s">
        <v>108</v>
      </c>
      <c r="B76">
        <v>2458566.7407407402</v>
      </c>
    </row>
    <row r="77" spans="1:2" x14ac:dyDescent="0.25">
      <c r="A77" t="s">
        <v>109</v>
      </c>
      <c r="B77">
        <v>2458566.8564814799</v>
      </c>
    </row>
    <row r="78" spans="1:2" x14ac:dyDescent="0.25">
      <c r="A78" t="s">
        <v>110</v>
      </c>
      <c r="B78">
        <v>2458566.8935185098</v>
      </c>
    </row>
    <row r="79" spans="1:2" x14ac:dyDescent="0.25">
      <c r="A79" t="s">
        <v>111</v>
      </c>
      <c r="B79">
        <v>3.9351851679384701E-2</v>
      </c>
    </row>
    <row r="80" spans="1:2" x14ac:dyDescent="0.25">
      <c r="A80" t="s">
        <v>112</v>
      </c>
      <c r="B80">
        <v>0.22685185167938399</v>
      </c>
    </row>
    <row r="81" spans="1:2" x14ac:dyDescent="0.25">
      <c r="A81" t="s">
        <v>113</v>
      </c>
      <c r="B81">
        <v>3.7037037312984397E-2</v>
      </c>
    </row>
    <row r="82" spans="1:2" x14ac:dyDescent="0.25">
      <c r="A82" t="s">
        <v>114</v>
      </c>
      <c r="B82">
        <v>0.303240740671753</v>
      </c>
    </row>
    <row r="83" spans="1:2" x14ac:dyDescent="0.25">
      <c r="A83" t="s">
        <v>115</v>
      </c>
      <c r="B83">
        <v>0.477755594582495</v>
      </c>
    </row>
    <row r="84" spans="1:2" x14ac:dyDescent="0.25">
      <c r="A84" t="s">
        <v>101</v>
      </c>
    </row>
    <row r="85" spans="1:2" x14ac:dyDescent="0.25">
      <c r="A85" t="s">
        <v>101</v>
      </c>
    </row>
    <row r="86" spans="1:2" x14ac:dyDescent="0.25">
      <c r="A86" t="s">
        <v>100</v>
      </c>
    </row>
    <row r="87" spans="1:2" x14ac:dyDescent="0.25">
      <c r="A87" t="s">
        <v>104</v>
      </c>
      <c r="B87" t="s">
        <v>100</v>
      </c>
    </row>
    <row r="88" spans="1:2" x14ac:dyDescent="0.25">
      <c r="A88" t="s">
        <v>105</v>
      </c>
      <c r="B88" t="s">
        <v>54</v>
      </c>
    </row>
    <row r="89" spans="1:2" x14ac:dyDescent="0.25">
      <c r="A89" t="s">
        <v>106</v>
      </c>
      <c r="B89">
        <v>2458649.5231481399</v>
      </c>
    </row>
    <row r="90" spans="1:2" x14ac:dyDescent="0.25">
      <c r="A90" t="s">
        <v>107</v>
      </c>
      <c r="B90">
        <v>2458649.5625</v>
      </c>
    </row>
    <row r="91" spans="1:2" x14ac:dyDescent="0.25">
      <c r="A91" t="s">
        <v>108</v>
      </c>
      <c r="B91">
        <v>2458649.6712962901</v>
      </c>
    </row>
    <row r="92" spans="1:2" x14ac:dyDescent="0.25">
      <c r="A92" t="s">
        <v>109</v>
      </c>
      <c r="B92">
        <v>2458649.7847222202</v>
      </c>
    </row>
    <row r="93" spans="1:2" x14ac:dyDescent="0.25">
      <c r="A93" t="s">
        <v>110</v>
      </c>
      <c r="B93">
        <v>2458649.82175925</v>
      </c>
    </row>
    <row r="94" spans="1:2" x14ac:dyDescent="0.25">
      <c r="A94" t="s">
        <v>111</v>
      </c>
      <c r="B94">
        <v>3.9351851679384701E-2</v>
      </c>
    </row>
    <row r="95" spans="1:2" x14ac:dyDescent="0.25">
      <c r="A95" t="s">
        <v>112</v>
      </c>
      <c r="B95">
        <v>0.22222222201526101</v>
      </c>
    </row>
    <row r="96" spans="1:2" x14ac:dyDescent="0.25">
      <c r="A96" t="s">
        <v>113</v>
      </c>
      <c r="B96">
        <v>3.7037037312984397E-2</v>
      </c>
    </row>
    <row r="97" spans="1:2" x14ac:dyDescent="0.25">
      <c r="A97" t="s">
        <v>114</v>
      </c>
      <c r="B97">
        <v>0.29861111100762999</v>
      </c>
    </row>
    <row r="98" spans="1:2" x14ac:dyDescent="0.25">
      <c r="A98" t="s">
        <v>115</v>
      </c>
      <c r="B98">
        <v>0.50163465076511005</v>
      </c>
    </row>
    <row r="99" spans="1:2" x14ac:dyDescent="0.25">
      <c r="A99" t="s">
        <v>101</v>
      </c>
    </row>
    <row r="100" spans="1:2" x14ac:dyDescent="0.25">
      <c r="A100" t="s">
        <v>101</v>
      </c>
    </row>
    <row r="101" spans="1:2" x14ac:dyDescent="0.25">
      <c r="A101" t="s">
        <v>100</v>
      </c>
    </row>
    <row r="102" spans="1:2" x14ac:dyDescent="0.25">
      <c r="A102" t="s">
        <v>104</v>
      </c>
      <c r="B102" t="s">
        <v>100</v>
      </c>
    </row>
    <row r="103" spans="1:2" x14ac:dyDescent="0.25">
      <c r="A103" t="s">
        <v>105</v>
      </c>
      <c r="B103" t="s">
        <v>54</v>
      </c>
    </row>
    <row r="104" spans="1:2" x14ac:dyDescent="0.25">
      <c r="A104" t="s">
        <v>106</v>
      </c>
      <c r="B104">
        <v>2458732.71759259</v>
      </c>
    </row>
    <row r="105" spans="1:2" x14ac:dyDescent="0.25">
      <c r="A105" t="s">
        <v>107</v>
      </c>
      <c r="B105">
        <v>2458732.7569444398</v>
      </c>
    </row>
    <row r="106" spans="1:2" x14ac:dyDescent="0.25">
      <c r="A106" t="s">
        <v>108</v>
      </c>
      <c r="B106">
        <v>2458732.8657407402</v>
      </c>
    </row>
    <row r="107" spans="1:2" x14ac:dyDescent="0.25">
      <c r="A107" t="s">
        <v>109</v>
      </c>
      <c r="B107">
        <v>2458732.9745370299</v>
      </c>
    </row>
    <row r="108" spans="1:2" x14ac:dyDescent="0.25">
      <c r="A108" t="s">
        <v>110</v>
      </c>
      <c r="B108">
        <v>2458733.0138888801</v>
      </c>
    </row>
    <row r="109" spans="1:2" x14ac:dyDescent="0.25">
      <c r="A109" t="s">
        <v>111</v>
      </c>
      <c r="B109">
        <v>3.9351851679384701E-2</v>
      </c>
    </row>
    <row r="110" spans="1:2" x14ac:dyDescent="0.25">
      <c r="A110" t="s">
        <v>112</v>
      </c>
      <c r="B110">
        <v>0.21759259235113801</v>
      </c>
    </row>
    <row r="111" spans="1:2" x14ac:dyDescent="0.25">
      <c r="A111" t="s">
        <v>113</v>
      </c>
      <c r="B111">
        <v>3.9351852145045899E-2</v>
      </c>
    </row>
    <row r="112" spans="1:2" x14ac:dyDescent="0.25">
      <c r="A112" t="s">
        <v>114</v>
      </c>
      <c r="B112">
        <v>0.29629629617556902</v>
      </c>
    </row>
    <row r="113" spans="1:2" x14ac:dyDescent="0.25">
      <c r="A113" t="s">
        <v>115</v>
      </c>
      <c r="B113">
        <v>0.51754991263890304</v>
      </c>
    </row>
    <row r="114" spans="1:2" x14ac:dyDescent="0.25">
      <c r="A114" t="s">
        <v>101</v>
      </c>
    </row>
    <row r="115" spans="1:2" x14ac:dyDescent="0.25">
      <c r="A115" t="s">
        <v>101</v>
      </c>
    </row>
    <row r="116" spans="1:2" x14ac:dyDescent="0.25">
      <c r="A116" t="s">
        <v>100</v>
      </c>
    </row>
    <row r="117" spans="1:2" x14ac:dyDescent="0.25">
      <c r="A117" t="s">
        <v>104</v>
      </c>
      <c r="B117" t="s">
        <v>100</v>
      </c>
    </row>
    <row r="118" spans="1:2" x14ac:dyDescent="0.25">
      <c r="A118" t="s">
        <v>105</v>
      </c>
      <c r="B118" t="s">
        <v>54</v>
      </c>
    </row>
    <row r="119" spans="1:2" x14ac:dyDescent="0.25">
      <c r="A119" t="s">
        <v>106</v>
      </c>
      <c r="B119">
        <v>2458816.1203703699</v>
      </c>
    </row>
    <row r="120" spans="1:2" x14ac:dyDescent="0.25">
      <c r="A120" t="s">
        <v>107</v>
      </c>
      <c r="B120">
        <v>2458816.1597222202</v>
      </c>
    </row>
    <row r="121" spans="1:2" x14ac:dyDescent="0.25">
      <c r="A121" t="s">
        <v>108</v>
      </c>
      <c r="B121">
        <v>2458816.2685185098</v>
      </c>
    </row>
    <row r="122" spans="1:2" x14ac:dyDescent="0.25">
      <c r="A122" t="s">
        <v>109</v>
      </c>
      <c r="B122">
        <v>2458816.3796296199</v>
      </c>
    </row>
    <row r="123" spans="1:2" x14ac:dyDescent="0.25">
      <c r="A123" t="s">
        <v>110</v>
      </c>
      <c r="B123">
        <v>2458816.41666666</v>
      </c>
    </row>
    <row r="124" spans="1:2" x14ac:dyDescent="0.25">
      <c r="A124" t="s">
        <v>111</v>
      </c>
      <c r="B124">
        <v>3.9351851679384701E-2</v>
      </c>
    </row>
    <row r="125" spans="1:2" x14ac:dyDescent="0.25">
      <c r="A125" t="s">
        <v>112</v>
      </c>
      <c r="B125">
        <v>0.21990740764886099</v>
      </c>
    </row>
    <row r="126" spans="1:2" x14ac:dyDescent="0.25">
      <c r="A126" t="s">
        <v>113</v>
      </c>
      <c r="B126">
        <v>3.7037036847323103E-2</v>
      </c>
    </row>
    <row r="127" spans="1:2" x14ac:dyDescent="0.25">
      <c r="A127" t="s">
        <v>114</v>
      </c>
      <c r="B127">
        <v>0.29629629617556902</v>
      </c>
    </row>
    <row r="128" spans="1:2" x14ac:dyDescent="0.25">
      <c r="A128" t="s">
        <v>115</v>
      </c>
      <c r="B128">
        <v>0.52175763375461903</v>
      </c>
    </row>
    <row r="129" spans="1:2" x14ac:dyDescent="0.25">
      <c r="A129" t="s">
        <v>101</v>
      </c>
    </row>
    <row r="130" spans="1:2" x14ac:dyDescent="0.25">
      <c r="A130" t="s">
        <v>101</v>
      </c>
    </row>
    <row r="131" spans="1:2" x14ac:dyDescent="0.25">
      <c r="A131" t="s">
        <v>100</v>
      </c>
    </row>
    <row r="132" spans="1:2" x14ac:dyDescent="0.25">
      <c r="A132" t="s">
        <v>104</v>
      </c>
      <c r="B132" t="s">
        <v>100</v>
      </c>
    </row>
    <row r="133" spans="1:2" x14ac:dyDescent="0.25">
      <c r="A133" t="s">
        <v>105</v>
      </c>
      <c r="B133" t="s">
        <v>54</v>
      </c>
    </row>
    <row r="134" spans="1:2" x14ac:dyDescent="0.25">
      <c r="A134" t="s">
        <v>106</v>
      </c>
      <c r="B134">
        <v>2458899.6296296199</v>
      </c>
    </row>
    <row r="135" spans="1:2" x14ac:dyDescent="0.25">
      <c r="A135" t="s">
        <v>107</v>
      </c>
      <c r="B135">
        <v>2458899.6689814799</v>
      </c>
    </row>
    <row r="136" spans="1:2" x14ac:dyDescent="0.25">
      <c r="A136" t="s">
        <v>108</v>
      </c>
      <c r="B136">
        <v>2458899.7777777701</v>
      </c>
    </row>
    <row r="137" spans="1:2" x14ac:dyDescent="0.25">
      <c r="A137" t="s">
        <v>109</v>
      </c>
      <c r="B137">
        <v>2458899.8888888801</v>
      </c>
    </row>
    <row r="138" spans="1:2" x14ac:dyDescent="0.25">
      <c r="A138" t="s">
        <v>110</v>
      </c>
      <c r="B138">
        <v>2458899.9282407402</v>
      </c>
    </row>
    <row r="139" spans="1:2" x14ac:dyDescent="0.25">
      <c r="A139" t="s">
        <v>111</v>
      </c>
      <c r="B139">
        <v>3.9351851679384701E-2</v>
      </c>
    </row>
    <row r="140" spans="1:2" x14ac:dyDescent="0.25">
      <c r="A140" t="s">
        <v>112</v>
      </c>
      <c r="B140">
        <v>0.21990740764886099</v>
      </c>
    </row>
    <row r="141" spans="1:2" x14ac:dyDescent="0.25">
      <c r="A141" t="s">
        <v>113</v>
      </c>
      <c r="B141">
        <v>3.9351851679384701E-2</v>
      </c>
    </row>
    <row r="142" spans="1:2" x14ac:dyDescent="0.25">
      <c r="A142" t="s">
        <v>114</v>
      </c>
      <c r="B142">
        <v>0.29861111100762999</v>
      </c>
    </row>
    <row r="143" spans="1:2" x14ac:dyDescent="0.25">
      <c r="A143" t="s">
        <v>115</v>
      </c>
      <c r="B143">
        <v>0.51812108121441403</v>
      </c>
    </row>
    <row r="144" spans="1:2" x14ac:dyDescent="0.25">
      <c r="A144" t="s">
        <v>101</v>
      </c>
    </row>
    <row r="145" spans="1:2" x14ac:dyDescent="0.25">
      <c r="A145" t="s">
        <v>101</v>
      </c>
    </row>
    <row r="146" spans="1:2" x14ac:dyDescent="0.25">
      <c r="A146" t="s">
        <v>100</v>
      </c>
    </row>
    <row r="147" spans="1:2" x14ac:dyDescent="0.25">
      <c r="A147" t="s">
        <v>104</v>
      </c>
      <c r="B147" t="s">
        <v>100</v>
      </c>
    </row>
    <row r="148" spans="1:2" x14ac:dyDescent="0.25">
      <c r="A148" t="s">
        <v>105</v>
      </c>
      <c r="B148" t="s">
        <v>54</v>
      </c>
    </row>
    <row r="149" spans="1:2" x14ac:dyDescent="0.25">
      <c r="A149" t="s">
        <v>106</v>
      </c>
      <c r="B149">
        <v>2458983.1435185098</v>
      </c>
    </row>
    <row r="150" spans="1:2" x14ac:dyDescent="0.25">
      <c r="A150" t="s">
        <v>107</v>
      </c>
      <c r="B150">
        <v>2458983.1805555499</v>
      </c>
    </row>
    <row r="151" spans="1:2" x14ac:dyDescent="0.25">
      <c r="A151" t="s">
        <v>108</v>
      </c>
      <c r="B151">
        <v>2458983.29166666</v>
      </c>
    </row>
    <row r="152" spans="1:2" x14ac:dyDescent="0.25">
      <c r="A152" t="s">
        <v>109</v>
      </c>
      <c r="B152">
        <v>2458983.4027777701</v>
      </c>
    </row>
    <row r="153" spans="1:2" x14ac:dyDescent="0.25">
      <c r="A153" t="s">
        <v>110</v>
      </c>
      <c r="B153">
        <v>2458983.4421296199</v>
      </c>
    </row>
    <row r="154" spans="1:2" x14ac:dyDescent="0.25">
      <c r="A154" t="s">
        <v>111</v>
      </c>
      <c r="B154">
        <v>3.7037036847323103E-2</v>
      </c>
    </row>
    <row r="155" spans="1:2" x14ac:dyDescent="0.25">
      <c r="A155" t="s">
        <v>112</v>
      </c>
      <c r="B155">
        <v>0.22222222248092199</v>
      </c>
    </row>
    <row r="156" spans="1:2" x14ac:dyDescent="0.25">
      <c r="A156" t="s">
        <v>113</v>
      </c>
      <c r="B156">
        <v>3.9351851679384701E-2</v>
      </c>
    </row>
    <row r="157" spans="1:2" x14ac:dyDescent="0.25">
      <c r="A157" t="s">
        <v>114</v>
      </c>
      <c r="B157">
        <v>0.29861111100762999</v>
      </c>
    </row>
    <row r="158" spans="1:2" x14ac:dyDescent="0.25">
      <c r="A158" t="s">
        <v>115</v>
      </c>
      <c r="B158">
        <v>0.51341353615017904</v>
      </c>
    </row>
    <row r="159" spans="1:2" x14ac:dyDescent="0.25">
      <c r="A159" t="s">
        <v>101</v>
      </c>
    </row>
    <row r="160" spans="1:2" x14ac:dyDescent="0.25">
      <c r="A160" t="s">
        <v>101</v>
      </c>
    </row>
    <row r="161" spans="1:2" x14ac:dyDescent="0.25">
      <c r="A161" t="s">
        <v>100</v>
      </c>
    </row>
    <row r="162" spans="1:2" x14ac:dyDescent="0.25">
      <c r="A162" t="s">
        <v>104</v>
      </c>
      <c r="B162" t="s">
        <v>100</v>
      </c>
    </row>
    <row r="163" spans="1:2" x14ac:dyDescent="0.25">
      <c r="A163" t="s">
        <v>105</v>
      </c>
      <c r="B163" t="s">
        <v>54</v>
      </c>
    </row>
    <row r="164" spans="1:2" x14ac:dyDescent="0.25">
      <c r="A164" t="s">
        <v>106</v>
      </c>
      <c r="B164">
        <v>2459066.5787037001</v>
      </c>
    </row>
    <row r="165" spans="1:2" x14ac:dyDescent="0.25">
      <c r="A165" t="s">
        <v>107</v>
      </c>
      <c r="B165">
        <v>2459066.6180555499</v>
      </c>
    </row>
    <row r="166" spans="1:2" x14ac:dyDescent="0.25">
      <c r="A166" t="s">
        <v>108</v>
      </c>
      <c r="B166">
        <v>2459066.7268518498</v>
      </c>
    </row>
    <row r="167" spans="1:2" x14ac:dyDescent="0.25">
      <c r="A167" t="s">
        <v>109</v>
      </c>
      <c r="B167">
        <v>2459066.8379629599</v>
      </c>
    </row>
    <row r="168" spans="1:2" x14ac:dyDescent="0.25">
      <c r="A168" t="s">
        <v>110</v>
      </c>
      <c r="B168">
        <v>2459066.8773148102</v>
      </c>
    </row>
    <row r="169" spans="1:2" x14ac:dyDescent="0.25">
      <c r="A169" t="s">
        <v>111</v>
      </c>
      <c r="B169">
        <v>3.9351851679384701E-2</v>
      </c>
    </row>
    <row r="170" spans="1:2" x14ac:dyDescent="0.25">
      <c r="A170" t="s">
        <v>112</v>
      </c>
      <c r="B170">
        <v>0.21990740764886099</v>
      </c>
    </row>
    <row r="171" spans="1:2" x14ac:dyDescent="0.25">
      <c r="A171" t="s">
        <v>113</v>
      </c>
      <c r="B171">
        <v>3.9351851679384701E-2</v>
      </c>
    </row>
    <row r="172" spans="1:2" x14ac:dyDescent="0.25">
      <c r="A172" t="s">
        <v>114</v>
      </c>
      <c r="B172">
        <v>0.29861111100762999</v>
      </c>
    </row>
    <row r="173" spans="1:2" x14ac:dyDescent="0.25">
      <c r="A173" t="s">
        <v>115</v>
      </c>
      <c r="B173">
        <v>0.51338950942484796</v>
      </c>
    </row>
    <row r="174" spans="1:2" x14ac:dyDescent="0.25">
      <c r="A174" t="s">
        <v>101</v>
      </c>
    </row>
    <row r="175" spans="1:2" x14ac:dyDescent="0.25">
      <c r="A175" t="s">
        <v>101</v>
      </c>
    </row>
    <row r="176" spans="1:2" x14ac:dyDescent="0.25">
      <c r="A176" t="s">
        <v>100</v>
      </c>
    </row>
    <row r="177" spans="1:2" x14ac:dyDescent="0.25">
      <c r="A177" t="s">
        <v>104</v>
      </c>
      <c r="B177" t="s">
        <v>100</v>
      </c>
    </row>
    <row r="178" spans="1:2" x14ac:dyDescent="0.25">
      <c r="A178" t="s">
        <v>105</v>
      </c>
      <c r="B178" t="s">
        <v>54</v>
      </c>
    </row>
    <row r="179" spans="1:2" x14ac:dyDescent="0.25">
      <c r="A179" t="s">
        <v>106</v>
      </c>
      <c r="B179">
        <v>2459149.8819444398</v>
      </c>
    </row>
    <row r="180" spans="1:2" x14ac:dyDescent="0.25">
      <c r="A180" t="s">
        <v>107</v>
      </c>
      <c r="B180">
        <v>2459149.9212962901</v>
      </c>
    </row>
    <row r="181" spans="1:2" x14ac:dyDescent="0.25">
      <c r="A181" t="s">
        <v>108</v>
      </c>
      <c r="B181">
        <v>2459150.0277777701</v>
      </c>
    </row>
    <row r="182" spans="1:2" x14ac:dyDescent="0.25">
      <c r="A182" t="s">
        <v>109</v>
      </c>
      <c r="B182">
        <v>2459150.1388888801</v>
      </c>
    </row>
    <row r="183" spans="1:2" x14ac:dyDescent="0.25">
      <c r="A183" t="s">
        <v>110</v>
      </c>
      <c r="B183">
        <v>2459150.1782407402</v>
      </c>
    </row>
    <row r="184" spans="1:2" x14ac:dyDescent="0.25">
      <c r="A184" t="s">
        <v>111</v>
      </c>
      <c r="B184">
        <v>3.9351851679384701E-2</v>
      </c>
    </row>
    <row r="185" spans="1:2" x14ac:dyDescent="0.25">
      <c r="A185" t="s">
        <v>112</v>
      </c>
      <c r="B185">
        <v>0.21759259281679899</v>
      </c>
    </row>
    <row r="186" spans="1:2" x14ac:dyDescent="0.25">
      <c r="A186" t="s">
        <v>113</v>
      </c>
      <c r="B186">
        <v>3.9351851679384701E-2</v>
      </c>
    </row>
    <row r="187" spans="1:2" x14ac:dyDescent="0.25">
      <c r="A187" t="s">
        <v>114</v>
      </c>
      <c r="B187">
        <v>0.29629629617556902</v>
      </c>
    </row>
    <row r="188" spans="1:2" x14ac:dyDescent="0.25">
      <c r="A188" t="s">
        <v>115</v>
      </c>
      <c r="B188">
        <v>0.52106483078074495</v>
      </c>
    </row>
    <row r="189" spans="1:2" x14ac:dyDescent="0.25">
      <c r="A189" t="s">
        <v>101</v>
      </c>
    </row>
    <row r="190" spans="1:2" x14ac:dyDescent="0.25">
      <c r="A190" t="s">
        <v>101</v>
      </c>
    </row>
    <row r="191" spans="1:2" x14ac:dyDescent="0.25">
      <c r="A191" t="s">
        <v>100</v>
      </c>
    </row>
    <row r="192" spans="1:2" x14ac:dyDescent="0.25">
      <c r="A192" t="s">
        <v>104</v>
      </c>
      <c r="B192" t="s">
        <v>100</v>
      </c>
    </row>
    <row r="193" spans="1:2" x14ac:dyDescent="0.25">
      <c r="A193" t="s">
        <v>105</v>
      </c>
      <c r="B193" t="s">
        <v>54</v>
      </c>
    </row>
    <row r="194" spans="1:2" x14ac:dyDescent="0.25">
      <c r="A194" t="s">
        <v>106</v>
      </c>
      <c r="B194">
        <v>2459233.01157407</v>
      </c>
    </row>
    <row r="195" spans="1:2" x14ac:dyDescent="0.25">
      <c r="A195" t="s">
        <v>107</v>
      </c>
      <c r="B195">
        <v>2459233.0509259198</v>
      </c>
    </row>
    <row r="196" spans="1:2" x14ac:dyDescent="0.25">
      <c r="A196" t="s">
        <v>108</v>
      </c>
      <c r="B196">
        <v>2459233.1574074002</v>
      </c>
    </row>
    <row r="197" spans="1:2" x14ac:dyDescent="0.25">
      <c r="A197" t="s">
        <v>109</v>
      </c>
      <c r="B197">
        <v>2459233.2662037001</v>
      </c>
    </row>
    <row r="198" spans="1:2" x14ac:dyDescent="0.25">
      <c r="A198" t="s">
        <v>110</v>
      </c>
      <c r="B198">
        <v>2459233.3055555499</v>
      </c>
    </row>
    <row r="199" spans="1:2" x14ac:dyDescent="0.25">
      <c r="A199" t="s">
        <v>111</v>
      </c>
      <c r="B199">
        <v>3.9351851679384701E-2</v>
      </c>
    </row>
    <row r="200" spans="1:2" x14ac:dyDescent="0.25">
      <c r="A200" t="s">
        <v>112</v>
      </c>
      <c r="B200">
        <v>0.21527777798473799</v>
      </c>
    </row>
    <row r="201" spans="1:2" x14ac:dyDescent="0.25">
      <c r="A201" t="s">
        <v>113</v>
      </c>
      <c r="B201">
        <v>3.9351851679384701E-2</v>
      </c>
    </row>
    <row r="202" spans="1:2" x14ac:dyDescent="0.25">
      <c r="A202" t="s">
        <v>114</v>
      </c>
      <c r="B202">
        <v>0.29398148134350699</v>
      </c>
    </row>
    <row r="203" spans="1:2" x14ac:dyDescent="0.25">
      <c r="A203" t="s">
        <v>115</v>
      </c>
      <c r="B203">
        <v>0.53616812999583796</v>
      </c>
    </row>
    <row r="204" spans="1:2" x14ac:dyDescent="0.25">
      <c r="A204" t="s">
        <v>101</v>
      </c>
    </row>
    <row r="205" spans="1:2" x14ac:dyDescent="0.25">
      <c r="A205" t="s">
        <v>101</v>
      </c>
    </row>
    <row r="206" spans="1:2" x14ac:dyDescent="0.25">
      <c r="A206" t="s">
        <v>100</v>
      </c>
    </row>
    <row r="207" spans="1:2" x14ac:dyDescent="0.25">
      <c r="A207" t="s">
        <v>104</v>
      </c>
      <c r="B207" t="s">
        <v>100</v>
      </c>
    </row>
    <row r="208" spans="1:2" x14ac:dyDescent="0.25">
      <c r="A208" t="s">
        <v>105</v>
      </c>
      <c r="B208" t="s">
        <v>54</v>
      </c>
    </row>
    <row r="209" spans="1:2" x14ac:dyDescent="0.25">
      <c r="A209" t="s">
        <v>106</v>
      </c>
      <c r="B209">
        <v>2459315.9560185098</v>
      </c>
    </row>
    <row r="210" spans="1:2" x14ac:dyDescent="0.25">
      <c r="A210" t="s">
        <v>107</v>
      </c>
      <c r="B210">
        <v>2459315.9953703699</v>
      </c>
    </row>
    <row r="211" spans="1:2" x14ac:dyDescent="0.25">
      <c r="A211" t="s">
        <v>108</v>
      </c>
      <c r="B211">
        <v>2459316.0995370299</v>
      </c>
    </row>
    <row r="212" spans="1:2" x14ac:dyDescent="0.25">
      <c r="A212" t="s">
        <v>109</v>
      </c>
      <c r="B212">
        <v>2459316.2037037001</v>
      </c>
    </row>
    <row r="213" spans="1:2" x14ac:dyDescent="0.25">
      <c r="A213" t="s">
        <v>110</v>
      </c>
      <c r="B213">
        <v>2459316.2453703699</v>
      </c>
    </row>
    <row r="214" spans="1:2" x14ac:dyDescent="0.25">
      <c r="A214" t="s">
        <v>111</v>
      </c>
      <c r="B214">
        <v>3.9351851679384701E-2</v>
      </c>
    </row>
    <row r="215" spans="1:2" x14ac:dyDescent="0.25">
      <c r="A215" t="s">
        <v>112</v>
      </c>
      <c r="B215">
        <v>0.20833333348855301</v>
      </c>
    </row>
    <row r="216" spans="1:2" x14ac:dyDescent="0.25">
      <c r="A216" t="s">
        <v>113</v>
      </c>
      <c r="B216">
        <v>4.1666666511446203E-2</v>
      </c>
    </row>
    <row r="217" spans="1:2" x14ac:dyDescent="0.25">
      <c r="A217" t="s">
        <v>114</v>
      </c>
      <c r="B217">
        <v>0.28935185167938399</v>
      </c>
    </row>
    <row r="218" spans="1:2" x14ac:dyDescent="0.25">
      <c r="A218" t="s">
        <v>115</v>
      </c>
      <c r="B218">
        <v>0.55706488900031703</v>
      </c>
    </row>
    <row r="219" spans="1:2" x14ac:dyDescent="0.25">
      <c r="A219" t="s">
        <v>101</v>
      </c>
    </row>
    <row r="220" spans="1:2" x14ac:dyDescent="0.25">
      <c r="A220" t="s">
        <v>101</v>
      </c>
    </row>
    <row r="221" spans="1:2" x14ac:dyDescent="0.25">
      <c r="A221" t="s">
        <v>100</v>
      </c>
    </row>
    <row r="222" spans="1:2" x14ac:dyDescent="0.25">
      <c r="A222" t="s">
        <v>104</v>
      </c>
      <c r="B222" t="s">
        <v>100</v>
      </c>
    </row>
    <row r="223" spans="1:2" x14ac:dyDescent="0.25">
      <c r="A223" t="s">
        <v>105</v>
      </c>
      <c r="B223" t="s">
        <v>54</v>
      </c>
    </row>
    <row r="224" spans="1:2" x14ac:dyDescent="0.25">
      <c r="A224" t="s">
        <v>106</v>
      </c>
      <c r="B224">
        <v>2459398.7361111101</v>
      </c>
    </row>
    <row r="225" spans="1:2" x14ac:dyDescent="0.25">
      <c r="A225" t="s">
        <v>107</v>
      </c>
      <c r="B225">
        <v>2459398.7754629599</v>
      </c>
    </row>
    <row r="226" spans="1:2" x14ac:dyDescent="0.25">
      <c r="A226" t="s">
        <v>108</v>
      </c>
      <c r="B226">
        <v>2459398.8773148102</v>
      </c>
    </row>
    <row r="227" spans="1:2" x14ac:dyDescent="0.25">
      <c r="A227" t="s">
        <v>109</v>
      </c>
      <c r="B227">
        <v>2459398.97916666</v>
      </c>
    </row>
    <row r="228" spans="1:2" x14ac:dyDescent="0.25">
      <c r="A228" t="s">
        <v>110</v>
      </c>
      <c r="B228">
        <v>2459399.0208333302</v>
      </c>
    </row>
    <row r="229" spans="1:2" x14ac:dyDescent="0.25">
      <c r="A229" t="s">
        <v>111</v>
      </c>
      <c r="B229">
        <v>3.9351852145045899E-2</v>
      </c>
    </row>
    <row r="230" spans="1:2" x14ac:dyDescent="0.25">
      <c r="A230" t="s">
        <v>112</v>
      </c>
      <c r="B230">
        <v>0.203703703358769</v>
      </c>
    </row>
    <row r="231" spans="1:2" x14ac:dyDescent="0.25">
      <c r="A231" t="s">
        <v>113</v>
      </c>
      <c r="B231">
        <v>4.1666666977107497E-2</v>
      </c>
    </row>
    <row r="232" spans="1:2" x14ac:dyDescent="0.25">
      <c r="A232" t="s">
        <v>114</v>
      </c>
      <c r="B232">
        <v>0.28472222248092199</v>
      </c>
    </row>
    <row r="233" spans="1:2" x14ac:dyDescent="0.25">
      <c r="A233" t="s">
        <v>115</v>
      </c>
      <c r="B233">
        <v>0.58129924857330495</v>
      </c>
    </row>
    <row r="234" spans="1:2" x14ac:dyDescent="0.25">
      <c r="A234" t="s">
        <v>101</v>
      </c>
    </row>
    <row r="235" spans="1:2" x14ac:dyDescent="0.25">
      <c r="A235" t="s">
        <v>101</v>
      </c>
    </row>
    <row r="236" spans="1:2" x14ac:dyDescent="0.25">
      <c r="A236" t="s">
        <v>100</v>
      </c>
    </row>
    <row r="237" spans="1:2" x14ac:dyDescent="0.25">
      <c r="A237" t="s">
        <v>104</v>
      </c>
      <c r="B237" t="s">
        <v>100</v>
      </c>
    </row>
    <row r="238" spans="1:2" x14ac:dyDescent="0.25">
      <c r="A238" t="s">
        <v>105</v>
      </c>
      <c r="B238" t="s">
        <v>54</v>
      </c>
    </row>
    <row r="239" spans="1:2" x14ac:dyDescent="0.25">
      <c r="A239" t="s">
        <v>106</v>
      </c>
      <c r="B239">
        <v>2459481.4120370299</v>
      </c>
    </row>
    <row r="240" spans="1:2" x14ac:dyDescent="0.25">
      <c r="A240" t="s">
        <v>107</v>
      </c>
      <c r="B240">
        <v>2459481.4537037001</v>
      </c>
    </row>
    <row r="241" spans="1:2" x14ac:dyDescent="0.25">
      <c r="A241" t="s">
        <v>108</v>
      </c>
      <c r="B241">
        <v>2459481.5509259198</v>
      </c>
    </row>
    <row r="242" spans="1:2" x14ac:dyDescent="0.25">
      <c r="A242" t="s">
        <v>109</v>
      </c>
      <c r="B242">
        <v>2459481.6504629599</v>
      </c>
    </row>
    <row r="243" spans="1:2" x14ac:dyDescent="0.25">
      <c r="A243" t="s">
        <v>110</v>
      </c>
      <c r="B243">
        <v>2459481.6921296199</v>
      </c>
    </row>
    <row r="244" spans="1:2" x14ac:dyDescent="0.25">
      <c r="A244" t="s">
        <v>111</v>
      </c>
      <c r="B244">
        <v>4.1666666977107497E-2</v>
      </c>
    </row>
    <row r="245" spans="1:2" x14ac:dyDescent="0.25">
      <c r="A245" t="s">
        <v>112</v>
      </c>
      <c r="B245">
        <v>0.19675925932824601</v>
      </c>
    </row>
    <row r="246" spans="1:2" x14ac:dyDescent="0.25">
      <c r="A246" t="s">
        <v>113</v>
      </c>
      <c r="B246">
        <v>4.1666666511446203E-2</v>
      </c>
    </row>
    <row r="247" spans="1:2" x14ac:dyDescent="0.25">
      <c r="A247" t="s">
        <v>114</v>
      </c>
      <c r="B247">
        <v>0.28009259281679899</v>
      </c>
    </row>
    <row r="248" spans="1:2" x14ac:dyDescent="0.25">
      <c r="A248" t="s">
        <v>115</v>
      </c>
      <c r="B248">
        <v>0.60660523882450201</v>
      </c>
    </row>
    <row r="249" spans="1:2" x14ac:dyDescent="0.25">
      <c r="A249" t="s">
        <v>101</v>
      </c>
    </row>
    <row r="250" spans="1:2" x14ac:dyDescent="0.25">
      <c r="A250" t="s">
        <v>101</v>
      </c>
    </row>
    <row r="251" spans="1:2" x14ac:dyDescent="0.25">
      <c r="A251" t="s">
        <v>100</v>
      </c>
    </row>
    <row r="252" spans="1:2" x14ac:dyDescent="0.25">
      <c r="A252" t="s">
        <v>104</v>
      </c>
      <c r="B252" t="s">
        <v>100</v>
      </c>
    </row>
    <row r="253" spans="1:2" x14ac:dyDescent="0.25">
      <c r="A253" t="s">
        <v>105</v>
      </c>
      <c r="B253" t="s">
        <v>54</v>
      </c>
    </row>
    <row r="254" spans="1:2" x14ac:dyDescent="0.25">
      <c r="A254" t="s">
        <v>106</v>
      </c>
      <c r="B254">
        <v>2459564.0787037001</v>
      </c>
    </row>
    <row r="255" spans="1:2" x14ac:dyDescent="0.25">
      <c r="A255" t="s">
        <v>107</v>
      </c>
      <c r="B255">
        <v>2459564.1203703699</v>
      </c>
    </row>
    <row r="256" spans="1:2" x14ac:dyDescent="0.25">
      <c r="A256" t="s">
        <v>108</v>
      </c>
      <c r="B256">
        <v>2459564.2152777701</v>
      </c>
    </row>
    <row r="257" spans="1:2" x14ac:dyDescent="0.25">
      <c r="A257" t="s">
        <v>109</v>
      </c>
      <c r="B257">
        <v>2459564.31018518</v>
      </c>
    </row>
    <row r="258" spans="1:2" x14ac:dyDescent="0.25">
      <c r="A258" t="s">
        <v>110</v>
      </c>
      <c r="B258">
        <v>2459564.35416666</v>
      </c>
    </row>
    <row r="259" spans="1:2" x14ac:dyDescent="0.25">
      <c r="A259" t="s">
        <v>111</v>
      </c>
      <c r="B259">
        <v>4.1666666511446203E-2</v>
      </c>
    </row>
    <row r="260" spans="1:2" x14ac:dyDescent="0.25">
      <c r="A260" t="s">
        <v>112</v>
      </c>
      <c r="B260">
        <v>0.189814814832061</v>
      </c>
    </row>
    <row r="261" spans="1:2" x14ac:dyDescent="0.25">
      <c r="A261" t="s">
        <v>113</v>
      </c>
      <c r="B261">
        <v>4.3981481343507697E-2</v>
      </c>
    </row>
    <row r="262" spans="1:2" x14ac:dyDescent="0.25">
      <c r="A262" t="s">
        <v>114</v>
      </c>
      <c r="B262">
        <v>0.27546296268701498</v>
      </c>
    </row>
    <row r="263" spans="1:2" x14ac:dyDescent="0.25">
      <c r="A263" t="s">
        <v>115</v>
      </c>
      <c r="B263">
        <v>0.63120045187991902</v>
      </c>
    </row>
    <row r="264" spans="1:2" x14ac:dyDescent="0.25">
      <c r="A264" t="s">
        <v>101</v>
      </c>
    </row>
    <row r="265" spans="1:2" x14ac:dyDescent="0.25">
      <c r="A265" t="s">
        <v>101</v>
      </c>
    </row>
    <row r="266" spans="1:2" x14ac:dyDescent="0.25">
      <c r="A266" t="s">
        <v>100</v>
      </c>
    </row>
    <row r="267" spans="1:2" x14ac:dyDescent="0.25">
      <c r="A267" t="s">
        <v>104</v>
      </c>
      <c r="B267" t="s">
        <v>100</v>
      </c>
    </row>
    <row r="268" spans="1:2" x14ac:dyDescent="0.25">
      <c r="A268" t="s">
        <v>105</v>
      </c>
      <c r="B268" t="s">
        <v>54</v>
      </c>
    </row>
    <row r="269" spans="1:2" x14ac:dyDescent="0.25">
      <c r="A269" t="s">
        <v>106</v>
      </c>
      <c r="B269">
        <v>2459646.8402777701</v>
      </c>
    </row>
    <row r="270" spans="1:2" x14ac:dyDescent="0.25">
      <c r="A270" t="s">
        <v>107</v>
      </c>
      <c r="B270">
        <v>2459646.88425925</v>
      </c>
    </row>
    <row r="271" spans="1:2" x14ac:dyDescent="0.25">
      <c r="A271" t="s">
        <v>108</v>
      </c>
      <c r="B271">
        <v>2459646.9745370299</v>
      </c>
    </row>
    <row r="272" spans="1:2" x14ac:dyDescent="0.25">
      <c r="A272" t="s">
        <v>109</v>
      </c>
      <c r="B272">
        <v>2459647.0671296199</v>
      </c>
    </row>
    <row r="273" spans="1:2" x14ac:dyDescent="0.25">
      <c r="A273" t="s">
        <v>110</v>
      </c>
      <c r="B273">
        <v>2459647.1111111101</v>
      </c>
    </row>
    <row r="274" spans="1:2" x14ac:dyDescent="0.25">
      <c r="A274" t="s">
        <v>111</v>
      </c>
      <c r="B274">
        <v>4.3981481343507697E-2</v>
      </c>
    </row>
    <row r="275" spans="1:2" x14ac:dyDescent="0.25">
      <c r="A275" t="s">
        <v>112</v>
      </c>
      <c r="B275">
        <v>0.182870370335876</v>
      </c>
    </row>
    <row r="276" spans="1:2" x14ac:dyDescent="0.25">
      <c r="A276" t="s">
        <v>113</v>
      </c>
      <c r="B276">
        <v>4.3981481343507697E-2</v>
      </c>
    </row>
    <row r="277" spans="1:2" x14ac:dyDescent="0.25">
      <c r="A277" t="s">
        <v>114</v>
      </c>
      <c r="B277">
        <v>0.27083333302289198</v>
      </c>
    </row>
    <row r="278" spans="1:2" x14ac:dyDescent="0.25">
      <c r="A278" t="s">
        <v>115</v>
      </c>
      <c r="B278">
        <v>0.65301923479652901</v>
      </c>
    </row>
    <row r="279" spans="1:2" x14ac:dyDescent="0.25">
      <c r="A279" t="s">
        <v>101</v>
      </c>
    </row>
    <row r="280" spans="1:2" x14ac:dyDescent="0.25">
      <c r="A280" t="s">
        <v>101</v>
      </c>
    </row>
    <row r="281" spans="1:2" x14ac:dyDescent="0.25">
      <c r="A281" t="s">
        <v>100</v>
      </c>
    </row>
    <row r="282" spans="1:2" x14ac:dyDescent="0.25">
      <c r="A282" t="s">
        <v>104</v>
      </c>
      <c r="B282" t="s">
        <v>100</v>
      </c>
    </row>
    <row r="283" spans="1:2" x14ac:dyDescent="0.25">
      <c r="A283" t="s">
        <v>105</v>
      </c>
      <c r="B283" t="s">
        <v>54</v>
      </c>
    </row>
    <row r="284" spans="1:2" x14ac:dyDescent="0.25">
      <c r="A284" t="s">
        <v>106</v>
      </c>
      <c r="B284">
        <v>2459729.8032407402</v>
      </c>
    </row>
    <row r="285" spans="1:2" x14ac:dyDescent="0.25">
      <c r="A285" t="s">
        <v>107</v>
      </c>
      <c r="B285">
        <v>2459729.8495370299</v>
      </c>
    </row>
    <row r="286" spans="1:2" x14ac:dyDescent="0.25">
      <c r="A286" t="s">
        <v>108</v>
      </c>
      <c r="B286">
        <v>2459729.93518518</v>
      </c>
    </row>
    <row r="287" spans="1:2" x14ac:dyDescent="0.25">
      <c r="A287" t="s">
        <v>109</v>
      </c>
      <c r="B287">
        <v>2459730.0254629599</v>
      </c>
    </row>
    <row r="288" spans="1:2" x14ac:dyDescent="0.25">
      <c r="A288" t="s">
        <v>110</v>
      </c>
      <c r="B288">
        <v>2459730.07175925</v>
      </c>
    </row>
    <row r="289" spans="1:2" x14ac:dyDescent="0.25">
      <c r="A289" t="s">
        <v>111</v>
      </c>
      <c r="B289">
        <v>4.6296296175569199E-2</v>
      </c>
    </row>
    <row r="290" spans="1:2" x14ac:dyDescent="0.25">
      <c r="A290" t="s">
        <v>112</v>
      </c>
      <c r="B290">
        <v>0.175925926305353</v>
      </c>
    </row>
    <row r="291" spans="1:2" x14ac:dyDescent="0.25">
      <c r="A291" t="s">
        <v>113</v>
      </c>
      <c r="B291">
        <v>4.6296296175569199E-2</v>
      </c>
    </row>
    <row r="292" spans="1:2" x14ac:dyDescent="0.25">
      <c r="A292" t="s">
        <v>114</v>
      </c>
      <c r="B292">
        <v>0.26851851865649201</v>
      </c>
    </row>
    <row r="293" spans="1:2" x14ac:dyDescent="0.25">
      <c r="A293" t="s">
        <v>115</v>
      </c>
      <c r="B293">
        <v>0.66952600455969702</v>
      </c>
    </row>
    <row r="294" spans="1:2" x14ac:dyDescent="0.25">
      <c r="A294" t="s">
        <v>101</v>
      </c>
    </row>
    <row r="295" spans="1:2" x14ac:dyDescent="0.25">
      <c r="A295" t="s">
        <v>101</v>
      </c>
    </row>
    <row r="296" spans="1:2" x14ac:dyDescent="0.25">
      <c r="A296" t="s">
        <v>100</v>
      </c>
    </row>
    <row r="297" spans="1:2" x14ac:dyDescent="0.25">
      <c r="A297" t="s">
        <v>104</v>
      </c>
      <c r="B297" t="s">
        <v>100</v>
      </c>
    </row>
    <row r="298" spans="1:2" x14ac:dyDescent="0.25">
      <c r="A298" t="s">
        <v>105</v>
      </c>
      <c r="B298" t="s">
        <v>54</v>
      </c>
    </row>
    <row r="299" spans="1:2" x14ac:dyDescent="0.25">
      <c r="A299" t="s">
        <v>106</v>
      </c>
      <c r="B299">
        <v>2459813.0393518498</v>
      </c>
    </row>
    <row r="300" spans="1:2" x14ac:dyDescent="0.25">
      <c r="A300" t="s">
        <v>107</v>
      </c>
      <c r="B300">
        <v>2459813.0856481399</v>
      </c>
    </row>
    <row r="301" spans="1:2" x14ac:dyDescent="0.25">
      <c r="A301" t="s">
        <v>108</v>
      </c>
      <c r="B301">
        <v>2459813.1712962901</v>
      </c>
    </row>
    <row r="302" spans="1:2" x14ac:dyDescent="0.25">
      <c r="A302" t="s">
        <v>109</v>
      </c>
      <c r="B302">
        <v>2459813.26157407</v>
      </c>
    </row>
    <row r="303" spans="1:2" x14ac:dyDescent="0.25">
      <c r="A303" t="s">
        <v>110</v>
      </c>
      <c r="B303">
        <v>2459813.3078703699</v>
      </c>
    </row>
    <row r="304" spans="1:2" x14ac:dyDescent="0.25">
      <c r="A304" t="s">
        <v>111</v>
      </c>
      <c r="B304">
        <v>4.62962966412305E-2</v>
      </c>
    </row>
    <row r="305" spans="1:2" x14ac:dyDescent="0.25">
      <c r="A305" t="s">
        <v>112</v>
      </c>
      <c r="B305">
        <v>0.17592592583969199</v>
      </c>
    </row>
    <row r="306" spans="1:2" x14ac:dyDescent="0.25">
      <c r="A306" t="s">
        <v>113</v>
      </c>
      <c r="B306">
        <v>4.6296296175569199E-2</v>
      </c>
    </row>
    <row r="307" spans="1:2" x14ac:dyDescent="0.25">
      <c r="A307" t="s">
        <v>114</v>
      </c>
      <c r="B307">
        <v>0.26851851865649201</v>
      </c>
    </row>
    <row r="308" spans="1:2" x14ac:dyDescent="0.25">
      <c r="A308" t="s">
        <v>115</v>
      </c>
      <c r="B308">
        <v>0.67879165548237197</v>
      </c>
    </row>
    <row r="309" spans="1:2" x14ac:dyDescent="0.25">
      <c r="A309" t="s">
        <v>101</v>
      </c>
    </row>
    <row r="310" spans="1:2" x14ac:dyDescent="0.25">
      <c r="A310" t="s">
        <v>101</v>
      </c>
    </row>
    <row r="311" spans="1:2" x14ac:dyDescent="0.25">
      <c r="A311" t="s">
        <v>100</v>
      </c>
    </row>
    <row r="312" spans="1:2" x14ac:dyDescent="0.25">
      <c r="A312" t="s">
        <v>104</v>
      </c>
      <c r="B312" t="s">
        <v>100</v>
      </c>
    </row>
    <row r="313" spans="1:2" x14ac:dyDescent="0.25">
      <c r="A313" t="s">
        <v>105</v>
      </c>
      <c r="B313" t="s">
        <v>54</v>
      </c>
    </row>
    <row r="314" spans="1:2" x14ac:dyDescent="0.25">
      <c r="A314" t="s">
        <v>106</v>
      </c>
      <c r="B314">
        <v>2459896.5370370299</v>
      </c>
    </row>
    <row r="315" spans="1:2" x14ac:dyDescent="0.25">
      <c r="A315" t="s">
        <v>107</v>
      </c>
      <c r="B315">
        <v>2459896.5833333302</v>
      </c>
    </row>
    <row r="316" spans="1:2" x14ac:dyDescent="0.25">
      <c r="A316" t="s">
        <v>108</v>
      </c>
      <c r="B316">
        <v>2459896.6689814799</v>
      </c>
    </row>
    <row r="317" spans="1:2" x14ac:dyDescent="0.25">
      <c r="A317" t="s">
        <v>109</v>
      </c>
      <c r="B317">
        <v>2459896.7569444398</v>
      </c>
    </row>
    <row r="318" spans="1:2" x14ac:dyDescent="0.25">
      <c r="A318" t="s">
        <v>110</v>
      </c>
      <c r="B318">
        <v>2459896.8032407402</v>
      </c>
    </row>
    <row r="319" spans="1:2" x14ac:dyDescent="0.25">
      <c r="A319" t="s">
        <v>111</v>
      </c>
      <c r="B319">
        <v>4.62962966412305E-2</v>
      </c>
    </row>
    <row r="320" spans="1:2" x14ac:dyDescent="0.25">
      <c r="A320" t="s">
        <v>112</v>
      </c>
      <c r="B320">
        <v>0.17361111100762999</v>
      </c>
    </row>
    <row r="321" spans="1:2" x14ac:dyDescent="0.25">
      <c r="A321" t="s">
        <v>113</v>
      </c>
      <c r="B321">
        <v>4.6296296175569199E-2</v>
      </c>
    </row>
    <row r="322" spans="1:2" x14ac:dyDescent="0.25">
      <c r="A322" t="s">
        <v>114</v>
      </c>
      <c r="B322">
        <v>0.26620370382442998</v>
      </c>
    </row>
    <row r="323" spans="1:2" x14ac:dyDescent="0.25">
      <c r="A323" t="s">
        <v>115</v>
      </c>
      <c r="B323">
        <v>0.68607558266753799</v>
      </c>
    </row>
    <row r="324" spans="1:2" x14ac:dyDescent="0.25">
      <c r="A324" t="s">
        <v>101</v>
      </c>
    </row>
    <row r="325" spans="1:2" x14ac:dyDescent="0.25">
      <c r="A325" t="s">
        <v>101</v>
      </c>
    </row>
    <row r="326" spans="1:2" x14ac:dyDescent="0.25">
      <c r="A326" t="s">
        <v>100</v>
      </c>
    </row>
    <row r="327" spans="1:2" x14ac:dyDescent="0.25">
      <c r="A327" t="s">
        <v>104</v>
      </c>
      <c r="B327" t="s">
        <v>100</v>
      </c>
    </row>
    <row r="328" spans="1:2" x14ac:dyDescent="0.25">
      <c r="A328" t="s">
        <v>105</v>
      </c>
      <c r="B328" t="s">
        <v>54</v>
      </c>
    </row>
    <row r="329" spans="1:2" x14ac:dyDescent="0.25">
      <c r="A329" t="s">
        <v>106</v>
      </c>
      <c r="B329">
        <v>2459980.1597222202</v>
      </c>
    </row>
    <row r="330" spans="1:2" x14ac:dyDescent="0.25">
      <c r="A330" t="s">
        <v>107</v>
      </c>
      <c r="B330">
        <v>2459980.2060185098</v>
      </c>
    </row>
    <row r="331" spans="1:2" x14ac:dyDescent="0.25">
      <c r="A331" t="s">
        <v>108</v>
      </c>
      <c r="B331">
        <v>2459980.2893518498</v>
      </c>
    </row>
    <row r="332" spans="1:2" x14ac:dyDescent="0.25">
      <c r="A332" t="s">
        <v>109</v>
      </c>
      <c r="B332">
        <v>2459980.37268518</v>
      </c>
    </row>
    <row r="333" spans="1:2" x14ac:dyDescent="0.25">
      <c r="A333" t="s">
        <v>110</v>
      </c>
      <c r="B333">
        <v>2459980.4212962901</v>
      </c>
    </row>
    <row r="334" spans="1:2" x14ac:dyDescent="0.25">
      <c r="A334" t="s">
        <v>111</v>
      </c>
      <c r="B334">
        <v>4.62962966412305E-2</v>
      </c>
    </row>
    <row r="335" spans="1:2" x14ac:dyDescent="0.25">
      <c r="A335" t="s">
        <v>112</v>
      </c>
      <c r="B335">
        <v>0.16666666651144599</v>
      </c>
    </row>
    <row r="336" spans="1:2" x14ac:dyDescent="0.25">
      <c r="A336" t="s">
        <v>113</v>
      </c>
      <c r="B336">
        <v>4.8611111007630797E-2</v>
      </c>
    </row>
    <row r="337" spans="1:2" x14ac:dyDescent="0.25">
      <c r="A337" t="s">
        <v>114</v>
      </c>
      <c r="B337">
        <v>0.26157407416030698</v>
      </c>
    </row>
    <row r="338" spans="1:2" x14ac:dyDescent="0.25">
      <c r="A338" t="s">
        <v>115</v>
      </c>
      <c r="B338">
        <v>0.69967970717342298</v>
      </c>
    </row>
    <row r="339" spans="1:2" x14ac:dyDescent="0.25">
      <c r="A339" t="s">
        <v>101</v>
      </c>
    </row>
    <row r="340" spans="1:2" x14ac:dyDescent="0.25">
      <c r="A340" t="s">
        <v>101</v>
      </c>
    </row>
    <row r="341" spans="1:2" x14ac:dyDescent="0.25">
      <c r="A341" t="s">
        <v>100</v>
      </c>
    </row>
    <row r="342" spans="1:2" x14ac:dyDescent="0.25">
      <c r="A342" t="s">
        <v>104</v>
      </c>
      <c r="B342" t="s">
        <v>100</v>
      </c>
    </row>
    <row r="343" spans="1:2" x14ac:dyDescent="0.25">
      <c r="A343" t="s">
        <v>105</v>
      </c>
      <c r="B343" t="s">
        <v>54</v>
      </c>
    </row>
    <row r="344" spans="1:2" x14ac:dyDescent="0.25">
      <c r="A344" t="s">
        <v>106</v>
      </c>
      <c r="B344">
        <v>2460063.7222222202</v>
      </c>
    </row>
    <row r="345" spans="1:2" x14ac:dyDescent="0.25">
      <c r="A345" t="s">
        <v>107</v>
      </c>
      <c r="B345">
        <v>2460063.7708333302</v>
      </c>
    </row>
    <row r="346" spans="1:2" x14ac:dyDescent="0.25">
      <c r="A346" t="s">
        <v>108</v>
      </c>
      <c r="B346">
        <v>2460063.8495370299</v>
      </c>
    </row>
    <row r="347" spans="1:2" x14ac:dyDescent="0.25">
      <c r="A347" t="s">
        <v>109</v>
      </c>
      <c r="B347">
        <v>2460063.9305555499</v>
      </c>
    </row>
    <row r="348" spans="1:2" x14ac:dyDescent="0.25">
      <c r="A348" t="s">
        <v>110</v>
      </c>
      <c r="B348">
        <v>2460063.97916666</v>
      </c>
    </row>
    <row r="349" spans="1:2" x14ac:dyDescent="0.25">
      <c r="A349" t="s">
        <v>111</v>
      </c>
      <c r="B349">
        <v>4.8611111473292098E-2</v>
      </c>
    </row>
    <row r="350" spans="1:2" x14ac:dyDescent="0.25">
      <c r="A350" t="s">
        <v>112</v>
      </c>
      <c r="B350">
        <v>0.15972222201526101</v>
      </c>
    </row>
    <row r="351" spans="1:2" x14ac:dyDescent="0.25">
      <c r="A351" t="s">
        <v>113</v>
      </c>
      <c r="B351">
        <v>4.8611111007630797E-2</v>
      </c>
    </row>
    <row r="352" spans="1:2" x14ac:dyDescent="0.25">
      <c r="A352" t="s">
        <v>114</v>
      </c>
      <c r="B352">
        <v>0.25694444449618398</v>
      </c>
    </row>
    <row r="353" spans="1:2" x14ac:dyDescent="0.25">
      <c r="A353" t="s">
        <v>115</v>
      </c>
      <c r="B353">
        <v>0.71323476060920699</v>
      </c>
    </row>
    <row r="354" spans="1:2" x14ac:dyDescent="0.25">
      <c r="A354" t="s">
        <v>101</v>
      </c>
    </row>
    <row r="355" spans="1:2" x14ac:dyDescent="0.25">
      <c r="A355" t="s">
        <v>101</v>
      </c>
    </row>
    <row r="356" spans="1:2" x14ac:dyDescent="0.25">
      <c r="A356" t="s">
        <v>100</v>
      </c>
    </row>
    <row r="357" spans="1:2" x14ac:dyDescent="0.25">
      <c r="A357" t="s">
        <v>104</v>
      </c>
      <c r="B357" t="s">
        <v>100</v>
      </c>
    </row>
    <row r="358" spans="1:2" x14ac:dyDescent="0.25">
      <c r="A358" t="s">
        <v>105</v>
      </c>
      <c r="B358" t="s">
        <v>54</v>
      </c>
    </row>
    <row r="359" spans="1:2" x14ac:dyDescent="0.25">
      <c r="A359" t="s">
        <v>106</v>
      </c>
      <c r="B359">
        <v>2460147.0902777701</v>
      </c>
    </row>
    <row r="360" spans="1:2" x14ac:dyDescent="0.25">
      <c r="A360" t="s">
        <v>107</v>
      </c>
      <c r="B360">
        <v>2460147.1388888801</v>
      </c>
    </row>
    <row r="361" spans="1:2" x14ac:dyDescent="0.25">
      <c r="A361" t="s">
        <v>108</v>
      </c>
      <c r="B361">
        <v>2460147.21759259</v>
      </c>
    </row>
    <row r="362" spans="1:2" x14ac:dyDescent="0.25">
      <c r="A362" t="s">
        <v>109</v>
      </c>
      <c r="B362">
        <v>2460147.2962962901</v>
      </c>
    </row>
    <row r="363" spans="1:2" x14ac:dyDescent="0.25">
      <c r="A363" t="s">
        <v>110</v>
      </c>
      <c r="B363">
        <v>2460147.3472222202</v>
      </c>
    </row>
    <row r="364" spans="1:2" x14ac:dyDescent="0.25">
      <c r="A364" t="s">
        <v>111</v>
      </c>
      <c r="B364">
        <v>4.8611111007630797E-2</v>
      </c>
    </row>
    <row r="365" spans="1:2" x14ac:dyDescent="0.25">
      <c r="A365" t="s">
        <v>112</v>
      </c>
      <c r="B365">
        <v>0.15740740718320001</v>
      </c>
    </row>
    <row r="366" spans="1:2" x14ac:dyDescent="0.25">
      <c r="A366" t="s">
        <v>113</v>
      </c>
      <c r="B366">
        <v>5.0925925839692299E-2</v>
      </c>
    </row>
    <row r="367" spans="1:2" x14ac:dyDescent="0.25">
      <c r="A367" t="s">
        <v>114</v>
      </c>
      <c r="B367">
        <v>0.25694444403052302</v>
      </c>
    </row>
    <row r="368" spans="1:2" x14ac:dyDescent="0.25">
      <c r="A368" t="s">
        <v>115</v>
      </c>
      <c r="B368">
        <v>0.72173326554115702</v>
      </c>
    </row>
    <row r="369" spans="1:2" x14ac:dyDescent="0.25">
      <c r="A369" t="s">
        <v>101</v>
      </c>
    </row>
    <row r="370" spans="1:2" x14ac:dyDescent="0.25">
      <c r="A370" t="s">
        <v>101</v>
      </c>
    </row>
    <row r="371" spans="1:2" x14ac:dyDescent="0.25">
      <c r="A371" t="s">
        <v>100</v>
      </c>
    </row>
    <row r="372" spans="1:2" x14ac:dyDescent="0.25">
      <c r="A372" t="s">
        <v>104</v>
      </c>
      <c r="B372" t="s">
        <v>100</v>
      </c>
    </row>
    <row r="373" spans="1:2" x14ac:dyDescent="0.25">
      <c r="A373" t="s">
        <v>105</v>
      </c>
      <c r="B373" t="s">
        <v>54</v>
      </c>
    </row>
    <row r="374" spans="1:2" x14ac:dyDescent="0.25">
      <c r="A374" t="s">
        <v>106</v>
      </c>
      <c r="B374">
        <v>2460230.2060185098</v>
      </c>
    </row>
    <row r="375" spans="1:2" x14ac:dyDescent="0.25">
      <c r="A375" t="s">
        <v>107</v>
      </c>
      <c r="B375">
        <v>2460230.2569444398</v>
      </c>
    </row>
    <row r="376" spans="1:2" x14ac:dyDescent="0.25">
      <c r="A376" t="s">
        <v>108</v>
      </c>
      <c r="B376">
        <v>2460230.3333333302</v>
      </c>
    </row>
    <row r="377" spans="1:2" x14ac:dyDescent="0.25">
      <c r="A377" t="s">
        <v>109</v>
      </c>
      <c r="B377">
        <v>2460230.4120370299</v>
      </c>
    </row>
    <row r="378" spans="1:2" x14ac:dyDescent="0.25">
      <c r="A378" t="s">
        <v>110</v>
      </c>
      <c r="B378">
        <v>2460230.4606481399</v>
      </c>
    </row>
    <row r="379" spans="1:2" x14ac:dyDescent="0.25">
      <c r="A379" t="s">
        <v>111</v>
      </c>
      <c r="B379">
        <v>5.0925925839692299E-2</v>
      </c>
    </row>
    <row r="380" spans="1:2" x14ac:dyDescent="0.25">
      <c r="A380" t="s">
        <v>112</v>
      </c>
      <c r="B380">
        <v>0.15509259235113801</v>
      </c>
    </row>
    <row r="381" spans="1:2" x14ac:dyDescent="0.25">
      <c r="A381" t="s">
        <v>113</v>
      </c>
      <c r="B381">
        <v>4.8611111473292098E-2</v>
      </c>
    </row>
    <row r="382" spans="1:2" x14ac:dyDescent="0.25">
      <c r="A382" t="s">
        <v>114</v>
      </c>
      <c r="B382">
        <v>0.254629629664123</v>
      </c>
    </row>
    <row r="383" spans="1:2" x14ac:dyDescent="0.25">
      <c r="A383" t="s">
        <v>115</v>
      </c>
      <c r="B383">
        <v>0.72463452168676601</v>
      </c>
    </row>
    <row r="384" spans="1:2" x14ac:dyDescent="0.25">
      <c r="A384" t="s">
        <v>101</v>
      </c>
    </row>
    <row r="385" spans="1:2" x14ac:dyDescent="0.25">
      <c r="A385" t="s">
        <v>101</v>
      </c>
    </row>
    <row r="386" spans="1:2" x14ac:dyDescent="0.25">
      <c r="A386" t="s">
        <v>100</v>
      </c>
    </row>
    <row r="387" spans="1:2" x14ac:dyDescent="0.25">
      <c r="A387" t="s">
        <v>104</v>
      </c>
      <c r="B387" t="s">
        <v>100</v>
      </c>
    </row>
    <row r="388" spans="1:2" x14ac:dyDescent="0.25">
      <c r="A388" t="s">
        <v>105</v>
      </c>
      <c r="B388" t="s">
        <v>54</v>
      </c>
    </row>
    <row r="389" spans="1:2" x14ac:dyDescent="0.25">
      <c r="A389" t="s">
        <v>106</v>
      </c>
      <c r="B389">
        <v>2460313.0810185098</v>
      </c>
    </row>
    <row r="390" spans="1:2" x14ac:dyDescent="0.25">
      <c r="A390" t="s">
        <v>107</v>
      </c>
      <c r="B390">
        <v>2460313.1319444398</v>
      </c>
    </row>
    <row r="391" spans="1:2" x14ac:dyDescent="0.25">
      <c r="A391" t="s">
        <v>108</v>
      </c>
      <c r="B391">
        <v>2460313.2083333302</v>
      </c>
    </row>
    <row r="392" spans="1:2" x14ac:dyDescent="0.25">
      <c r="A392" t="s">
        <v>109</v>
      </c>
      <c r="B392">
        <v>2460313.2870370299</v>
      </c>
    </row>
    <row r="393" spans="1:2" x14ac:dyDescent="0.25">
      <c r="A393" t="s">
        <v>110</v>
      </c>
      <c r="B393">
        <v>2460313.3356481399</v>
      </c>
    </row>
    <row r="394" spans="1:2" x14ac:dyDescent="0.25">
      <c r="A394" t="s">
        <v>111</v>
      </c>
      <c r="B394">
        <v>5.0925925839692299E-2</v>
      </c>
    </row>
    <row r="395" spans="1:2" x14ac:dyDescent="0.25">
      <c r="A395" t="s">
        <v>112</v>
      </c>
      <c r="B395">
        <v>0.15509259235113801</v>
      </c>
    </row>
    <row r="396" spans="1:2" x14ac:dyDescent="0.25">
      <c r="A396" t="s">
        <v>113</v>
      </c>
      <c r="B396">
        <v>4.8611111473292098E-2</v>
      </c>
    </row>
    <row r="397" spans="1:2" x14ac:dyDescent="0.25">
      <c r="A397" t="s">
        <v>114</v>
      </c>
      <c r="B397">
        <v>0.254629629664123</v>
      </c>
    </row>
    <row r="398" spans="1:2" x14ac:dyDescent="0.25">
      <c r="A398" t="s">
        <v>115</v>
      </c>
      <c r="B398">
        <v>0.72455157175806095</v>
      </c>
    </row>
    <row r="399" spans="1:2" x14ac:dyDescent="0.25">
      <c r="A399" t="s">
        <v>101</v>
      </c>
    </row>
    <row r="400" spans="1:2" x14ac:dyDescent="0.25">
      <c r="A400" t="s">
        <v>101</v>
      </c>
    </row>
    <row r="401" spans="1:2" x14ac:dyDescent="0.25">
      <c r="A401" t="s">
        <v>100</v>
      </c>
    </row>
    <row r="402" spans="1:2" x14ac:dyDescent="0.25">
      <c r="A402" t="s">
        <v>104</v>
      </c>
      <c r="B402" t="s">
        <v>100</v>
      </c>
    </row>
    <row r="403" spans="1:2" x14ac:dyDescent="0.25">
      <c r="A403" t="s">
        <v>105</v>
      </c>
      <c r="B403" t="s">
        <v>54</v>
      </c>
    </row>
    <row r="404" spans="1:2" x14ac:dyDescent="0.25">
      <c r="A404" t="s">
        <v>106</v>
      </c>
      <c r="B404">
        <v>2460395.7754629599</v>
      </c>
    </row>
    <row r="405" spans="1:2" x14ac:dyDescent="0.25">
      <c r="A405" t="s">
        <v>107</v>
      </c>
      <c r="B405">
        <v>2460395.82407407</v>
      </c>
    </row>
    <row r="406" spans="1:2" x14ac:dyDescent="0.25">
      <c r="A406" t="s">
        <v>108</v>
      </c>
      <c r="B406">
        <v>2460395.9004629599</v>
      </c>
    </row>
    <row r="407" spans="1:2" x14ac:dyDescent="0.25">
      <c r="A407" t="s">
        <v>109</v>
      </c>
      <c r="B407">
        <v>2460395.9814814799</v>
      </c>
    </row>
    <row r="408" spans="1:2" x14ac:dyDescent="0.25">
      <c r="A408" t="s">
        <v>110</v>
      </c>
      <c r="B408">
        <v>2460396.03009259</v>
      </c>
    </row>
    <row r="409" spans="1:2" x14ac:dyDescent="0.25">
      <c r="A409" t="s">
        <v>111</v>
      </c>
      <c r="B409">
        <v>4.8611111007630797E-2</v>
      </c>
    </row>
    <row r="410" spans="1:2" x14ac:dyDescent="0.25">
      <c r="A410" t="s">
        <v>112</v>
      </c>
      <c r="B410">
        <v>0.15740740718320001</v>
      </c>
    </row>
    <row r="411" spans="1:2" x14ac:dyDescent="0.25">
      <c r="A411" t="s">
        <v>113</v>
      </c>
      <c r="B411">
        <v>4.8611111473292098E-2</v>
      </c>
    </row>
    <row r="412" spans="1:2" x14ac:dyDescent="0.25">
      <c r="A412" t="s">
        <v>114</v>
      </c>
      <c r="B412">
        <v>0.254629629664123</v>
      </c>
    </row>
    <row r="413" spans="1:2" x14ac:dyDescent="0.25">
      <c r="A413" t="s">
        <v>115</v>
      </c>
      <c r="B413">
        <v>0.72430348625964802</v>
      </c>
    </row>
    <row r="414" spans="1:2" x14ac:dyDescent="0.25">
      <c r="A414" t="s">
        <v>101</v>
      </c>
    </row>
    <row r="415" spans="1:2" x14ac:dyDescent="0.25">
      <c r="A415" t="s">
        <v>101</v>
      </c>
    </row>
    <row r="416" spans="1:2" x14ac:dyDescent="0.25">
      <c r="A416" t="s">
        <v>100</v>
      </c>
    </row>
    <row r="417" spans="1:2" x14ac:dyDescent="0.25">
      <c r="A417" t="s">
        <v>104</v>
      </c>
      <c r="B417" t="s">
        <v>100</v>
      </c>
    </row>
    <row r="418" spans="1:2" x14ac:dyDescent="0.25">
      <c r="A418" t="s">
        <v>105</v>
      </c>
      <c r="B418" t="s">
        <v>54</v>
      </c>
    </row>
    <row r="419" spans="1:2" x14ac:dyDescent="0.25">
      <c r="A419" t="s">
        <v>106</v>
      </c>
      <c r="B419">
        <v>2460478.3680555499</v>
      </c>
    </row>
    <row r="420" spans="1:2" x14ac:dyDescent="0.25">
      <c r="A420" t="s">
        <v>107</v>
      </c>
      <c r="B420">
        <v>2460478.41666666</v>
      </c>
    </row>
    <row r="421" spans="1:2" x14ac:dyDescent="0.25">
      <c r="A421" t="s">
        <v>108</v>
      </c>
      <c r="B421">
        <v>2460478.4953703699</v>
      </c>
    </row>
    <row r="422" spans="1:2" x14ac:dyDescent="0.25">
      <c r="A422" t="s">
        <v>109</v>
      </c>
      <c r="B422">
        <v>2460478.57407407</v>
      </c>
    </row>
    <row r="423" spans="1:2" x14ac:dyDescent="0.25">
      <c r="A423" t="s">
        <v>110</v>
      </c>
      <c r="B423">
        <v>2460478.62268518</v>
      </c>
    </row>
    <row r="424" spans="1:2" x14ac:dyDescent="0.25">
      <c r="A424" t="s">
        <v>111</v>
      </c>
      <c r="B424">
        <v>4.8611111007630797E-2</v>
      </c>
    </row>
    <row r="425" spans="1:2" x14ac:dyDescent="0.25">
      <c r="A425" t="s">
        <v>112</v>
      </c>
      <c r="B425">
        <v>0.15740740764886099</v>
      </c>
    </row>
    <row r="426" spans="1:2" x14ac:dyDescent="0.25">
      <c r="A426" t="s">
        <v>113</v>
      </c>
      <c r="B426">
        <v>4.8611111007630797E-2</v>
      </c>
    </row>
    <row r="427" spans="1:2" x14ac:dyDescent="0.25">
      <c r="A427" t="s">
        <v>114</v>
      </c>
      <c r="B427">
        <v>0.254629629664123</v>
      </c>
    </row>
    <row r="428" spans="1:2" x14ac:dyDescent="0.25">
      <c r="A428" t="s">
        <v>115</v>
      </c>
      <c r="B428">
        <v>0.72559259523284703</v>
      </c>
    </row>
    <row r="429" spans="1:2" x14ac:dyDescent="0.25">
      <c r="A429" t="s">
        <v>101</v>
      </c>
    </row>
    <row r="430" spans="1:2" x14ac:dyDescent="0.25">
      <c r="A430" t="s">
        <v>101</v>
      </c>
    </row>
    <row r="431" spans="1:2" x14ac:dyDescent="0.25">
      <c r="A431" t="s">
        <v>100</v>
      </c>
    </row>
    <row r="432" spans="1:2" x14ac:dyDescent="0.25">
      <c r="A432" t="s">
        <v>104</v>
      </c>
      <c r="B432" t="s">
        <v>100</v>
      </c>
    </row>
    <row r="433" spans="1:2" x14ac:dyDescent="0.25">
      <c r="A433" t="s">
        <v>105</v>
      </c>
      <c r="B433" t="s">
        <v>54</v>
      </c>
    </row>
    <row r="434" spans="1:2" x14ac:dyDescent="0.25">
      <c r="A434" t="s">
        <v>106</v>
      </c>
      <c r="B434">
        <v>2460560.9513888801</v>
      </c>
    </row>
    <row r="435" spans="1:2" x14ac:dyDescent="0.25">
      <c r="A435" t="s">
        <v>107</v>
      </c>
      <c r="B435">
        <v>2460561</v>
      </c>
    </row>
    <row r="436" spans="1:2" x14ac:dyDescent="0.25">
      <c r="A436" t="s">
        <v>108</v>
      </c>
      <c r="B436">
        <v>2460561.0763888801</v>
      </c>
    </row>
    <row r="437" spans="1:2" x14ac:dyDescent="0.25">
      <c r="A437" t="s">
        <v>109</v>
      </c>
      <c r="B437">
        <v>2460561.15509259</v>
      </c>
    </row>
    <row r="438" spans="1:2" x14ac:dyDescent="0.25">
      <c r="A438" t="s">
        <v>110</v>
      </c>
      <c r="B438">
        <v>2460561.2037037001</v>
      </c>
    </row>
    <row r="439" spans="1:2" x14ac:dyDescent="0.25">
      <c r="A439" t="s">
        <v>111</v>
      </c>
      <c r="B439">
        <v>4.8611111007630797E-2</v>
      </c>
    </row>
    <row r="440" spans="1:2" x14ac:dyDescent="0.25">
      <c r="A440" t="s">
        <v>112</v>
      </c>
      <c r="B440">
        <v>0.15509259281679899</v>
      </c>
    </row>
    <row r="441" spans="1:2" x14ac:dyDescent="0.25">
      <c r="A441" t="s">
        <v>113</v>
      </c>
      <c r="B441">
        <v>4.8611111007630797E-2</v>
      </c>
    </row>
    <row r="442" spans="1:2" x14ac:dyDescent="0.25">
      <c r="A442" t="s">
        <v>114</v>
      </c>
      <c r="B442">
        <v>0.25231481483206097</v>
      </c>
    </row>
    <row r="443" spans="1:2" x14ac:dyDescent="0.25">
      <c r="A443" t="s">
        <v>115</v>
      </c>
      <c r="B443">
        <v>0.72929932978108003</v>
      </c>
    </row>
    <row r="444" spans="1:2" x14ac:dyDescent="0.25">
      <c r="A444" t="s">
        <v>101</v>
      </c>
    </row>
    <row r="445" spans="1:2" x14ac:dyDescent="0.25">
      <c r="A445" t="s">
        <v>101</v>
      </c>
    </row>
    <row r="446" spans="1:2" x14ac:dyDescent="0.25">
      <c r="A446" t="s">
        <v>100</v>
      </c>
    </row>
    <row r="447" spans="1:2" x14ac:dyDescent="0.25">
      <c r="A447" t="s">
        <v>104</v>
      </c>
      <c r="B447" t="s">
        <v>100</v>
      </c>
    </row>
    <row r="448" spans="1:2" x14ac:dyDescent="0.25">
      <c r="A448" t="s">
        <v>105</v>
      </c>
      <c r="B448" t="s">
        <v>54</v>
      </c>
    </row>
    <row r="449" spans="1:2" x14ac:dyDescent="0.25">
      <c r="A449" t="s">
        <v>106</v>
      </c>
      <c r="B449">
        <v>2460643.6134259198</v>
      </c>
    </row>
    <row r="450" spans="1:2" x14ac:dyDescent="0.25">
      <c r="A450" t="s">
        <v>107</v>
      </c>
      <c r="B450">
        <v>2460643.6643518498</v>
      </c>
    </row>
    <row r="451" spans="1:2" x14ac:dyDescent="0.25">
      <c r="A451" t="s">
        <v>108</v>
      </c>
      <c r="B451">
        <v>2460643.7384259198</v>
      </c>
    </row>
    <row r="452" spans="1:2" x14ac:dyDescent="0.25">
      <c r="A452" t="s">
        <v>109</v>
      </c>
      <c r="B452">
        <v>2460643.8148148102</v>
      </c>
    </row>
    <row r="453" spans="1:2" x14ac:dyDescent="0.25">
      <c r="A453" t="s">
        <v>110</v>
      </c>
      <c r="B453">
        <v>2460643.8657407402</v>
      </c>
    </row>
    <row r="454" spans="1:2" x14ac:dyDescent="0.25">
      <c r="A454" t="s">
        <v>111</v>
      </c>
      <c r="B454">
        <v>5.0925925839692299E-2</v>
      </c>
    </row>
    <row r="455" spans="1:2" x14ac:dyDescent="0.25">
      <c r="A455" t="s">
        <v>112</v>
      </c>
      <c r="B455">
        <v>0.15046296315267599</v>
      </c>
    </row>
    <row r="456" spans="1:2" x14ac:dyDescent="0.25">
      <c r="A456" t="s">
        <v>113</v>
      </c>
      <c r="B456">
        <v>5.0925925839692299E-2</v>
      </c>
    </row>
    <row r="457" spans="1:2" x14ac:dyDescent="0.25">
      <c r="A457" t="s">
        <v>114</v>
      </c>
      <c r="B457">
        <v>0.25231481483206097</v>
      </c>
    </row>
    <row r="458" spans="1:2" x14ac:dyDescent="0.25">
      <c r="A458" t="s">
        <v>115</v>
      </c>
      <c r="B458">
        <v>0.736240430640002</v>
      </c>
    </row>
    <row r="459" spans="1:2" x14ac:dyDescent="0.25">
      <c r="A459" t="s">
        <v>101</v>
      </c>
    </row>
    <row r="460" spans="1:2" x14ac:dyDescent="0.25">
      <c r="A460" t="s">
        <v>101</v>
      </c>
    </row>
    <row r="461" spans="1:2" x14ac:dyDescent="0.25">
      <c r="A461" t="s">
        <v>100</v>
      </c>
    </row>
    <row r="462" spans="1:2" x14ac:dyDescent="0.25">
      <c r="A462" t="s">
        <v>104</v>
      </c>
      <c r="B462" t="s">
        <v>100</v>
      </c>
    </row>
    <row r="463" spans="1:2" x14ac:dyDescent="0.25">
      <c r="A463" t="s">
        <v>105</v>
      </c>
      <c r="B463" t="s">
        <v>54</v>
      </c>
    </row>
    <row r="464" spans="1:2" x14ac:dyDescent="0.25">
      <c r="A464" t="s">
        <v>106</v>
      </c>
      <c r="B464">
        <v>2460726.4375</v>
      </c>
    </row>
    <row r="465" spans="1:2" x14ac:dyDescent="0.25">
      <c r="A465" t="s">
        <v>107</v>
      </c>
      <c r="B465">
        <v>2460726.4884259198</v>
      </c>
    </row>
    <row r="466" spans="1:2" x14ac:dyDescent="0.25">
      <c r="A466" t="s">
        <v>108</v>
      </c>
      <c r="B466">
        <v>2460726.56018518</v>
      </c>
    </row>
    <row r="467" spans="1:2" x14ac:dyDescent="0.25">
      <c r="A467" t="s">
        <v>109</v>
      </c>
      <c r="B467">
        <v>2460726.63425925</v>
      </c>
    </row>
    <row r="468" spans="1:2" x14ac:dyDescent="0.25">
      <c r="A468" t="s">
        <v>110</v>
      </c>
      <c r="B468">
        <v>2460726.6875</v>
      </c>
    </row>
    <row r="469" spans="1:2" x14ac:dyDescent="0.25">
      <c r="A469" t="s">
        <v>111</v>
      </c>
      <c r="B469">
        <v>5.0925925839692299E-2</v>
      </c>
    </row>
    <row r="470" spans="1:2" x14ac:dyDescent="0.25">
      <c r="A470" t="s">
        <v>112</v>
      </c>
      <c r="B470">
        <v>0.14583333348855301</v>
      </c>
    </row>
    <row r="471" spans="1:2" x14ac:dyDescent="0.25">
      <c r="A471" t="s">
        <v>113</v>
      </c>
      <c r="B471">
        <v>5.32407406717538E-2</v>
      </c>
    </row>
    <row r="472" spans="1:2" x14ac:dyDescent="0.25">
      <c r="A472" t="s">
        <v>114</v>
      </c>
      <c r="B472">
        <v>0.25</v>
      </c>
    </row>
    <row r="473" spans="1:2" x14ac:dyDescent="0.25">
      <c r="A473" t="s">
        <v>115</v>
      </c>
      <c r="B473">
        <v>0.74739268624307897</v>
      </c>
    </row>
    <row r="474" spans="1:2" x14ac:dyDescent="0.25">
      <c r="A474" t="s">
        <v>101</v>
      </c>
    </row>
    <row r="475" spans="1:2" x14ac:dyDescent="0.25">
      <c r="A475" t="s">
        <v>101</v>
      </c>
    </row>
    <row r="476" spans="1:2" x14ac:dyDescent="0.25">
      <c r="A476" t="s">
        <v>100</v>
      </c>
    </row>
    <row r="477" spans="1:2" x14ac:dyDescent="0.25">
      <c r="A477" t="s">
        <v>104</v>
      </c>
      <c r="B477" t="s">
        <v>100</v>
      </c>
    </row>
    <row r="478" spans="1:2" x14ac:dyDescent="0.25">
      <c r="A478" t="s">
        <v>105</v>
      </c>
      <c r="B478" t="s">
        <v>54</v>
      </c>
    </row>
    <row r="479" spans="1:2" x14ac:dyDescent="0.25">
      <c r="A479" t="s">
        <v>106</v>
      </c>
      <c r="B479">
        <v>2460809.47916666</v>
      </c>
    </row>
    <row r="480" spans="1:2" x14ac:dyDescent="0.25">
      <c r="A480" t="s">
        <v>107</v>
      </c>
      <c r="B480">
        <v>2460809.5347222202</v>
      </c>
    </row>
    <row r="481" spans="1:2" x14ac:dyDescent="0.25">
      <c r="A481" t="s">
        <v>108</v>
      </c>
      <c r="B481">
        <v>2460809.6018518498</v>
      </c>
    </row>
    <row r="482" spans="1:2" x14ac:dyDescent="0.25">
      <c r="A482" t="s">
        <v>109</v>
      </c>
      <c r="B482">
        <v>2460809.6736111101</v>
      </c>
    </row>
    <row r="483" spans="1:2" x14ac:dyDescent="0.25">
      <c r="A483" t="s">
        <v>110</v>
      </c>
      <c r="B483">
        <v>2460809.7268518498</v>
      </c>
    </row>
    <row r="484" spans="1:2" x14ac:dyDescent="0.25">
      <c r="A484" t="s">
        <v>111</v>
      </c>
      <c r="B484">
        <v>5.5555555503815399E-2</v>
      </c>
    </row>
    <row r="485" spans="1:2" x14ac:dyDescent="0.25">
      <c r="A485" t="s">
        <v>112</v>
      </c>
      <c r="B485">
        <v>0.13888888899236901</v>
      </c>
    </row>
    <row r="486" spans="1:2" x14ac:dyDescent="0.25">
      <c r="A486" t="s">
        <v>113</v>
      </c>
      <c r="B486">
        <v>5.32407406717538E-2</v>
      </c>
    </row>
    <row r="487" spans="1:2" x14ac:dyDescent="0.25">
      <c r="A487" t="s">
        <v>114</v>
      </c>
      <c r="B487">
        <v>0.247685185167938</v>
      </c>
    </row>
    <row r="488" spans="1:2" x14ac:dyDescent="0.25">
      <c r="A488" t="s">
        <v>115</v>
      </c>
      <c r="B488">
        <v>0.763889899227845</v>
      </c>
    </row>
    <row r="489" spans="1:2" x14ac:dyDescent="0.25">
      <c r="A489" t="s">
        <v>101</v>
      </c>
    </row>
    <row r="490" spans="1:2" x14ac:dyDescent="0.25">
      <c r="A490" t="s">
        <v>101</v>
      </c>
    </row>
    <row r="491" spans="1:2" x14ac:dyDescent="0.25">
      <c r="A491" t="s">
        <v>100</v>
      </c>
    </row>
    <row r="492" spans="1:2" x14ac:dyDescent="0.25">
      <c r="A492" t="s">
        <v>104</v>
      </c>
      <c r="B492" t="s">
        <v>100</v>
      </c>
    </row>
    <row r="493" spans="1:2" x14ac:dyDescent="0.25">
      <c r="A493" t="s">
        <v>105</v>
      </c>
      <c r="B493" t="s">
        <v>54</v>
      </c>
    </row>
    <row r="494" spans="1:2" x14ac:dyDescent="0.25">
      <c r="A494" t="s">
        <v>106</v>
      </c>
      <c r="B494">
        <v>2460892.7638888801</v>
      </c>
    </row>
    <row r="495" spans="1:2" x14ac:dyDescent="0.25">
      <c r="A495" t="s">
        <v>107</v>
      </c>
      <c r="B495">
        <v>2460892.8194444398</v>
      </c>
    </row>
    <row r="496" spans="1:2" x14ac:dyDescent="0.25">
      <c r="A496" t="s">
        <v>108</v>
      </c>
      <c r="B496">
        <v>2460892.8819444398</v>
      </c>
    </row>
    <row r="497" spans="1:2" x14ac:dyDescent="0.25">
      <c r="A497" t="s">
        <v>109</v>
      </c>
      <c r="B497">
        <v>2460892.94675925</v>
      </c>
    </row>
    <row r="498" spans="1:2" x14ac:dyDescent="0.25">
      <c r="A498" t="s">
        <v>110</v>
      </c>
      <c r="B498">
        <v>2460893.0023148102</v>
      </c>
    </row>
    <row r="499" spans="1:2" x14ac:dyDescent="0.25">
      <c r="A499" t="s">
        <v>111</v>
      </c>
      <c r="B499">
        <v>5.5555555503815399E-2</v>
      </c>
    </row>
    <row r="500" spans="1:2" x14ac:dyDescent="0.25">
      <c r="A500" t="s">
        <v>112</v>
      </c>
      <c r="B500">
        <v>0.127314814832061</v>
      </c>
    </row>
    <row r="501" spans="1:2" x14ac:dyDescent="0.25">
      <c r="A501" t="s">
        <v>113</v>
      </c>
      <c r="B501">
        <v>5.5555555503815399E-2</v>
      </c>
    </row>
    <row r="502" spans="1:2" x14ac:dyDescent="0.25">
      <c r="A502" t="s">
        <v>114</v>
      </c>
      <c r="B502">
        <v>0.23842592583969199</v>
      </c>
    </row>
    <row r="503" spans="1:2" x14ac:dyDescent="0.25">
      <c r="A503" t="s">
        <v>115</v>
      </c>
      <c r="B503">
        <v>0.78593473835060801</v>
      </c>
    </row>
    <row r="504" spans="1:2" x14ac:dyDescent="0.25">
      <c r="A504" t="s">
        <v>101</v>
      </c>
    </row>
    <row r="505" spans="1:2" x14ac:dyDescent="0.25">
      <c r="A505" t="s">
        <v>101</v>
      </c>
    </row>
    <row r="506" spans="1:2" x14ac:dyDescent="0.25">
      <c r="A506" t="s">
        <v>100</v>
      </c>
    </row>
    <row r="507" spans="1:2" x14ac:dyDescent="0.25">
      <c r="A507" t="s">
        <v>104</v>
      </c>
      <c r="B507" t="s">
        <v>100</v>
      </c>
    </row>
    <row r="508" spans="1:2" x14ac:dyDescent="0.25">
      <c r="A508" t="s">
        <v>105</v>
      </c>
      <c r="B508" t="s">
        <v>54</v>
      </c>
    </row>
    <row r="509" spans="1:2" x14ac:dyDescent="0.25">
      <c r="A509" t="s">
        <v>106</v>
      </c>
      <c r="B509">
        <v>2460976.2523148102</v>
      </c>
    </row>
    <row r="510" spans="1:2" x14ac:dyDescent="0.25">
      <c r="A510" t="s">
        <v>107</v>
      </c>
      <c r="B510">
        <v>2460976.3125</v>
      </c>
    </row>
    <row r="511" spans="1:2" x14ac:dyDescent="0.25">
      <c r="A511" t="s">
        <v>108</v>
      </c>
      <c r="B511">
        <v>2460976.3680555499</v>
      </c>
    </row>
    <row r="512" spans="1:2" x14ac:dyDescent="0.25">
      <c r="A512" t="s">
        <v>109</v>
      </c>
      <c r="B512">
        <v>2460976.4236111101</v>
      </c>
    </row>
    <row r="513" spans="1:2" x14ac:dyDescent="0.25">
      <c r="A513" t="s">
        <v>110</v>
      </c>
      <c r="B513">
        <v>2460976.4837962901</v>
      </c>
    </row>
    <row r="514" spans="1:2" x14ac:dyDescent="0.25">
      <c r="A514" t="s">
        <v>111</v>
      </c>
      <c r="B514">
        <v>6.0185185167938401E-2</v>
      </c>
    </row>
    <row r="515" spans="1:2" x14ac:dyDescent="0.25">
      <c r="A515" t="s">
        <v>112</v>
      </c>
      <c r="B515">
        <v>0.11111111100763001</v>
      </c>
    </row>
    <row r="516" spans="1:2" x14ac:dyDescent="0.25">
      <c r="A516" t="s">
        <v>113</v>
      </c>
      <c r="B516">
        <v>6.0185185167938401E-2</v>
      </c>
    </row>
    <row r="517" spans="1:2" x14ac:dyDescent="0.25">
      <c r="A517" t="s">
        <v>114</v>
      </c>
      <c r="B517">
        <v>0.23148148134350699</v>
      </c>
    </row>
    <row r="518" spans="1:2" x14ac:dyDescent="0.25">
      <c r="A518" t="s">
        <v>115</v>
      </c>
      <c r="B518">
        <v>0.81138090220185299</v>
      </c>
    </row>
    <row r="519" spans="1:2" x14ac:dyDescent="0.25">
      <c r="A519" t="s">
        <v>101</v>
      </c>
    </row>
    <row r="520" spans="1:2" x14ac:dyDescent="0.25">
      <c r="A520" t="s">
        <v>101</v>
      </c>
    </row>
    <row r="521" spans="1:2" x14ac:dyDescent="0.25">
      <c r="A521" t="s">
        <v>100</v>
      </c>
    </row>
    <row r="522" spans="1:2" x14ac:dyDescent="0.25">
      <c r="A522" t="s">
        <v>104</v>
      </c>
      <c r="B522" t="s">
        <v>100</v>
      </c>
    </row>
    <row r="523" spans="1:2" x14ac:dyDescent="0.25">
      <c r="A523" t="s">
        <v>105</v>
      </c>
      <c r="B523" t="s">
        <v>54</v>
      </c>
    </row>
    <row r="524" spans="1:2" x14ac:dyDescent="0.25">
      <c r="A524" t="s">
        <v>106</v>
      </c>
      <c r="B524">
        <v>2461059.8564814799</v>
      </c>
    </row>
    <row r="525" spans="1:2" x14ac:dyDescent="0.25">
      <c r="A525" t="s">
        <v>107</v>
      </c>
      <c r="B525">
        <v>2461059.9189814799</v>
      </c>
    </row>
    <row r="526" spans="1:2" x14ac:dyDescent="0.25">
      <c r="A526" t="s">
        <v>108</v>
      </c>
      <c r="B526">
        <v>2461059.9652777701</v>
      </c>
    </row>
    <row r="527" spans="1:2" x14ac:dyDescent="0.25">
      <c r="A527" t="s">
        <v>109</v>
      </c>
      <c r="B527">
        <v>2461060.0138888801</v>
      </c>
    </row>
    <row r="528" spans="1:2" x14ac:dyDescent="0.25">
      <c r="A528" t="s">
        <v>110</v>
      </c>
      <c r="B528">
        <v>2461060.0787037001</v>
      </c>
    </row>
    <row r="529" spans="1:2" x14ac:dyDescent="0.25">
      <c r="A529" t="s">
        <v>111</v>
      </c>
      <c r="B529">
        <v>6.25E-2</v>
      </c>
    </row>
    <row r="530" spans="1:2" x14ac:dyDescent="0.25">
      <c r="A530" t="s">
        <v>112</v>
      </c>
      <c r="B530">
        <v>9.4907407648861394E-2</v>
      </c>
    </row>
    <row r="531" spans="1:2" x14ac:dyDescent="0.25">
      <c r="A531" t="s">
        <v>113</v>
      </c>
      <c r="B531">
        <v>6.4814814832061501E-2</v>
      </c>
    </row>
    <row r="532" spans="1:2" x14ac:dyDescent="0.25">
      <c r="A532" t="s">
        <v>114</v>
      </c>
      <c r="B532">
        <v>0.22222222248092199</v>
      </c>
    </row>
    <row r="533" spans="1:2" x14ac:dyDescent="0.25">
      <c r="A533" t="s">
        <v>115</v>
      </c>
      <c r="B533">
        <v>0.83534756619893302</v>
      </c>
    </row>
    <row r="534" spans="1:2" x14ac:dyDescent="0.25">
      <c r="A534" t="s">
        <v>101</v>
      </c>
    </row>
    <row r="535" spans="1:2" x14ac:dyDescent="0.25">
      <c r="A535" t="s">
        <v>101</v>
      </c>
    </row>
    <row r="536" spans="1:2" x14ac:dyDescent="0.25">
      <c r="A536" t="s">
        <v>100</v>
      </c>
    </row>
    <row r="537" spans="1:2" x14ac:dyDescent="0.25">
      <c r="A537" t="s">
        <v>104</v>
      </c>
      <c r="B537" t="s">
        <v>100</v>
      </c>
    </row>
    <row r="538" spans="1:2" x14ac:dyDescent="0.25">
      <c r="A538" t="s">
        <v>105</v>
      </c>
      <c r="B538" t="s">
        <v>54</v>
      </c>
    </row>
    <row r="539" spans="1:2" x14ac:dyDescent="0.25">
      <c r="A539" t="s">
        <v>106</v>
      </c>
      <c r="B539">
        <v>2461143.4328703699</v>
      </c>
    </row>
    <row r="540" spans="1:2" x14ac:dyDescent="0.25">
      <c r="A540" t="s">
        <v>107</v>
      </c>
      <c r="B540">
        <v>2461143.5023148102</v>
      </c>
    </row>
    <row r="541" spans="1:2" x14ac:dyDescent="0.25">
      <c r="A541" t="s">
        <v>108</v>
      </c>
      <c r="B541">
        <v>2461143.54166666</v>
      </c>
    </row>
    <row r="542" spans="1:2" x14ac:dyDescent="0.25">
      <c r="A542" t="s">
        <v>109</v>
      </c>
      <c r="B542">
        <v>2461143.5810185098</v>
      </c>
    </row>
    <row r="543" spans="1:2" x14ac:dyDescent="0.25">
      <c r="A543" t="s">
        <v>110</v>
      </c>
      <c r="B543">
        <v>2461143.6504629599</v>
      </c>
    </row>
    <row r="544" spans="1:2" x14ac:dyDescent="0.25">
      <c r="A544" t="s">
        <v>111</v>
      </c>
      <c r="B544">
        <v>6.9444444496184504E-2</v>
      </c>
    </row>
    <row r="545" spans="1:2" x14ac:dyDescent="0.25">
      <c r="A545" t="s">
        <v>112</v>
      </c>
      <c r="B545">
        <v>7.8703703824430704E-2</v>
      </c>
    </row>
    <row r="546" spans="1:2" x14ac:dyDescent="0.25">
      <c r="A546" t="s">
        <v>113</v>
      </c>
      <c r="B546">
        <v>6.9444444496184504E-2</v>
      </c>
    </row>
    <row r="547" spans="1:2" x14ac:dyDescent="0.25">
      <c r="A547" t="s">
        <v>114</v>
      </c>
      <c r="B547">
        <v>0.21759259281679899</v>
      </c>
    </row>
    <row r="548" spans="1:2" x14ac:dyDescent="0.25">
      <c r="A548" t="s">
        <v>115</v>
      </c>
      <c r="B548">
        <v>0.85217419882479295</v>
      </c>
    </row>
    <row r="549" spans="1:2" x14ac:dyDescent="0.25">
      <c r="A549" t="s">
        <v>101</v>
      </c>
    </row>
    <row r="550" spans="1:2" x14ac:dyDescent="0.25">
      <c r="A550" t="s">
        <v>101</v>
      </c>
    </row>
    <row r="551" spans="1:2" x14ac:dyDescent="0.25">
      <c r="A551" t="s">
        <v>100</v>
      </c>
    </row>
    <row r="552" spans="1:2" x14ac:dyDescent="0.25">
      <c r="A552" t="s">
        <v>104</v>
      </c>
      <c r="B552" t="s">
        <v>100</v>
      </c>
    </row>
    <row r="553" spans="1:2" x14ac:dyDescent="0.25">
      <c r="A553" t="s">
        <v>105</v>
      </c>
      <c r="B553" t="s">
        <v>54</v>
      </c>
    </row>
    <row r="554" spans="1:2" x14ac:dyDescent="0.25">
      <c r="A554" t="s">
        <v>106</v>
      </c>
      <c r="B554">
        <v>2461226.8402777701</v>
      </c>
    </row>
    <row r="555" spans="1:2" x14ac:dyDescent="0.25">
      <c r="A555" t="s">
        <v>107</v>
      </c>
      <c r="B555">
        <v>2461226.9120370299</v>
      </c>
    </row>
    <row r="556" spans="1:2" x14ac:dyDescent="0.25">
      <c r="A556" t="s">
        <v>108</v>
      </c>
      <c r="B556">
        <v>2461226.9444444398</v>
      </c>
    </row>
    <row r="557" spans="1:2" x14ac:dyDescent="0.25">
      <c r="A557" t="s">
        <v>109</v>
      </c>
      <c r="B557">
        <v>2461226.9814814799</v>
      </c>
    </row>
    <row r="558" spans="1:2" x14ac:dyDescent="0.25">
      <c r="A558" t="s">
        <v>110</v>
      </c>
      <c r="B558">
        <v>2461227.0532407402</v>
      </c>
    </row>
    <row r="559" spans="1:2" x14ac:dyDescent="0.25">
      <c r="A559" t="s">
        <v>111</v>
      </c>
      <c r="B559">
        <v>7.1759258862584802E-2</v>
      </c>
    </row>
    <row r="560" spans="1:2" x14ac:dyDescent="0.25">
      <c r="A560" t="s">
        <v>112</v>
      </c>
      <c r="B560">
        <v>6.9444444496184504E-2</v>
      </c>
    </row>
    <row r="561" spans="1:2" x14ac:dyDescent="0.25">
      <c r="A561" t="s">
        <v>113</v>
      </c>
      <c r="B561">
        <v>7.1759259328246103E-2</v>
      </c>
    </row>
    <row r="562" spans="1:2" x14ac:dyDescent="0.25">
      <c r="A562" t="s">
        <v>114</v>
      </c>
      <c r="B562">
        <v>0.21296296268701501</v>
      </c>
    </row>
    <row r="563" spans="1:2" x14ac:dyDescent="0.25">
      <c r="A563" t="s">
        <v>115</v>
      </c>
      <c r="B563">
        <v>0.86072078158769305</v>
      </c>
    </row>
    <row r="564" spans="1:2" x14ac:dyDescent="0.25">
      <c r="A564" t="s">
        <v>101</v>
      </c>
    </row>
    <row r="565" spans="1:2" x14ac:dyDescent="0.25">
      <c r="A565" t="s">
        <v>101</v>
      </c>
    </row>
    <row r="566" spans="1:2" x14ac:dyDescent="0.25">
      <c r="A566" t="s">
        <v>100</v>
      </c>
    </row>
    <row r="567" spans="1:2" x14ac:dyDescent="0.25">
      <c r="A567" t="s">
        <v>104</v>
      </c>
      <c r="B567" t="s">
        <v>100</v>
      </c>
    </row>
    <row r="568" spans="1:2" x14ac:dyDescent="0.25">
      <c r="A568" t="s">
        <v>105</v>
      </c>
      <c r="B568" t="s">
        <v>54</v>
      </c>
    </row>
    <row r="569" spans="1:2" x14ac:dyDescent="0.25">
      <c r="A569" t="s">
        <v>106</v>
      </c>
      <c r="B569">
        <v>2461309.9699074002</v>
      </c>
    </row>
    <row r="570" spans="1:2" x14ac:dyDescent="0.25">
      <c r="A570" t="s">
        <v>107</v>
      </c>
      <c r="B570">
        <v>2461310.0486111101</v>
      </c>
    </row>
    <row r="571" spans="1:2" x14ac:dyDescent="0.25">
      <c r="A571" t="s">
        <v>108</v>
      </c>
      <c r="B571">
        <v>2461310.07407407</v>
      </c>
    </row>
    <row r="572" spans="1:2" x14ac:dyDescent="0.25">
      <c r="A572" t="s">
        <v>109</v>
      </c>
      <c r="B572">
        <v>2461310.10416666</v>
      </c>
    </row>
    <row r="573" spans="1:2" x14ac:dyDescent="0.25">
      <c r="A573" t="s">
        <v>110</v>
      </c>
      <c r="B573">
        <v>2461310.1805555499</v>
      </c>
    </row>
    <row r="574" spans="1:2" x14ac:dyDescent="0.25">
      <c r="A574" t="s">
        <v>111</v>
      </c>
      <c r="B574">
        <v>7.8703703824430704E-2</v>
      </c>
    </row>
    <row r="575" spans="1:2" x14ac:dyDescent="0.25">
      <c r="A575" t="s">
        <v>112</v>
      </c>
      <c r="B575">
        <v>5.5555555503815399E-2</v>
      </c>
    </row>
    <row r="576" spans="1:2" x14ac:dyDescent="0.25">
      <c r="A576" t="s">
        <v>113</v>
      </c>
      <c r="B576">
        <v>7.6388888992369106E-2</v>
      </c>
    </row>
    <row r="577" spans="1:2" x14ac:dyDescent="0.25">
      <c r="A577" t="s">
        <v>114</v>
      </c>
      <c r="B577">
        <v>0.21064814832061499</v>
      </c>
    </row>
    <row r="578" spans="1:2" x14ac:dyDescent="0.25">
      <c r="A578" t="s">
        <v>115</v>
      </c>
      <c r="B578">
        <v>0.87012547038594801</v>
      </c>
    </row>
    <row r="579" spans="1:2" x14ac:dyDescent="0.25">
      <c r="A579" t="s">
        <v>101</v>
      </c>
    </row>
    <row r="580" spans="1:2" x14ac:dyDescent="0.25">
      <c r="A580" t="s">
        <v>101</v>
      </c>
    </row>
    <row r="581" spans="1:2" x14ac:dyDescent="0.25">
      <c r="A581" t="s">
        <v>100</v>
      </c>
    </row>
    <row r="582" spans="1:2" x14ac:dyDescent="0.25">
      <c r="A582" t="s">
        <v>104</v>
      </c>
      <c r="B582" t="s">
        <v>100</v>
      </c>
    </row>
    <row r="583" spans="1:2" x14ac:dyDescent="0.25">
      <c r="A583" t="s">
        <v>105</v>
      </c>
      <c r="B583" t="s">
        <v>54</v>
      </c>
    </row>
    <row r="584" spans="1:2" x14ac:dyDescent="0.25">
      <c r="A584" t="s">
        <v>106</v>
      </c>
      <c r="B584">
        <v>2461392.82175925</v>
      </c>
    </row>
    <row r="585" spans="1:2" x14ac:dyDescent="0.25">
      <c r="A585" t="s">
        <v>107</v>
      </c>
      <c r="B585">
        <v>2461392.9212962901</v>
      </c>
    </row>
    <row r="586" spans="1:2" x14ac:dyDescent="0.25">
      <c r="A586" t="s">
        <v>108</v>
      </c>
      <c r="B586">
        <v>2461392.9212962901</v>
      </c>
    </row>
    <row r="587" spans="1:2" x14ac:dyDescent="0.25">
      <c r="A587" t="s">
        <v>109</v>
      </c>
      <c r="B587">
        <v>2461392.9236111101</v>
      </c>
    </row>
    <row r="588" spans="1:2" x14ac:dyDescent="0.25">
      <c r="A588" t="s">
        <v>110</v>
      </c>
      <c r="B588">
        <v>2461393.0231481399</v>
      </c>
    </row>
    <row r="589" spans="1:2" x14ac:dyDescent="0.25">
      <c r="A589" t="s">
        <v>111</v>
      </c>
      <c r="B589">
        <v>9.9537036847323096E-2</v>
      </c>
    </row>
    <row r="590" spans="1:2" x14ac:dyDescent="0.25">
      <c r="A590" t="s">
        <v>112</v>
      </c>
      <c r="B590">
        <v>2.3148148320615201E-3</v>
      </c>
    </row>
    <row r="591" spans="1:2" x14ac:dyDescent="0.25">
      <c r="A591" t="s">
        <v>113</v>
      </c>
      <c r="B591">
        <v>9.9537037312984397E-2</v>
      </c>
    </row>
    <row r="592" spans="1:2" x14ac:dyDescent="0.25">
      <c r="A592" t="s">
        <v>114</v>
      </c>
      <c r="B592">
        <v>0.20138888899236901</v>
      </c>
    </row>
    <row r="593" spans="1:2" x14ac:dyDescent="0.25">
      <c r="A593" t="s">
        <v>115</v>
      </c>
      <c r="B593">
        <v>0.88954683552895697</v>
      </c>
    </row>
    <row r="594" spans="1:2" x14ac:dyDescent="0.25">
      <c r="A594" t="s">
        <v>101</v>
      </c>
    </row>
    <row r="595" spans="1:2" x14ac:dyDescent="0.25">
      <c r="A595" t="s">
        <v>101</v>
      </c>
    </row>
    <row r="596" spans="1:2" x14ac:dyDescent="0.25">
      <c r="A596" t="s">
        <v>100</v>
      </c>
    </row>
    <row r="597" spans="1:2" x14ac:dyDescent="0.25">
      <c r="A597" t="s">
        <v>104</v>
      </c>
      <c r="B597" t="s">
        <v>100</v>
      </c>
    </row>
    <row r="598" spans="1:2" x14ac:dyDescent="0.25">
      <c r="A598" t="s">
        <v>105</v>
      </c>
      <c r="B598" t="s">
        <v>54</v>
      </c>
    </row>
    <row r="599" spans="1:2" x14ac:dyDescent="0.25">
      <c r="A599" t="s">
        <v>106</v>
      </c>
      <c r="B599">
        <v>2461475.4884259198</v>
      </c>
    </row>
    <row r="600" spans="1:2" x14ac:dyDescent="0.25">
      <c r="A600" t="s">
        <v>107</v>
      </c>
      <c r="B600">
        <v>2461475.6782407402</v>
      </c>
    </row>
    <row r="601" spans="1:2" x14ac:dyDescent="0.25">
      <c r="A601" t="s">
        <v>108</v>
      </c>
      <c r="B601" t="s">
        <v>116</v>
      </c>
    </row>
    <row r="602" spans="1:2" x14ac:dyDescent="0.25">
      <c r="A602" t="s">
        <v>109</v>
      </c>
      <c r="B602">
        <v>2461475.6782407402</v>
      </c>
    </row>
    <row r="603" spans="1:2" x14ac:dyDescent="0.25">
      <c r="A603" t="s">
        <v>110</v>
      </c>
      <c r="B603">
        <v>2461475.6782407402</v>
      </c>
    </row>
    <row r="604" spans="1:2" x14ac:dyDescent="0.25">
      <c r="A604" t="s">
        <v>111</v>
      </c>
      <c r="B604">
        <v>0.189814814832061</v>
      </c>
    </row>
    <row r="605" spans="1:2" x14ac:dyDescent="0.25">
      <c r="A605" t="s">
        <v>112</v>
      </c>
      <c r="B605">
        <v>0</v>
      </c>
    </row>
    <row r="606" spans="1:2" x14ac:dyDescent="0.25">
      <c r="A606" t="s">
        <v>113</v>
      </c>
      <c r="B606">
        <v>0</v>
      </c>
    </row>
    <row r="607" spans="1:2" x14ac:dyDescent="0.25">
      <c r="A607" t="s">
        <v>114</v>
      </c>
      <c r="B607">
        <v>0.189814814832061</v>
      </c>
    </row>
    <row r="608" spans="1:2" x14ac:dyDescent="0.25">
      <c r="A608" t="s">
        <v>115</v>
      </c>
      <c r="B608" t="s">
        <v>116</v>
      </c>
    </row>
    <row r="609" spans="1:2" x14ac:dyDescent="0.25">
      <c r="A609" t="s">
        <v>101</v>
      </c>
    </row>
    <row r="610" spans="1:2" x14ac:dyDescent="0.25">
      <c r="A610" t="s">
        <v>101</v>
      </c>
    </row>
    <row r="611" spans="1:2" x14ac:dyDescent="0.25">
      <c r="A611" t="s">
        <v>100</v>
      </c>
    </row>
    <row r="612" spans="1:2" x14ac:dyDescent="0.25">
      <c r="A612" t="s">
        <v>104</v>
      </c>
      <c r="B612" t="s">
        <v>100</v>
      </c>
    </row>
    <row r="613" spans="1:2" x14ac:dyDescent="0.25">
      <c r="A613" t="s">
        <v>105</v>
      </c>
      <c r="B613" t="s">
        <v>54</v>
      </c>
    </row>
    <row r="614" spans="1:2" x14ac:dyDescent="0.25">
      <c r="A614" t="s">
        <v>106</v>
      </c>
      <c r="B614">
        <v>2461558.1273148102</v>
      </c>
    </row>
    <row r="615" spans="1:2" x14ac:dyDescent="0.25">
      <c r="A615" t="s">
        <v>107</v>
      </c>
      <c r="B615">
        <v>2461558.3009259198</v>
      </c>
    </row>
    <row r="616" spans="1:2" x14ac:dyDescent="0.25">
      <c r="A616" t="s">
        <v>108</v>
      </c>
      <c r="B616" t="s">
        <v>116</v>
      </c>
    </row>
    <row r="617" spans="1:2" x14ac:dyDescent="0.25">
      <c r="A617" t="s">
        <v>109</v>
      </c>
      <c r="B617">
        <v>2461558.3009259198</v>
      </c>
    </row>
    <row r="618" spans="1:2" x14ac:dyDescent="0.25">
      <c r="A618" t="s">
        <v>110</v>
      </c>
      <c r="B618">
        <v>2461558.3009259198</v>
      </c>
    </row>
    <row r="619" spans="1:2" x14ac:dyDescent="0.25">
      <c r="A619" t="s">
        <v>111</v>
      </c>
      <c r="B619">
        <v>0.17361111100762999</v>
      </c>
    </row>
    <row r="620" spans="1:2" x14ac:dyDescent="0.25">
      <c r="A620" t="s">
        <v>112</v>
      </c>
      <c r="B620">
        <v>0</v>
      </c>
    </row>
    <row r="621" spans="1:2" x14ac:dyDescent="0.25">
      <c r="A621" t="s">
        <v>113</v>
      </c>
      <c r="B621">
        <v>0</v>
      </c>
    </row>
    <row r="622" spans="1:2" x14ac:dyDescent="0.25">
      <c r="A622" t="s">
        <v>114</v>
      </c>
      <c r="B622">
        <v>0.17361111100762999</v>
      </c>
    </row>
    <row r="623" spans="1:2" x14ac:dyDescent="0.25">
      <c r="A623" t="s">
        <v>115</v>
      </c>
      <c r="B623" t="s">
        <v>116</v>
      </c>
    </row>
    <row r="624" spans="1:2" x14ac:dyDescent="0.25">
      <c r="A624" t="s">
        <v>101</v>
      </c>
    </row>
    <row r="625" spans="1:2" x14ac:dyDescent="0.25">
      <c r="A625" t="s">
        <v>101</v>
      </c>
    </row>
    <row r="626" spans="1:2" x14ac:dyDescent="0.25">
      <c r="A626" t="s">
        <v>100</v>
      </c>
    </row>
    <row r="627" spans="1:2" x14ac:dyDescent="0.25">
      <c r="A627" t="s">
        <v>104</v>
      </c>
      <c r="B627" t="s">
        <v>100</v>
      </c>
    </row>
    <row r="628" spans="1:2" x14ac:dyDescent="0.25">
      <c r="A628" t="s">
        <v>105</v>
      </c>
      <c r="B628" t="s">
        <v>54</v>
      </c>
    </row>
    <row r="629" spans="1:2" x14ac:dyDescent="0.25">
      <c r="A629" t="s">
        <v>106</v>
      </c>
      <c r="B629">
        <v>2461640.88425925</v>
      </c>
    </row>
    <row r="630" spans="1:2" x14ac:dyDescent="0.25">
      <c r="A630" t="s">
        <v>107</v>
      </c>
      <c r="B630">
        <v>2461641.0370370299</v>
      </c>
    </row>
    <row r="631" spans="1:2" x14ac:dyDescent="0.25">
      <c r="A631" t="s">
        <v>108</v>
      </c>
      <c r="B631" t="s">
        <v>116</v>
      </c>
    </row>
    <row r="632" spans="1:2" x14ac:dyDescent="0.25">
      <c r="A632" t="s">
        <v>109</v>
      </c>
      <c r="B632">
        <v>2461641.0370370299</v>
      </c>
    </row>
    <row r="633" spans="1:2" x14ac:dyDescent="0.25">
      <c r="A633" t="s">
        <v>110</v>
      </c>
      <c r="B633">
        <v>2461641.0370370299</v>
      </c>
    </row>
    <row r="634" spans="1:2" x14ac:dyDescent="0.25">
      <c r="A634" t="s">
        <v>111</v>
      </c>
      <c r="B634">
        <v>0.15277777751907701</v>
      </c>
    </row>
    <row r="635" spans="1:2" x14ac:dyDescent="0.25">
      <c r="A635" t="s">
        <v>112</v>
      </c>
      <c r="B635">
        <v>0</v>
      </c>
    </row>
    <row r="636" spans="1:2" x14ac:dyDescent="0.25">
      <c r="A636" t="s">
        <v>113</v>
      </c>
      <c r="B636">
        <v>0</v>
      </c>
    </row>
    <row r="637" spans="1:2" x14ac:dyDescent="0.25">
      <c r="A637" t="s">
        <v>114</v>
      </c>
      <c r="B637">
        <v>0.15277777751907701</v>
      </c>
    </row>
    <row r="638" spans="1:2" x14ac:dyDescent="0.25">
      <c r="A638" t="s">
        <v>115</v>
      </c>
      <c r="B638" t="s">
        <v>116</v>
      </c>
    </row>
    <row r="639" spans="1:2" x14ac:dyDescent="0.25">
      <c r="A639" t="s">
        <v>101</v>
      </c>
    </row>
    <row r="640" spans="1:2" x14ac:dyDescent="0.25">
      <c r="A640" t="s">
        <v>101</v>
      </c>
    </row>
    <row r="641" spans="1:2" x14ac:dyDescent="0.25">
      <c r="A641" t="s">
        <v>100</v>
      </c>
    </row>
    <row r="642" spans="1:2" x14ac:dyDescent="0.25">
      <c r="A642" t="s">
        <v>104</v>
      </c>
      <c r="B642" t="s">
        <v>100</v>
      </c>
    </row>
    <row r="643" spans="1:2" x14ac:dyDescent="0.25">
      <c r="A643" t="s">
        <v>105</v>
      </c>
      <c r="B643" t="s">
        <v>54</v>
      </c>
    </row>
    <row r="644" spans="1:2" x14ac:dyDescent="0.25">
      <c r="A644" t="s">
        <v>106</v>
      </c>
      <c r="B644">
        <v>2461723.8587962901</v>
      </c>
    </row>
    <row r="645" spans="1:2" x14ac:dyDescent="0.25">
      <c r="A645" t="s">
        <v>107</v>
      </c>
      <c r="B645">
        <v>2461723.9861111101</v>
      </c>
    </row>
    <row r="646" spans="1:2" x14ac:dyDescent="0.25">
      <c r="A646" t="s">
        <v>108</v>
      </c>
      <c r="B646" t="s">
        <v>116</v>
      </c>
    </row>
    <row r="647" spans="1:2" x14ac:dyDescent="0.25">
      <c r="A647" t="s">
        <v>109</v>
      </c>
      <c r="B647">
        <v>2461723.9861111101</v>
      </c>
    </row>
    <row r="648" spans="1:2" x14ac:dyDescent="0.25">
      <c r="A648" t="s">
        <v>110</v>
      </c>
      <c r="B648">
        <v>2461723.9861111101</v>
      </c>
    </row>
    <row r="649" spans="1:2" x14ac:dyDescent="0.25">
      <c r="A649" t="s">
        <v>111</v>
      </c>
      <c r="B649">
        <v>0.127314814832061</v>
      </c>
    </row>
    <row r="650" spans="1:2" x14ac:dyDescent="0.25">
      <c r="A650" t="s">
        <v>112</v>
      </c>
      <c r="B650">
        <v>0</v>
      </c>
    </row>
    <row r="651" spans="1:2" x14ac:dyDescent="0.25">
      <c r="A651" t="s">
        <v>113</v>
      </c>
      <c r="B651">
        <v>0</v>
      </c>
    </row>
    <row r="652" spans="1:2" x14ac:dyDescent="0.25">
      <c r="A652" t="s">
        <v>114</v>
      </c>
      <c r="B652">
        <v>0.127314814832061</v>
      </c>
    </row>
    <row r="653" spans="1:2" x14ac:dyDescent="0.25">
      <c r="A653" t="s">
        <v>115</v>
      </c>
      <c r="B653" t="s">
        <v>116</v>
      </c>
    </row>
    <row r="654" spans="1:2" x14ac:dyDescent="0.25">
      <c r="A654" t="s">
        <v>101</v>
      </c>
    </row>
    <row r="655" spans="1:2" x14ac:dyDescent="0.25">
      <c r="A655" t="s">
        <v>101</v>
      </c>
    </row>
    <row r="656" spans="1:2" x14ac:dyDescent="0.25">
      <c r="A656" t="s">
        <v>100</v>
      </c>
    </row>
    <row r="657" spans="1:2" x14ac:dyDescent="0.25">
      <c r="A657" t="s">
        <v>104</v>
      </c>
      <c r="B657" t="s">
        <v>100</v>
      </c>
    </row>
    <row r="658" spans="1:2" x14ac:dyDescent="0.25">
      <c r="A658" t="s">
        <v>105</v>
      </c>
      <c r="B658" t="s">
        <v>54</v>
      </c>
    </row>
    <row r="659" spans="1:2" x14ac:dyDescent="0.25">
      <c r="A659" t="s">
        <v>106</v>
      </c>
      <c r="B659">
        <v>2461807.0671296199</v>
      </c>
    </row>
    <row r="660" spans="1:2" x14ac:dyDescent="0.25">
      <c r="A660" t="s">
        <v>107</v>
      </c>
      <c r="B660">
        <v>2461807.1689814799</v>
      </c>
    </row>
    <row r="661" spans="1:2" x14ac:dyDescent="0.25">
      <c r="A661" t="s">
        <v>108</v>
      </c>
      <c r="B661" t="s">
        <v>116</v>
      </c>
    </row>
    <row r="662" spans="1:2" x14ac:dyDescent="0.25">
      <c r="A662" t="s">
        <v>109</v>
      </c>
      <c r="B662">
        <v>2461807.1689814799</v>
      </c>
    </row>
    <row r="663" spans="1:2" x14ac:dyDescent="0.25">
      <c r="A663" t="s">
        <v>110</v>
      </c>
      <c r="B663">
        <v>2461807.1689814799</v>
      </c>
    </row>
    <row r="664" spans="1:2" x14ac:dyDescent="0.25">
      <c r="A664" t="s">
        <v>111</v>
      </c>
      <c r="B664">
        <v>0.101851851679384</v>
      </c>
    </row>
    <row r="665" spans="1:2" x14ac:dyDescent="0.25">
      <c r="A665" t="s">
        <v>112</v>
      </c>
      <c r="B665">
        <v>0</v>
      </c>
    </row>
    <row r="666" spans="1:2" x14ac:dyDescent="0.25">
      <c r="A666" t="s">
        <v>113</v>
      </c>
      <c r="B666">
        <v>0</v>
      </c>
    </row>
    <row r="667" spans="1:2" x14ac:dyDescent="0.25">
      <c r="A667" t="s">
        <v>114</v>
      </c>
      <c r="B667">
        <v>0.101851851679384</v>
      </c>
    </row>
    <row r="668" spans="1:2" x14ac:dyDescent="0.25">
      <c r="A668" t="s">
        <v>115</v>
      </c>
      <c r="B668" t="s">
        <v>116</v>
      </c>
    </row>
    <row r="669" spans="1:2" x14ac:dyDescent="0.25">
      <c r="A669" t="s">
        <v>101</v>
      </c>
    </row>
    <row r="670" spans="1:2" x14ac:dyDescent="0.25">
      <c r="A670" t="s">
        <v>101</v>
      </c>
    </row>
    <row r="671" spans="1:2" x14ac:dyDescent="0.25">
      <c r="A671" t="s">
        <v>100</v>
      </c>
    </row>
    <row r="672" spans="1:2" x14ac:dyDescent="0.25">
      <c r="A672" t="s">
        <v>104</v>
      </c>
      <c r="B672" t="s">
        <v>100</v>
      </c>
    </row>
    <row r="673" spans="1:2" x14ac:dyDescent="0.25">
      <c r="A673" t="s">
        <v>105</v>
      </c>
      <c r="B673" t="s">
        <v>54</v>
      </c>
    </row>
    <row r="674" spans="1:2" x14ac:dyDescent="0.25">
      <c r="A674" t="s">
        <v>106</v>
      </c>
      <c r="B674">
        <v>2461890.44907407</v>
      </c>
    </row>
    <row r="675" spans="1:2" x14ac:dyDescent="0.25">
      <c r="A675" t="s">
        <v>107</v>
      </c>
      <c r="B675">
        <v>2461890.5277777701</v>
      </c>
    </row>
    <row r="676" spans="1:2" x14ac:dyDescent="0.25">
      <c r="A676" t="s">
        <v>108</v>
      </c>
      <c r="B676" t="s">
        <v>116</v>
      </c>
    </row>
    <row r="677" spans="1:2" x14ac:dyDescent="0.25">
      <c r="A677" t="s">
        <v>109</v>
      </c>
      <c r="B677">
        <v>2461890.5277777701</v>
      </c>
    </row>
    <row r="678" spans="1:2" x14ac:dyDescent="0.25">
      <c r="A678" t="s">
        <v>110</v>
      </c>
      <c r="B678">
        <v>2461890.5277777701</v>
      </c>
    </row>
    <row r="679" spans="1:2" x14ac:dyDescent="0.25">
      <c r="A679" t="s">
        <v>111</v>
      </c>
      <c r="B679">
        <v>7.8703703824430704E-2</v>
      </c>
    </row>
    <row r="680" spans="1:2" x14ac:dyDescent="0.25">
      <c r="A680" t="s">
        <v>112</v>
      </c>
      <c r="B680">
        <v>0</v>
      </c>
    </row>
    <row r="681" spans="1:2" x14ac:dyDescent="0.25">
      <c r="A681" t="s">
        <v>113</v>
      </c>
      <c r="B681">
        <v>0</v>
      </c>
    </row>
    <row r="682" spans="1:2" x14ac:dyDescent="0.25">
      <c r="A682" t="s">
        <v>114</v>
      </c>
      <c r="B682">
        <v>7.8703703824430704E-2</v>
      </c>
    </row>
    <row r="683" spans="1:2" x14ac:dyDescent="0.25">
      <c r="A683" t="s">
        <v>115</v>
      </c>
      <c r="B683" t="s">
        <v>116</v>
      </c>
    </row>
    <row r="684" spans="1:2" x14ac:dyDescent="0.25">
      <c r="A684" t="s">
        <v>101</v>
      </c>
    </row>
    <row r="685" spans="1:2" x14ac:dyDescent="0.25">
      <c r="A685" t="s">
        <v>101</v>
      </c>
    </row>
    <row r="686" spans="1:2" x14ac:dyDescent="0.25">
      <c r="A686" t="s">
        <v>100</v>
      </c>
    </row>
    <row r="687" spans="1:2" x14ac:dyDescent="0.25">
      <c r="A687" t="s">
        <v>104</v>
      </c>
      <c r="B687" t="s">
        <v>100</v>
      </c>
    </row>
    <row r="688" spans="1:2" x14ac:dyDescent="0.25">
      <c r="A688" t="s">
        <v>105</v>
      </c>
      <c r="B688" t="s">
        <v>54</v>
      </c>
    </row>
    <row r="689" spans="1:2" x14ac:dyDescent="0.25">
      <c r="A689" t="s">
        <v>106</v>
      </c>
      <c r="B689">
        <v>2461973.9236111101</v>
      </c>
    </row>
    <row r="690" spans="1:2" x14ac:dyDescent="0.25">
      <c r="A690" t="s">
        <v>107</v>
      </c>
      <c r="B690">
        <v>2461973.9861111101</v>
      </c>
    </row>
    <row r="691" spans="1:2" x14ac:dyDescent="0.25">
      <c r="A691" t="s">
        <v>108</v>
      </c>
      <c r="B691" t="s">
        <v>116</v>
      </c>
    </row>
    <row r="692" spans="1:2" x14ac:dyDescent="0.25">
      <c r="A692" t="s">
        <v>109</v>
      </c>
      <c r="B692">
        <v>2461973.9861111101</v>
      </c>
    </row>
    <row r="693" spans="1:2" x14ac:dyDescent="0.25">
      <c r="A693" t="s">
        <v>110</v>
      </c>
      <c r="B693">
        <v>2461973.9861111101</v>
      </c>
    </row>
    <row r="694" spans="1:2" x14ac:dyDescent="0.25">
      <c r="A694" t="s">
        <v>111</v>
      </c>
      <c r="B694">
        <v>6.25E-2</v>
      </c>
    </row>
    <row r="695" spans="1:2" x14ac:dyDescent="0.25">
      <c r="A695" t="s">
        <v>112</v>
      </c>
      <c r="B695">
        <v>0</v>
      </c>
    </row>
    <row r="696" spans="1:2" x14ac:dyDescent="0.25">
      <c r="A696" t="s">
        <v>113</v>
      </c>
      <c r="B696">
        <v>0</v>
      </c>
    </row>
    <row r="697" spans="1:2" x14ac:dyDescent="0.25">
      <c r="A697" t="s">
        <v>114</v>
      </c>
      <c r="B697">
        <v>6.25E-2</v>
      </c>
    </row>
    <row r="698" spans="1:2" x14ac:dyDescent="0.25">
      <c r="A698" t="s">
        <v>115</v>
      </c>
      <c r="B698" t="s">
        <v>116</v>
      </c>
    </row>
    <row r="699" spans="1:2" x14ac:dyDescent="0.25">
      <c r="A699" t="s">
        <v>101</v>
      </c>
    </row>
    <row r="700" spans="1:2" x14ac:dyDescent="0.25">
      <c r="A700" t="s">
        <v>101</v>
      </c>
    </row>
    <row r="701" spans="1:2" x14ac:dyDescent="0.25">
      <c r="A701" t="s">
        <v>100</v>
      </c>
    </row>
    <row r="702" spans="1:2" x14ac:dyDescent="0.25">
      <c r="A702" t="s">
        <v>104</v>
      </c>
      <c r="B702" t="s">
        <v>100</v>
      </c>
    </row>
    <row r="703" spans="1:2" x14ac:dyDescent="0.25">
      <c r="A703" t="s">
        <v>105</v>
      </c>
      <c r="B703" t="s">
        <v>54</v>
      </c>
    </row>
    <row r="704" spans="1:2" x14ac:dyDescent="0.25">
      <c r="A704" t="s">
        <v>106</v>
      </c>
      <c r="B704">
        <v>2462057.4212962901</v>
      </c>
    </row>
    <row r="705" spans="1:2" x14ac:dyDescent="0.25">
      <c r="A705" t="s">
        <v>107</v>
      </c>
      <c r="B705">
        <v>2462057.46759259</v>
      </c>
    </row>
    <row r="706" spans="1:2" x14ac:dyDescent="0.25">
      <c r="A706" t="s">
        <v>108</v>
      </c>
      <c r="B706" t="s">
        <v>116</v>
      </c>
    </row>
    <row r="707" spans="1:2" x14ac:dyDescent="0.25">
      <c r="A707" t="s">
        <v>109</v>
      </c>
      <c r="B707">
        <v>2462057.46759259</v>
      </c>
    </row>
    <row r="708" spans="1:2" x14ac:dyDescent="0.25">
      <c r="A708" t="s">
        <v>110</v>
      </c>
      <c r="B708">
        <v>2462057.46759259</v>
      </c>
    </row>
    <row r="709" spans="1:2" x14ac:dyDescent="0.25">
      <c r="A709" t="s">
        <v>111</v>
      </c>
      <c r="B709">
        <v>4.62962966412305E-2</v>
      </c>
    </row>
    <row r="710" spans="1:2" x14ac:dyDescent="0.25">
      <c r="A710" t="s">
        <v>112</v>
      </c>
      <c r="B710">
        <v>0</v>
      </c>
    </row>
    <row r="711" spans="1:2" x14ac:dyDescent="0.25">
      <c r="A711" t="s">
        <v>113</v>
      </c>
      <c r="B711">
        <v>0</v>
      </c>
    </row>
    <row r="712" spans="1:2" x14ac:dyDescent="0.25">
      <c r="A712" t="s">
        <v>114</v>
      </c>
      <c r="B712">
        <v>4.62962966412305E-2</v>
      </c>
    </row>
    <row r="713" spans="1:2" x14ac:dyDescent="0.25">
      <c r="A713" t="s">
        <v>115</v>
      </c>
      <c r="B713" t="s">
        <v>116</v>
      </c>
    </row>
  </sheetData>
  <autoFilter ref="A40:B713" xr:uid="{297EEAD8-1435-4033-9511-E3E1B196AAA2}"/>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baseColWidth="10" defaultColWidth="9.140625" defaultRowHeight="15" x14ac:dyDescent="0.25"/>
  <cols>
    <col min="1" max="1" width="21.85546875" customWidth="1"/>
    <col min="2" max="2" width="22.140625" customWidth="1"/>
    <col min="4" max="4" width="12" bestFit="1" customWidth="1"/>
  </cols>
  <sheetData>
    <row r="1" spans="1:29" x14ac:dyDescent="0.25">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25">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25">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25">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25">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25">
      <c r="A43" s="18" t="s">
        <v>54</v>
      </c>
    </row>
    <row r="44" spans="1:29" x14ac:dyDescent="0.25">
      <c r="A44" t="s">
        <v>56</v>
      </c>
      <c r="B44" s="17">
        <v>2.3745999999999999E+26</v>
      </c>
      <c r="C44" t="s">
        <v>65</v>
      </c>
    </row>
    <row r="45" spans="1:29" x14ac:dyDescent="0.25">
      <c r="A45" t="s">
        <v>58</v>
      </c>
      <c r="B45" s="3">
        <v>1.28934965510609E+18</v>
      </c>
      <c r="C45" t="s">
        <v>66</v>
      </c>
      <c r="D45" s="3"/>
      <c r="F45" s="3"/>
    </row>
    <row r="46" spans="1:29" x14ac:dyDescent="0.25">
      <c r="A46" t="s">
        <v>53</v>
      </c>
      <c r="B46" s="15">
        <f>B44/B45</f>
        <v>184170367.64201978</v>
      </c>
      <c r="C46" t="s">
        <v>61</v>
      </c>
    </row>
    <row r="47" spans="1:29" x14ac:dyDescent="0.25">
      <c r="A47" t="s">
        <v>55</v>
      </c>
      <c r="B47" s="16" t="s">
        <v>60</v>
      </c>
      <c r="G47">
        <v>0.47649999999999998</v>
      </c>
      <c r="H47">
        <v>0.34949999999999998</v>
      </c>
      <c r="I47">
        <f>1-G47-H47</f>
        <v>0.1740000000000001</v>
      </c>
    </row>
    <row r="48" spans="1:29" x14ac:dyDescent="0.25">
      <c r="A48" t="s">
        <v>57</v>
      </c>
      <c r="B48" s="16">
        <v>0.79649999999999999</v>
      </c>
      <c r="C48" t="s">
        <v>59</v>
      </c>
    </row>
    <row r="50" spans="1:2" x14ac:dyDescent="0.25">
      <c r="A50" t="s">
        <v>62</v>
      </c>
      <c r="B50" s="19">
        <f>B46/B48</f>
        <v>231224567.03329539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baseColWidth="10" defaultColWidth="9.1406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TOI 4504</vt:lpstr>
      <vt:lpstr>Planet c</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Scheuss</cp:lastModifiedBy>
  <dcterms:created xsi:type="dcterms:W3CDTF">2025-01-05T13:52:59Z</dcterms:created>
  <dcterms:modified xsi:type="dcterms:W3CDTF">2025-01-30T22:29:32Z</dcterms:modified>
</cp:coreProperties>
</file>