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lsc\OneDrive - AspIT - Ondrive\Uli\Python\curvesim\research\star_systems\"/>
    </mc:Choice>
  </mc:AlternateContent>
  <xr:revisionPtr revIDLastSave="0" documentId="13_ncr:1_{7CC3E723-5070-4E9A-AD15-10FF4E824522}" xr6:coauthVersionLast="47" xr6:coauthVersionMax="47" xr10:uidLastSave="{00000000-0000-0000-0000-000000000000}"/>
  <bookViews>
    <workbookView xWindow="-108" yWindow="-108" windowWidth="23256" windowHeight="12456" xr2:uid="{6919DDE8-15F9-45FB-B5F7-4209377AF865}"/>
  </bookViews>
  <sheets>
    <sheet name="Planet c" sheetId="5" r:id="rId1"/>
    <sheet name="Luminosit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5" l="1"/>
  <c r="G139" i="5"/>
  <c r="A166" i="5"/>
  <c r="C166" i="5" s="1"/>
  <c r="C164" i="5"/>
  <c r="F39" i="5"/>
  <c r="C39" i="5"/>
  <c r="B50" i="3"/>
  <c r="I47" i="3"/>
  <c r="B46" i="3"/>
</calcChain>
</file>

<file path=xl/sharedStrings.xml><?xml version="1.0" encoding="utf-8"?>
<sst xmlns="http://schemas.openxmlformats.org/spreadsheetml/2006/main" count="80" uniqueCount="72">
  <si>
    <r>
      <t xml:space="preserve">def </t>
    </r>
    <r>
      <rPr>
        <b/>
        <sz val="10"/>
        <color rgb="FFA9DC76"/>
        <rFont val="Consolas"/>
        <family val="3"/>
      </rPr>
      <t>total_luminosity</t>
    </r>
    <r>
      <rPr>
        <sz val="10"/>
        <color rgb="FFFCFCFA"/>
        <rFont val="Consolas"/>
        <family val="3"/>
      </rPr>
      <t>(</t>
    </r>
    <r>
      <rPr>
        <sz val="10"/>
        <color rgb="FFBF7DC1"/>
        <rFont val="Consolas"/>
        <family val="3"/>
      </rPr>
      <t>self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stars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iteration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</si>
  <si>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</t>
    </r>
    <r>
      <rPr>
        <i/>
        <sz val="10"/>
        <color rgb="FFCCCCCC"/>
        <rFont val="Consolas"/>
        <family val="3"/>
      </rPr>
      <t>"""Add luminosity of all stars in the system while checking for eclipses.</t>
    </r>
  </si>
  <si>
    <t xml:space="preserve">    Does not yet work correctly for eclipsed eclipses (three or more bodies in line of sight at the same time)."""</t>
  </si>
  <si>
    <r>
      <t xml:space="preserve">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</si>
  <si>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 xml:space="preserve">star </t>
    </r>
    <r>
      <rPr>
        <sz val="10"/>
        <color rgb="FFC351DD"/>
        <rFont val="Consolas"/>
        <family val="3"/>
      </rPr>
      <t xml:space="preserve">in </t>
    </r>
    <r>
      <rPr>
        <sz val="10"/>
        <color rgb="FFFC9867"/>
        <rFont val="Consolas"/>
        <family val="3"/>
      </rPr>
      <t>stars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</si>
  <si>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+=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>luminosity</t>
    </r>
  </si>
  <si>
    <r>
      <t xml:space="preserve">    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 xml:space="preserve">body </t>
    </r>
    <r>
      <rPr>
        <sz val="10"/>
        <color rgb="FFC351DD"/>
        <rFont val="Consolas"/>
        <family val="3"/>
      </rPr>
      <t xml:space="preserve">in </t>
    </r>
    <r>
      <rPr>
        <sz val="10"/>
        <color rgb="FFBF7DC1"/>
        <rFont val="Consolas"/>
        <family val="3"/>
      </rPr>
      <t>self</t>
    </r>
    <r>
      <rPr>
        <sz val="10"/>
        <color rgb="FFFF3261"/>
        <rFont val="Consolas"/>
        <family val="3"/>
      </rPr>
      <t>:</t>
    </r>
  </si>
  <si>
    <r>
      <t xml:space="preserve">            </t>
    </r>
    <r>
      <rPr>
        <sz val="10"/>
        <color rgb="FFC351DD"/>
        <rFont val="Consolas"/>
        <family val="3"/>
      </rPr>
      <t xml:space="preserve">if </t>
    </r>
    <r>
      <rPr>
        <sz val="10"/>
        <color rgb="FFF6F6F6"/>
        <rFont val="Consolas"/>
        <family val="3"/>
      </rPr>
      <t xml:space="preserve">body </t>
    </r>
    <r>
      <rPr>
        <sz val="10"/>
        <color rgb="FFFF3261"/>
        <rFont val="Consolas"/>
        <family val="3"/>
      </rPr>
      <t xml:space="preserve">!= </t>
    </r>
    <r>
      <rPr>
        <sz val="10"/>
        <color rgb="FFF6F6F6"/>
        <rFont val="Consolas"/>
        <family val="3"/>
      </rPr>
      <t>star</t>
    </r>
    <r>
      <rPr>
        <sz val="10"/>
        <color rgb="FFFF3261"/>
        <rFont val="Consolas"/>
        <family val="3"/>
      </rPr>
      <t xml:space="preserve">:  </t>
    </r>
    <r>
      <rPr>
        <sz val="10"/>
        <color rgb="FFAAAAAA"/>
        <rFont val="Consolas"/>
        <family val="3"/>
      </rPr>
      <t># an object cannot eclipse itself :)</t>
    </r>
  </si>
  <si>
    <r>
      <t xml:space="preserve">                </t>
    </r>
    <r>
      <rPr>
        <sz val="10"/>
        <color rgb="FFF6F6F6"/>
        <rFont val="Consolas"/>
        <family val="3"/>
      </rPr>
      <t>eclipsed_area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eclipsed_by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>body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iteration</t>
    </r>
    <r>
      <rPr>
        <sz val="10"/>
        <color rgb="FFFCFCFA"/>
        <rFont val="Consolas"/>
        <family val="3"/>
      </rPr>
      <t>)</t>
    </r>
  </si>
  <si>
    <r>
      <t xml:space="preserve">                </t>
    </r>
    <r>
      <rPr>
        <sz val="10"/>
        <color rgb="FFC351DD"/>
        <rFont val="Consolas"/>
        <family val="3"/>
      </rPr>
      <t xml:space="preserve">if </t>
    </r>
    <r>
      <rPr>
        <sz val="10"/>
        <color rgb="FFF6F6F6"/>
        <rFont val="Consolas"/>
        <family val="3"/>
      </rPr>
      <t xml:space="preserve">eclipsed_area </t>
    </r>
    <r>
      <rPr>
        <sz val="10"/>
        <color rgb="FFFF3261"/>
        <rFont val="Consolas"/>
        <family val="3"/>
      </rPr>
      <t xml:space="preserve">!= </t>
    </r>
    <r>
      <rPr>
        <sz val="10"/>
        <color rgb="FF707CFF"/>
        <rFont val="Consolas"/>
        <family val="3"/>
      </rPr>
      <t>0</t>
    </r>
    <r>
      <rPr>
        <sz val="10"/>
        <color rgb="FFFF3261"/>
        <rFont val="Consolas"/>
        <family val="3"/>
      </rPr>
      <t>:</t>
    </r>
  </si>
  <si>
    <r>
      <t xml:space="preserve">                    </t>
    </r>
    <r>
      <rPr>
        <sz val="10"/>
        <color rgb="FFF6F6F6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-=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brightness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eclipsed_area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>CurveSimPhysics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limbdarkening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>relative_radius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>limb_darkening</t>
    </r>
    <r>
      <rPr>
        <sz val="10"/>
        <color rgb="FFFCFCFA"/>
        <rFont val="Consolas"/>
        <family val="3"/>
      </rPr>
      <t xml:space="preserve">) </t>
    </r>
    <r>
      <rPr>
        <sz val="10"/>
        <color rgb="FFFF3261"/>
        <rFont val="Consolas"/>
        <family val="3"/>
      </rPr>
      <t xml:space="preserve">/ </t>
    </r>
    <r>
      <rPr>
        <sz val="10"/>
        <color rgb="FFF6F6F6"/>
        <rFont val="Consolas"/>
        <family val="3"/>
      </rPr>
      <t>star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mean_intensity  </t>
    </r>
    <r>
      <rPr>
        <sz val="10"/>
        <color rgb="FFAAAAAA"/>
        <rFont val="Consolas"/>
        <family val="3"/>
      </rPr>
      <t># debug</t>
    </r>
  </si>
  <si>
    <t xml:space="preserve">                    # luminosity -= star.brightness * eclipsed_area * CurveSimPhysics.limbdarkening(relative_radius, star.limb_darkening) * star.mean_intensity</t>
  </si>
  <si>
    <t xml:space="preserve">                    # luminosity -= star.brightness * eclipsed_area * CurveSimPhysics.limbdarkening(relative_radius, star.limb_darkening) * CurveSimPhysics.mean_intensity(star.limb_darkening)</t>
  </si>
  <si>
    <r>
      <t xml:space="preserve">    </t>
    </r>
    <r>
      <rPr>
        <sz val="10"/>
        <color rgb="FFC351DD"/>
        <rFont val="Consolas"/>
        <family val="3"/>
      </rPr>
      <t xml:space="preserve">return </t>
    </r>
    <r>
      <rPr>
        <sz val="10"/>
        <color rgb="FFF6F6F6"/>
        <rFont val="Consolas"/>
        <family val="3"/>
      </rPr>
      <t>luminosity</t>
    </r>
  </si>
  <si>
    <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mean_intensity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CurveSimPhysics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mean_intensity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</t>
    </r>
    <r>
      <rPr>
        <sz val="10"/>
        <color rgb="FFFCFCFA"/>
        <rFont val="Consolas"/>
        <family val="3"/>
      </rPr>
      <t>)</t>
    </r>
  </si>
  <si>
    <r>
      <t xml:space="preserve">def </t>
    </r>
    <r>
      <rPr>
        <b/>
        <sz val="10"/>
        <color rgb="FFA9DC76"/>
        <rFont val="Consolas"/>
        <family val="3"/>
      </rPr>
      <t>mean_intensity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</si>
  <si>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</t>
    </r>
    <r>
      <rPr>
        <i/>
        <sz val="10"/>
        <color rgb="FFCCCCCC"/>
        <rFont val="Consolas"/>
        <family val="3"/>
      </rPr>
      <t>"""Calculates the ratio of the mean intensity to the central intensity of a star based on the given coefficients."""</t>
    </r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</si>
  <si>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limb_darkening_coefficients </t>
    </r>
    <r>
      <rPr>
        <sz val="10"/>
        <color rgb="FFC351DD"/>
        <rFont val="Consolas"/>
        <family val="3"/>
      </rPr>
      <t>is None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</si>
  <si>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C351DD"/>
        <rFont val="Consolas"/>
        <family val="3"/>
      </rPr>
      <t>return None</t>
    </r>
  </si>
  <si>
    <r>
      <t xml:space="preserve">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</si>
  <si>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>i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c </t>
    </r>
    <r>
      <rPr>
        <sz val="10"/>
        <color rgb="FFC351DD"/>
        <rFont val="Consolas"/>
        <family val="3"/>
      </rPr>
      <t xml:space="preserve">in </t>
    </r>
    <r>
      <rPr>
        <sz val="10"/>
        <color rgb="FF9090D2"/>
        <rFont val="Consolas"/>
        <family val="3"/>
      </rPr>
      <t>enumerate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</si>
  <si>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+= </t>
    </r>
    <r>
      <rPr>
        <sz val="10"/>
        <color rgb="FF707CFF"/>
        <rFont val="Consolas"/>
        <family val="3"/>
      </rPr>
      <t xml:space="preserve">2.0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c </t>
    </r>
    <r>
      <rPr>
        <sz val="10"/>
        <color rgb="FFFF3261"/>
        <rFont val="Consolas"/>
        <family val="3"/>
      </rPr>
      <t xml:space="preserve">/ 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 xml:space="preserve">i </t>
    </r>
    <r>
      <rPr>
        <sz val="10"/>
        <color rgb="FFFF3261"/>
        <rFont val="Consolas"/>
        <family val="3"/>
      </rPr>
      <t xml:space="preserve">+ </t>
    </r>
    <r>
      <rPr>
        <sz val="10"/>
        <color rgb="FF707CFF"/>
        <rFont val="Consolas"/>
        <family val="3"/>
      </rPr>
      <t>2</t>
    </r>
    <r>
      <rPr>
        <sz val="10"/>
        <color rgb="FFFCFCFA"/>
        <rFont val="Consolas"/>
        <family val="3"/>
      </rPr>
      <t>)</t>
    </r>
  </si>
  <si>
    <r>
      <t xml:space="preserve">    </t>
    </r>
    <r>
      <rPr>
        <sz val="10"/>
        <color rgb="FFC351DD"/>
        <rFont val="Consolas"/>
        <family val="3"/>
      </rPr>
      <t xml:space="preserve">return </t>
    </r>
    <r>
      <rPr>
        <sz val="10"/>
        <color rgb="FFF6F6F6"/>
        <rFont val="Consolas"/>
        <family val="3"/>
      </rPr>
      <t>intensity</t>
    </r>
  </si>
  <si>
    <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brightness </t>
    </r>
    <r>
      <rPr>
        <sz val="10"/>
        <color rgb="FFFF3261"/>
        <rFont val="Consolas"/>
        <family val="3"/>
      </rPr>
      <t xml:space="preserve">= </t>
    </r>
    <r>
      <rPr>
        <sz val="10"/>
        <color rgb="FFFC9867"/>
        <rFont val="Consolas"/>
        <family val="3"/>
      </rPr>
      <t xml:space="preserve">luminosity </t>
    </r>
    <r>
      <rPr>
        <sz val="10"/>
        <color rgb="FFFF3261"/>
        <rFont val="Consolas"/>
        <family val="3"/>
      </rPr>
      <t xml:space="preserve">/ </t>
    </r>
    <r>
      <rPr>
        <sz val="10"/>
        <color rgb="FFBF7DC1"/>
        <rFont val="Consolas"/>
        <family val="3"/>
      </rPr>
      <t>self</t>
    </r>
    <r>
      <rPr>
        <sz val="10"/>
        <color rgb="FFFF6188"/>
        <rFont val="Consolas"/>
        <family val="3"/>
      </rPr>
      <t>.</t>
    </r>
    <r>
      <rPr>
        <sz val="10"/>
        <color rgb="FFF6F6F6"/>
        <rFont val="Consolas"/>
        <family val="3"/>
      </rPr>
      <t xml:space="preserve">area_2d  </t>
    </r>
    <r>
      <rPr>
        <sz val="10"/>
        <color rgb="FFAAAAAA"/>
        <rFont val="Consolas"/>
        <family val="3"/>
      </rPr>
      <t># luminosity per (apparent) area [W/m**2]</t>
    </r>
  </si>
  <si>
    <r>
      <t xml:space="preserve">def </t>
    </r>
    <r>
      <rPr>
        <b/>
        <sz val="10"/>
        <color rgb="FFA9DC76"/>
        <rFont val="Consolas"/>
        <family val="3"/>
      </rPr>
      <t>limbdarkening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relative_radius</t>
    </r>
    <r>
      <rPr>
        <sz val="10"/>
        <color rgb="FFFF6188"/>
        <rFont val="Consolas"/>
        <family val="3"/>
      </rPr>
      <t xml:space="preserve">, 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</t>
    </r>
    <r>
      <rPr>
        <sz val="10"/>
        <color rgb="FFFF3261"/>
        <rFont val="Consolas"/>
        <family val="3"/>
      </rPr>
      <t>:</t>
    </r>
  </si>
  <si>
    <t xml:space="preserve">    Parameters:</t>
  </si>
  <si>
    <t xml:space="preserve">    relative_radius (float): The normalized radial coordinate (0 &lt;= x &lt;= 1).</t>
  </si>
  <si>
    <t xml:space="preserve">    limb_darkening_parameters: list of coefficients for the limb darkening model.</t>
  </si>
  <si>
    <t xml:space="preserve">    Returns:</t>
  </si>
  <si>
    <t xml:space="preserve">    float: intensity relative to the intensity at the midlle of the star at the given relative radius.</t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</si>
  <si>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&lt; </t>
    </r>
    <r>
      <rPr>
        <sz val="10"/>
        <color rgb="FF707CFF"/>
        <rFont val="Consolas"/>
        <family val="3"/>
      </rPr>
      <t>0</t>
    </r>
    <r>
      <rPr>
        <sz val="10"/>
        <color rgb="FFFF3261"/>
        <rFont val="Consolas"/>
        <family val="3"/>
      </rPr>
      <t xml:space="preserve">:  </t>
    </r>
    <r>
      <rPr>
        <sz val="10"/>
        <color rgb="FFAAAAAA"/>
        <rFont val="Consolas"/>
        <family val="3"/>
      </rPr>
      <t># handling rounding errors</t>
    </r>
  </si>
  <si>
    <r>
      <t xml:space="preserve">       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0.0</t>
    </r>
  </si>
  <si>
    <r>
      <t xml:space="preserve">    </t>
    </r>
    <r>
      <rPr>
        <sz val="10"/>
        <color rgb="FFC351DD"/>
        <rFont val="Consolas"/>
        <family val="3"/>
      </rPr>
      <t xml:space="preserve">if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&gt; </t>
    </r>
    <r>
      <rPr>
        <sz val="10"/>
        <color rgb="FF707CFF"/>
        <rFont val="Consolas"/>
        <family val="3"/>
      </rPr>
      <t>1</t>
    </r>
    <r>
      <rPr>
        <sz val="10"/>
        <color rgb="FFFF3261"/>
        <rFont val="Consolas"/>
        <family val="3"/>
      </rPr>
      <t>:</t>
    </r>
  </si>
  <si>
    <r>
      <t xml:space="preserve">        </t>
    </r>
    <r>
      <rPr>
        <sz val="10"/>
        <color rgb="FFF6F6F6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= </t>
    </r>
    <r>
      <rPr>
        <sz val="10"/>
        <color rgb="FF707CFF"/>
        <rFont val="Consolas"/>
        <family val="3"/>
      </rPr>
      <t>1.0</t>
    </r>
  </si>
  <si>
    <r>
      <t xml:space="preserve">    </t>
    </r>
    <r>
      <rPr>
        <sz val="10"/>
        <color rgb="FFF6F6F6"/>
        <rFont val="Consolas"/>
        <family val="3"/>
      </rPr>
      <t xml:space="preserve">mu </t>
    </r>
    <r>
      <rPr>
        <sz val="10"/>
        <color rgb="FFFF3261"/>
        <rFont val="Consolas"/>
        <family val="3"/>
      </rPr>
      <t xml:space="preserve">= </t>
    </r>
    <r>
      <rPr>
        <sz val="10"/>
        <color rgb="FFF6F6F6"/>
        <rFont val="Consolas"/>
        <family val="3"/>
      </rPr>
      <t>math</t>
    </r>
    <r>
      <rPr>
        <sz val="10"/>
        <color rgb="FFFF6188"/>
        <rFont val="Consolas"/>
        <family val="3"/>
      </rPr>
      <t>.</t>
    </r>
    <r>
      <rPr>
        <sz val="10"/>
        <color rgb="FFA9DC76"/>
        <rFont val="Consolas"/>
        <family val="3"/>
      </rPr>
      <t>sqrt</t>
    </r>
    <r>
      <rPr>
        <sz val="10"/>
        <color rgb="FFFCFCFA"/>
        <rFont val="Consolas"/>
        <family val="3"/>
      </rPr>
      <t>(</t>
    </r>
    <r>
      <rPr>
        <sz val="10"/>
        <color rgb="FF707CFF"/>
        <rFont val="Consolas"/>
        <family val="3"/>
      </rPr>
      <t xml:space="preserve">1 </t>
    </r>
    <r>
      <rPr>
        <sz val="10"/>
        <color rgb="FFFF3261"/>
        <rFont val="Consolas"/>
        <family val="3"/>
      </rPr>
      <t xml:space="preserve">- </t>
    </r>
    <r>
      <rPr>
        <sz val="10"/>
        <color rgb="FFFC9867"/>
        <rFont val="Consolas"/>
        <family val="3"/>
      </rPr>
      <t xml:space="preserve">relative_radius </t>
    </r>
    <r>
      <rPr>
        <sz val="10"/>
        <color rgb="FFFF3261"/>
        <rFont val="Consolas"/>
        <family val="3"/>
      </rPr>
      <t xml:space="preserve">** </t>
    </r>
    <r>
      <rPr>
        <sz val="10"/>
        <color rgb="FF707CFF"/>
        <rFont val="Consolas"/>
        <family val="3"/>
      </rPr>
      <t>2</t>
    </r>
    <r>
      <rPr>
        <sz val="10"/>
        <color rgb="FFFCFCFA"/>
        <rFont val="Consolas"/>
        <family val="3"/>
      </rPr>
      <t xml:space="preserve">)  </t>
    </r>
    <r>
      <rPr>
        <sz val="10"/>
        <color rgb="FFAAAAAA"/>
        <rFont val="Consolas"/>
        <family val="3"/>
      </rPr>
      <t># mu = cos(theta), where theta is the angle from the center</t>
    </r>
  </si>
  <si>
    <r>
      <t xml:space="preserve">    </t>
    </r>
    <r>
      <rPr>
        <sz val="10"/>
        <color rgb="FFF6F6F6"/>
        <rFont val="Consolas"/>
        <family val="3"/>
      </rPr>
      <t xml:space="preserve">intensity </t>
    </r>
    <r>
      <rPr>
        <sz val="10"/>
        <color rgb="FFFF3261"/>
        <rFont val="Consolas"/>
        <family val="3"/>
      </rPr>
      <t xml:space="preserve">= </t>
    </r>
    <r>
      <rPr>
        <sz val="10"/>
        <color rgb="FF9090D2"/>
        <rFont val="Consolas"/>
        <family val="3"/>
      </rPr>
      <t>sum</t>
    </r>
    <r>
      <rPr>
        <sz val="10"/>
        <color rgb="FFFCFCFA"/>
        <rFont val="Consolas"/>
        <family val="3"/>
      </rPr>
      <t>(</t>
    </r>
    <r>
      <rPr>
        <sz val="10"/>
        <color rgb="FFF6F6F6"/>
        <rFont val="Consolas"/>
        <family val="3"/>
      </rPr>
      <t xml:space="preserve">a </t>
    </r>
    <r>
      <rPr>
        <sz val="10"/>
        <color rgb="FFFF3261"/>
        <rFont val="Consolas"/>
        <family val="3"/>
      </rPr>
      <t xml:space="preserve">* </t>
    </r>
    <r>
      <rPr>
        <sz val="10"/>
        <color rgb="FFF6F6F6"/>
        <rFont val="Consolas"/>
        <family val="3"/>
      </rPr>
      <t xml:space="preserve">mu </t>
    </r>
    <r>
      <rPr>
        <sz val="10"/>
        <color rgb="FFFF3261"/>
        <rFont val="Consolas"/>
        <family val="3"/>
      </rPr>
      <t xml:space="preserve">** </t>
    </r>
    <r>
      <rPr>
        <sz val="10"/>
        <color rgb="FFF6F6F6"/>
        <rFont val="Consolas"/>
        <family val="3"/>
      </rPr>
      <t xml:space="preserve">i </t>
    </r>
    <r>
      <rPr>
        <sz val="10"/>
        <color rgb="FFC351DD"/>
        <rFont val="Consolas"/>
        <family val="3"/>
      </rPr>
      <t xml:space="preserve">for </t>
    </r>
    <r>
      <rPr>
        <sz val="10"/>
        <color rgb="FFF6F6F6"/>
        <rFont val="Consolas"/>
        <family val="3"/>
      </rPr>
      <t>i</t>
    </r>
    <r>
      <rPr>
        <sz val="10"/>
        <color rgb="FFFF6188"/>
        <rFont val="Consolas"/>
        <family val="3"/>
      </rPr>
      <t xml:space="preserve">, </t>
    </r>
    <r>
      <rPr>
        <sz val="10"/>
        <color rgb="FFF6F6F6"/>
        <rFont val="Consolas"/>
        <family val="3"/>
      </rPr>
      <t xml:space="preserve">a </t>
    </r>
    <r>
      <rPr>
        <sz val="10"/>
        <color rgb="FFC351DD"/>
        <rFont val="Consolas"/>
        <family val="3"/>
      </rPr>
      <t xml:space="preserve">in </t>
    </r>
    <r>
      <rPr>
        <sz val="10"/>
        <color rgb="FF9090D2"/>
        <rFont val="Consolas"/>
        <family val="3"/>
      </rPr>
      <t>enumerate</t>
    </r>
    <r>
      <rPr>
        <sz val="10"/>
        <color rgb="FFFCFCFA"/>
        <rFont val="Consolas"/>
        <family val="3"/>
      </rPr>
      <t>(</t>
    </r>
    <r>
      <rPr>
        <sz val="10"/>
        <color rgb="FFFC9867"/>
        <rFont val="Consolas"/>
        <family val="3"/>
      </rPr>
      <t>limb_darkening_coefficients</t>
    </r>
    <r>
      <rPr>
        <sz val="10"/>
        <color rgb="FFFCFCFA"/>
        <rFont val="Consolas"/>
        <family val="3"/>
      </rPr>
      <t>))</t>
    </r>
  </si>
  <si>
    <t>brightness</t>
  </si>
  <si>
    <t>TOI-4504</t>
  </si>
  <si>
    <t>limb_darkening</t>
  </si>
  <si>
    <t>luminosity</t>
  </si>
  <si>
    <t>mean_intensity</t>
  </si>
  <si>
    <t>area_2d</t>
  </si>
  <si>
    <t>mean intensity /central intensity  (based on the given coefficients</t>
  </si>
  <si>
    <t>[0.4765, 0.3495, 0.174]</t>
  </si>
  <si>
    <t>mean brightness  (luminosity per area)</t>
  </si>
  <si>
    <t>brightness at center</t>
  </si>
  <si>
    <t>total luminosity</t>
  </si>
  <si>
    <t>total area</t>
  </si>
  <si>
    <t>-</t>
  </si>
  <si>
    <t>Predicted Transits c (Vitkova):</t>
  </si>
  <si>
    <t>164 Jahre nur c:</t>
  </si>
  <si>
    <t>164 Jahre nur d:</t>
  </si>
  <si>
    <t>164 Jahre c und d:</t>
  </si>
  <si>
    <t>685 Jahre c und d:</t>
  </si>
  <si>
    <t>685 Jahre c und d, t von d -20,2817 (0,5P):</t>
  </si>
  <si>
    <t>cm c</t>
  </si>
  <si>
    <t>685 Jahre c und d, t von d -10,1408 (0,25P):</t>
  </si>
  <si>
    <t>685 Jahre c und d, t von d -5,0704 (0,125P):</t>
  </si>
  <si>
    <t>685 Jahre c und d, t von d -1.4086 (identisch mit t von c):</t>
  </si>
  <si>
    <t>d 1320 transits (ca. 78 Transits pro Transitphase)</t>
  </si>
  <si>
    <t>c 875 transits (ca. 105 pro Transitphase)</t>
  </si>
  <si>
    <t>Tage</t>
  </si>
  <si>
    <t>Jahre</t>
  </si>
  <si>
    <t>Tage   =</t>
  </si>
  <si>
    <t>dt = 200</t>
  </si>
  <si>
    <t>dt = 4000</t>
  </si>
  <si>
    <t>Periode ca 3% laenger</t>
  </si>
  <si>
    <t>Transitverhalten im System hat eine Periode von ca. 27000 Tagen (=74 Jahre).</t>
  </si>
  <si>
    <t>c</t>
  </si>
  <si>
    <t>d</t>
  </si>
  <si>
    <t>Transits</t>
  </si>
  <si>
    <t>Anwesenheit von Planet b hat keinen nennenswerten Einfluss auf das Verhalten der Planeten c und 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</si>
</sst>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F6F6F6"/>
      <name val="Consolas"/>
      <family val="3"/>
    </font>
    <font>
      <sz val="10"/>
      <color rgb="FFC351DD"/>
      <name val="Consolas"/>
      <family val="3"/>
    </font>
    <font>
      <b/>
      <sz val="10"/>
      <color rgb="FFA9DC76"/>
      <name val="Consolas"/>
      <family val="3"/>
    </font>
    <font>
      <sz val="10"/>
      <color rgb="FFFCFCFA"/>
      <name val="Consolas"/>
      <family val="3"/>
    </font>
    <font>
      <sz val="10"/>
      <color rgb="FFBF7DC1"/>
      <name val="Consolas"/>
      <family val="3"/>
    </font>
    <font>
      <sz val="10"/>
      <color rgb="FFFF6188"/>
      <name val="Consolas"/>
      <family val="3"/>
    </font>
    <font>
      <sz val="10"/>
      <color rgb="FFFC9867"/>
      <name val="Consolas"/>
      <family val="3"/>
    </font>
    <font>
      <sz val="10"/>
      <color rgb="FFFF3261"/>
      <name val="Consolas"/>
      <family val="3"/>
    </font>
    <font>
      <i/>
      <sz val="10"/>
      <color rgb="FFCCCCCC"/>
      <name val="Consolas"/>
      <family val="3"/>
    </font>
    <font>
      <sz val="10"/>
      <color rgb="FF707CFF"/>
      <name val="Consolas"/>
      <family val="3"/>
    </font>
    <font>
      <sz val="10"/>
      <color rgb="FFAAAAAA"/>
      <name val="Consolas"/>
      <family val="3"/>
    </font>
    <font>
      <sz val="10"/>
      <color rgb="FFA9DC76"/>
      <name val="Consolas"/>
      <family val="3"/>
    </font>
    <font>
      <sz val="10"/>
      <color rgb="FF9090D2"/>
      <name val="Consolas"/>
      <family val="3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0" fontId="3" fillId="2" borderId="0" xfId="0" applyFont="1" applyFill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" fillId="0" borderId="0" xfId="0" applyFont="1"/>
    <xf numFmtId="164" fontId="0" fillId="0" borderId="0" xfId="0" applyNumberFormat="1"/>
    <xf numFmtId="0" fontId="15" fillId="0" borderId="0" xfId="0" applyFont="1"/>
    <xf numFmtId="1" fontId="15" fillId="0" borderId="0" xfId="0" applyNumberFormat="1" applyFont="1"/>
    <xf numFmtId="0" fontId="1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0</xdr:rowOff>
    </xdr:from>
    <xdr:to>
      <xdr:col>22</xdr:col>
      <xdr:colOff>316791</xdr:colOff>
      <xdr:row>13</xdr:row>
      <xdr:rowOff>143161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8BB34C3E-285C-0159-5563-F381EB67D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2382500"/>
          <a:ext cx="17671341" cy="2048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22</xdr:col>
      <xdr:colOff>316795</xdr:colOff>
      <xdr:row>25</xdr:row>
      <xdr:rowOff>133635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D9D35D9C-DC01-44C1-96C8-7879BF5B2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668500"/>
          <a:ext cx="17699920" cy="20386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27</xdr:row>
      <xdr:rowOff>0</xdr:rowOff>
    </xdr:from>
    <xdr:to>
      <xdr:col>22</xdr:col>
      <xdr:colOff>202476</xdr:colOff>
      <xdr:row>36</xdr:row>
      <xdr:rowOff>171713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F2E37AB6-548B-760E-ED1B-E2D0805AD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" y="16954500"/>
          <a:ext cx="1756655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12</xdr:col>
      <xdr:colOff>544350</xdr:colOff>
      <xdr:row>124</xdr:row>
      <xdr:rowOff>86455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3EE1192F-FED8-41C1-2AAE-AFAEE1E76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431000"/>
          <a:ext cx="10212225" cy="52299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38100</xdr:rowOff>
    </xdr:from>
    <xdr:to>
      <xdr:col>22</xdr:col>
      <xdr:colOff>240584</xdr:colOff>
      <xdr:row>49</xdr:row>
      <xdr:rowOff>76471</xdr:rowOff>
    </xdr:to>
    <xdr:pic>
      <xdr:nvPicPr>
        <xdr:cNvPr id="10" name="Grafik 9">
          <a:extLst>
            <a:ext uri="{FF2B5EF4-FFF2-40B4-BE49-F238E27FC236}">
              <a16:creationId xmlns:a16="http://schemas.microsoft.com/office/drawing/2014/main" id="{7FF4F772-6EBF-5728-670B-C5575A2B3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1183600"/>
          <a:ext cx="17623709" cy="19433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22</xdr:col>
      <xdr:colOff>297742</xdr:colOff>
      <xdr:row>60</xdr:row>
      <xdr:rowOff>171713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E99CA6E8-5EFE-F9E7-1DCD-66A6D31F1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3431500"/>
          <a:ext cx="17680867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62</xdr:row>
      <xdr:rowOff>19050</xdr:rowOff>
    </xdr:from>
    <xdr:to>
      <xdr:col>22</xdr:col>
      <xdr:colOff>354899</xdr:colOff>
      <xdr:row>71</xdr:row>
      <xdr:rowOff>171711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AE0CCE81-0D68-1F47-FBAA-2DF74FD05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" y="25546050"/>
          <a:ext cx="17728499" cy="1867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22</xdr:col>
      <xdr:colOff>288216</xdr:colOff>
      <xdr:row>82</xdr:row>
      <xdr:rowOff>171713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3B0539EB-CBDC-B3FD-B391-419EA16FE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7622500"/>
          <a:ext cx="17671341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22</xdr:col>
      <xdr:colOff>250111</xdr:colOff>
      <xdr:row>93</xdr:row>
      <xdr:rowOff>171713</xdr:rowOff>
    </xdr:to>
    <xdr:pic>
      <xdr:nvPicPr>
        <xdr:cNvPr id="14" name="Grafik 13">
          <a:extLst>
            <a:ext uri="{FF2B5EF4-FFF2-40B4-BE49-F238E27FC236}">
              <a16:creationId xmlns:a16="http://schemas.microsoft.com/office/drawing/2014/main" id="{6E480B5D-369D-2C94-C514-41EF14E1D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718000"/>
          <a:ext cx="17633236" cy="18862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76200</xdr:rowOff>
    </xdr:from>
    <xdr:to>
      <xdr:col>7</xdr:col>
      <xdr:colOff>740076</xdr:colOff>
      <xdr:row>174</xdr:row>
      <xdr:rowOff>107297</xdr:rowOff>
    </xdr:to>
    <xdr:pic>
      <xdr:nvPicPr>
        <xdr:cNvPr id="15" name="Billede 14">
          <a:extLst>
            <a:ext uri="{FF2B5EF4-FFF2-40B4-BE49-F238E27FC236}">
              <a16:creationId xmlns:a16="http://schemas.microsoft.com/office/drawing/2014/main" id="{37F1D133-3D04-DD3E-8A4E-004DA87FE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6835080"/>
          <a:ext cx="6706536" cy="44202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126</xdr:row>
      <xdr:rowOff>53340</xdr:rowOff>
    </xdr:from>
    <xdr:to>
      <xdr:col>22</xdr:col>
      <xdr:colOff>236840</xdr:colOff>
      <xdr:row>137</xdr:row>
      <xdr:rowOff>99347</xdr:rowOff>
    </xdr:to>
    <xdr:pic>
      <xdr:nvPicPr>
        <xdr:cNvPr id="16" name="Billede 15">
          <a:extLst>
            <a:ext uri="{FF2B5EF4-FFF2-40B4-BE49-F238E27FC236}">
              <a16:creationId xmlns:a16="http://schemas.microsoft.com/office/drawing/2014/main" id="{9A798081-618B-B522-A878-8B52D6411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2423100"/>
          <a:ext cx="18090500" cy="205768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139</xdr:row>
      <xdr:rowOff>38100</xdr:rowOff>
    </xdr:from>
    <xdr:to>
      <xdr:col>22</xdr:col>
      <xdr:colOff>293992</xdr:colOff>
      <xdr:row>150</xdr:row>
      <xdr:rowOff>46002</xdr:rowOff>
    </xdr:to>
    <xdr:pic>
      <xdr:nvPicPr>
        <xdr:cNvPr id="17" name="Billede 16">
          <a:extLst>
            <a:ext uri="{FF2B5EF4-FFF2-40B4-BE49-F238E27FC236}">
              <a16:creationId xmlns:a16="http://schemas.microsoft.com/office/drawing/2014/main" id="{34C21873-7FBD-C0ED-FADA-FBAD7DF9B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8100" y="34785300"/>
          <a:ext cx="18109552" cy="201958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152</xdr:row>
      <xdr:rowOff>175260</xdr:rowOff>
    </xdr:from>
    <xdr:to>
      <xdr:col>16</xdr:col>
      <xdr:colOff>166643</xdr:colOff>
      <xdr:row>175</xdr:row>
      <xdr:rowOff>170131</xdr:rowOff>
    </xdr:to>
    <xdr:pic>
      <xdr:nvPicPr>
        <xdr:cNvPr id="18" name="Billede 17">
          <a:extLst>
            <a:ext uri="{FF2B5EF4-FFF2-40B4-BE49-F238E27FC236}">
              <a16:creationId xmlns:a16="http://schemas.microsoft.com/office/drawing/2014/main" id="{F14173D4-401E-3634-622D-CD2AA9E20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758940" y="37299900"/>
          <a:ext cx="6506483" cy="4201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8</xdr:col>
      <xdr:colOff>223859</xdr:colOff>
      <xdr:row>201</xdr:row>
      <xdr:rowOff>156819</xdr:rowOff>
    </xdr:to>
    <xdr:pic>
      <xdr:nvPicPr>
        <xdr:cNvPr id="19" name="Billede 18">
          <a:extLst>
            <a:ext uri="{FF2B5EF4-FFF2-40B4-BE49-F238E27FC236}">
              <a16:creationId xmlns:a16="http://schemas.microsoft.com/office/drawing/2014/main" id="{652C6F7C-CD4D-26B0-760F-A10614DD1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1879520"/>
          <a:ext cx="6982799" cy="4363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EEAD8-1435-4033-9511-E3E1B196AAA2}">
  <dimension ref="A1:O183"/>
  <sheetViews>
    <sheetView tabSelected="1" workbookViewId="0">
      <selection activeCell="A2" sqref="A2"/>
    </sheetView>
  </sheetViews>
  <sheetFormatPr defaultColWidth="11.5546875" defaultRowHeight="14.4" x14ac:dyDescent="0.3"/>
  <cols>
    <col min="1" max="1" width="16.109375" bestFit="1" customWidth="1"/>
    <col min="2" max="2" width="13.109375" bestFit="1" customWidth="1"/>
  </cols>
  <sheetData>
    <row r="1" spans="1:1" x14ac:dyDescent="0.3">
      <c r="A1" t="s">
        <v>71</v>
      </c>
    </row>
    <row r="3" spans="1:1" x14ac:dyDescent="0.3">
      <c r="A3" t="s">
        <v>52</v>
      </c>
    </row>
    <row r="15" spans="1:1" x14ac:dyDescent="0.3">
      <c r="A15" t="s">
        <v>51</v>
      </c>
    </row>
    <row r="27" spans="1:1" x14ac:dyDescent="0.3">
      <c r="A27" t="s">
        <v>50</v>
      </c>
    </row>
    <row r="39" spans="1:9" x14ac:dyDescent="0.3">
      <c r="A39" t="s">
        <v>53</v>
      </c>
      <c r="C39">
        <f>25.2/4</f>
        <v>6.3</v>
      </c>
      <c r="D39" t="s">
        <v>55</v>
      </c>
      <c r="F39">
        <f>6.3/21.9*100000/365.25</f>
        <v>78.760091136676877</v>
      </c>
      <c r="I39">
        <f>(2700000-2458400)/365.25</f>
        <v>661.46475017111572</v>
      </c>
    </row>
    <row r="51" spans="1:1" x14ac:dyDescent="0.3">
      <c r="A51" t="s">
        <v>54</v>
      </c>
    </row>
    <row r="62" spans="1:1" x14ac:dyDescent="0.3">
      <c r="A62" t="s">
        <v>56</v>
      </c>
    </row>
    <row r="73" spans="1:1" x14ac:dyDescent="0.3">
      <c r="A73" t="s">
        <v>57</v>
      </c>
    </row>
    <row r="84" spans="1:9" x14ac:dyDescent="0.3">
      <c r="A84" t="s">
        <v>58</v>
      </c>
      <c r="E84" t="s">
        <v>60</v>
      </c>
      <c r="I84" t="s">
        <v>59</v>
      </c>
    </row>
    <row r="97" spans="1:15" x14ac:dyDescent="0.3">
      <c r="A97" t="s">
        <v>49</v>
      </c>
      <c r="O97" s="16"/>
    </row>
    <row r="126" spans="1:1" x14ac:dyDescent="0.3">
      <c r="A126" t="s">
        <v>64</v>
      </c>
    </row>
    <row r="139" spans="1:8" x14ac:dyDescent="0.3">
      <c r="A139" t="s">
        <v>65</v>
      </c>
      <c r="B139" t="s">
        <v>66</v>
      </c>
      <c r="D139">
        <v>140000</v>
      </c>
      <c r="E139" t="s">
        <v>61</v>
      </c>
      <c r="F139">
        <v>365.25</v>
      </c>
      <c r="G139" s="3">
        <f>D139/F139</f>
        <v>383.29911019849419</v>
      </c>
      <c r="H139" t="s">
        <v>62</v>
      </c>
    </row>
    <row r="152" spans="9:9" x14ac:dyDescent="0.3">
      <c r="I152" s="18" t="s">
        <v>67</v>
      </c>
    </row>
    <row r="164" spans="1:4" x14ac:dyDescent="0.3">
      <c r="A164">
        <v>140000</v>
      </c>
      <c r="B164" s="2" t="s">
        <v>63</v>
      </c>
      <c r="C164" s="3">
        <f>A164/365.25</f>
        <v>383.29911019849419</v>
      </c>
      <c r="D164" t="s">
        <v>62</v>
      </c>
    </row>
    <row r="166" spans="1:4" x14ac:dyDescent="0.3">
      <c r="A166">
        <f>(2595000-2460000)/5</f>
        <v>27000</v>
      </c>
      <c r="B166" s="2" t="s">
        <v>63</v>
      </c>
      <c r="C166" s="3">
        <f>A166/365.25</f>
        <v>73.921971252566735</v>
      </c>
      <c r="D166" t="s">
        <v>62</v>
      </c>
    </row>
    <row r="177" spans="14:15" x14ac:dyDescent="0.3">
      <c r="N177" s="20" t="s">
        <v>62</v>
      </c>
      <c r="O177" s="20" t="s">
        <v>70</v>
      </c>
    </row>
    <row r="178" spans="14:15" x14ac:dyDescent="0.3">
      <c r="N178" s="19">
        <v>7.5174886019559386</v>
      </c>
      <c r="O178" s="20" t="s">
        <v>69</v>
      </c>
    </row>
    <row r="179" spans="14:15" x14ac:dyDescent="0.3">
      <c r="N179" s="19">
        <v>20.046636271882502</v>
      </c>
      <c r="O179" s="20" t="s">
        <v>48</v>
      </c>
    </row>
    <row r="180" spans="14:15" x14ac:dyDescent="0.3">
      <c r="N180" s="19">
        <v>7.5174886019559386</v>
      </c>
      <c r="O180" s="20" t="s">
        <v>69</v>
      </c>
    </row>
    <row r="181" spans="14:15" x14ac:dyDescent="0.3">
      <c r="N181" s="19">
        <v>11.276232902933909</v>
      </c>
      <c r="O181" s="20" t="s">
        <v>48</v>
      </c>
    </row>
    <row r="182" spans="14:15" x14ac:dyDescent="0.3">
      <c r="N182" s="19">
        <v>16.287891970904536</v>
      </c>
      <c r="O182" s="20" t="s">
        <v>68</v>
      </c>
    </row>
    <row r="183" spans="14:15" x14ac:dyDescent="0.3">
      <c r="N183" s="19">
        <v>11.276232902933909</v>
      </c>
      <c r="O183" s="20" t="s">
        <v>48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EDAB-6C8B-452C-B771-172741AC8B82}">
  <dimension ref="A1:AC50"/>
  <sheetViews>
    <sheetView topLeftCell="A29" workbookViewId="0">
      <selection activeCell="A21" sqref="A21"/>
    </sheetView>
  </sheetViews>
  <sheetFormatPr defaultColWidth="9.109375" defaultRowHeight="14.4" x14ac:dyDescent="0.3"/>
  <cols>
    <col min="1" max="1" width="21.88671875" customWidth="1"/>
    <col min="2" max="2" width="22.109375" customWidth="1"/>
    <col min="4" max="4" width="12" bestFit="1" customWidth="1"/>
  </cols>
  <sheetData>
    <row r="1" spans="1:29" x14ac:dyDescent="0.3">
      <c r="A1" s="12" t="s">
        <v>23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3" spans="1:29" x14ac:dyDescent="0.3">
      <c r="A3" s="12" t="s">
        <v>14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5" spans="1:29" x14ac:dyDescent="0.3">
      <c r="A5" s="4" t="s">
        <v>15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x14ac:dyDescent="0.3">
      <c r="A6" s="6" t="s">
        <v>16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x14ac:dyDescent="0.3">
      <c r="A7" s="7" t="s">
        <v>17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x14ac:dyDescent="0.3">
      <c r="A8" s="6" t="s">
        <v>18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3">
      <c r="A9" s="4" t="s">
        <v>19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3">
      <c r="A10" s="8" t="s">
        <v>20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3">
      <c r="A11" s="6" t="s">
        <v>21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x14ac:dyDescent="0.3">
      <c r="A12" s="11" t="s">
        <v>22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4" spans="1:29" x14ac:dyDescent="0.3">
      <c r="A14" s="4" t="s">
        <v>24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3">
      <c r="A15" s="7" t="s">
        <v>25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x14ac:dyDescent="0.3">
      <c r="A16" s="7" t="s">
        <v>26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x14ac:dyDescent="0.3">
      <c r="A17" s="7" t="s">
        <v>27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3">
      <c r="A18" s="7" t="s">
        <v>28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x14ac:dyDescent="0.3">
      <c r="A19" s="7" t="s">
        <v>29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3">
      <c r="A20" s="7" t="s">
        <v>30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x14ac:dyDescent="0.3">
      <c r="A21" s="10" t="s">
        <v>31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3">
      <c r="A22" s="8" t="s">
        <v>32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3">
      <c r="A23" s="6" t="s">
        <v>33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3">
      <c r="A24" s="8" t="s">
        <v>34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3">
      <c r="A25" s="10" t="s">
        <v>35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x14ac:dyDescent="0.3">
      <c r="A26" s="11" t="s">
        <v>22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8" spans="1:29" x14ac:dyDescent="0.3">
      <c r="A28" s="4" t="s">
        <v>0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 x14ac:dyDescent="0.3">
      <c r="A29" s="6" t="s">
        <v>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x14ac:dyDescent="0.3">
      <c r="A30" s="7" t="s">
        <v>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3">
      <c r="A31" s="7" t="s">
        <v>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 x14ac:dyDescent="0.3">
      <c r="A32" s="8" t="s">
        <v>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3">
      <c r="A33" s="6" t="s">
        <v>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3">
      <c r="A34" s="9" t="s">
        <v>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3">
      <c r="A35" s="6" t="s">
        <v>7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3">
      <c r="A36" s="10" t="s">
        <v>8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3">
      <c r="A37" s="11" t="s">
        <v>9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3">
      <c r="A38" s="6" t="s">
        <v>10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3">
      <c r="A39" s="10" t="s">
        <v>11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3">
      <c r="A40" s="10" t="s">
        <v>12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3">
      <c r="A41" s="10" t="s">
        <v>13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3" spans="1:29" x14ac:dyDescent="0.3">
      <c r="A43" s="16" t="s">
        <v>37</v>
      </c>
    </row>
    <row r="44" spans="1:29" x14ac:dyDescent="0.3">
      <c r="A44" t="s">
        <v>39</v>
      </c>
      <c r="B44" s="15">
        <v>2.3745999999999999E+26</v>
      </c>
      <c r="C44" t="s">
        <v>46</v>
      </c>
    </row>
    <row r="45" spans="1:29" x14ac:dyDescent="0.3">
      <c r="A45" t="s">
        <v>41</v>
      </c>
      <c r="B45" s="1">
        <v>1.28934965510609E+18</v>
      </c>
      <c r="C45" t="s">
        <v>47</v>
      </c>
      <c r="D45" s="1"/>
      <c r="F45" s="1"/>
    </row>
    <row r="46" spans="1:29" x14ac:dyDescent="0.3">
      <c r="A46" t="s">
        <v>36</v>
      </c>
      <c r="B46" s="13">
        <f>B44/B45</f>
        <v>184170367.64201978</v>
      </c>
      <c r="C46" t="s">
        <v>44</v>
      </c>
    </row>
    <row r="47" spans="1:29" x14ac:dyDescent="0.3">
      <c r="A47" t="s">
        <v>38</v>
      </c>
      <c r="B47" s="14" t="s">
        <v>43</v>
      </c>
      <c r="G47">
        <v>0.47649999999999998</v>
      </c>
      <c r="H47">
        <v>0.34949999999999998</v>
      </c>
      <c r="I47">
        <f>1-G47-H47</f>
        <v>0.1740000000000001</v>
      </c>
    </row>
    <row r="48" spans="1:29" x14ac:dyDescent="0.3">
      <c r="A48" t="s">
        <v>40</v>
      </c>
      <c r="B48" s="14">
        <v>0.79649999999999999</v>
      </c>
      <c r="C48" t="s">
        <v>42</v>
      </c>
    </row>
    <row r="50" spans="1:2" x14ac:dyDescent="0.3">
      <c r="A50" t="s">
        <v>45</v>
      </c>
      <c r="B50" s="17">
        <f>B46/B48</f>
        <v>231224567.03329539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Planet c</vt:lpstr>
      <vt:lpstr>Luminosity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</dc:creator>
  <cp:lastModifiedBy>Uli Scheuss</cp:lastModifiedBy>
  <dcterms:created xsi:type="dcterms:W3CDTF">2025-01-05T13:52:59Z</dcterms:created>
  <dcterms:modified xsi:type="dcterms:W3CDTF">2025-02-15T21:40:46Z</dcterms:modified>
</cp:coreProperties>
</file>