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"/>
    </mc:Choice>
  </mc:AlternateContent>
  <xr:revisionPtr revIDLastSave="0" documentId="13_ncr:1_{D9065C37-32B8-40B0-941F-9D48DBE89851}" xr6:coauthVersionLast="47" xr6:coauthVersionMax="47" xr10:uidLastSave="{00000000-0000-0000-0000-000000000000}"/>
  <bookViews>
    <workbookView xWindow="-120" yWindow="-120" windowWidth="29040" windowHeight="15720" xr2:uid="{6919DDE8-15F9-45FB-B5F7-4209377AF865}"/>
  </bookViews>
  <sheets>
    <sheet name="TOI 450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Q11" i="2"/>
  <c r="M20" i="2"/>
  <c r="M21" i="2" s="1"/>
  <c r="L5" i="2"/>
  <c r="L11" i="2" s="1"/>
  <c r="L4" i="2"/>
  <c r="L13" i="2" s="1"/>
  <c r="L2" i="2"/>
  <c r="L7" i="2" s="1"/>
  <c r="M11" i="2" l="1"/>
  <c r="P11" i="2" s="1"/>
  <c r="M13" i="2"/>
  <c r="P13" i="2" s="1"/>
</calcChain>
</file>

<file path=xl/sharedStrings.xml><?xml version="1.0" encoding="utf-8"?>
<sst xmlns="http://schemas.openxmlformats.org/spreadsheetml/2006/main" count="20" uniqueCount="20">
  <si>
    <t>[TOI-4504]</t>
  </si>
  <si>
    <t>[TOI-4504b]</t>
  </si>
  <si>
    <t>[TOI-4504c]</t>
  </si>
  <si>
    <r>
      <t xml:space="preserve">r_sun = </t>
    </r>
    <r>
      <rPr>
        <i/>
        <sz val="10"/>
        <rFont val="Consolas"/>
        <family val="3"/>
      </rPr>
      <t>6.96342e8            # [m]   &lt;float&gt; solar radius</t>
    </r>
  </si>
  <si>
    <r>
      <t xml:space="preserve">l_sun = </t>
    </r>
    <r>
      <rPr>
        <i/>
        <sz val="10"/>
        <rFont val="Consolas"/>
        <family val="3"/>
      </rPr>
      <t>3.83e26              # [W]   &lt;float&gt; solar luminosity</t>
    </r>
  </si>
  <si>
    <r>
      <t xml:space="preserve">r_jup = </t>
    </r>
    <r>
      <rPr>
        <i/>
        <sz val="10"/>
        <rFont val="Consolas"/>
        <family val="3"/>
      </rPr>
      <t>7.1492e7             # [m]   &lt;float&gt; Jupiter radius</t>
    </r>
  </si>
  <si>
    <r>
      <t xml:space="preserve">r_earth = </t>
    </r>
    <r>
      <rPr>
        <i/>
        <sz val="10"/>
        <rFont val="Consolas"/>
        <family val="3"/>
      </rPr>
      <t>6.378135e6         # [m]   &lt;float&gt; Earth radius R</t>
    </r>
    <r>
      <rPr>
        <i/>
        <sz val="10"/>
        <rFont val="Courier New"/>
        <family val="3"/>
      </rPr>
      <t>⊕</t>
    </r>
  </si>
  <si>
    <r>
      <t xml:space="preserve">radius = </t>
    </r>
    <r>
      <rPr>
        <i/>
        <sz val="10"/>
        <rFont val="Consolas"/>
        <family val="3"/>
      </rPr>
      <t>0.92 * r_sun</t>
    </r>
  </si>
  <si>
    <r>
      <t xml:space="preserve">luminosity = </t>
    </r>
    <r>
      <rPr>
        <i/>
        <sz val="10"/>
        <rFont val="Consolas"/>
        <family val="3"/>
      </rPr>
      <t>0.62 * l_sun</t>
    </r>
  </si>
  <si>
    <r>
      <t xml:space="preserve">limb_darkening = </t>
    </r>
    <r>
      <rPr>
        <i/>
        <sz val="10"/>
        <rFont val="Consolas"/>
        <family val="3"/>
      </rPr>
      <t>[0.4765, 0.3495]  # paper contains different parameters q1, q2 for different planets. I averaged them.</t>
    </r>
  </si>
  <si>
    <r>
      <t xml:space="preserve">radius = </t>
    </r>
    <r>
      <rPr>
        <i/>
        <sz val="10"/>
        <rFont val="Consolas"/>
        <family val="3"/>
      </rPr>
      <t>2.691 * r_earth</t>
    </r>
  </si>
  <si>
    <t>sun</t>
  </si>
  <si>
    <t>jup</t>
  </si>
  <si>
    <t>earth</t>
  </si>
  <si>
    <t>r</t>
  </si>
  <si>
    <t>radius = 0.9897 * r_jup</t>
  </si>
  <si>
    <t>ppm</t>
  </si>
  <si>
    <t>Uli ppm</t>
  </si>
  <si>
    <t>pi * r^2</t>
  </si>
  <si>
    <t>/ statt * mean_intensity in total_luminosity()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</si>
</sst>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Consolas"/>
      <family val="3"/>
    </font>
    <font>
      <i/>
      <sz val="10"/>
      <name val="Consolas"/>
      <family val="3"/>
    </font>
    <font>
      <i/>
      <sz val="10"/>
      <name val="Courier New"/>
      <family val="3"/>
    </font>
    <font>
      <b/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D42E-A664-47EC-9C8A-1146EAD8C69E}">
  <dimension ref="A1:Q21"/>
  <sheetViews>
    <sheetView tabSelected="1" workbookViewId="0">
      <selection activeCell="O2" sqref="O2"/>
    </sheetView>
  </sheetViews>
  <sheetFormatPr baseColWidth="10" defaultRowHeight="15" x14ac:dyDescent="0.25"/>
  <sheetData>
    <row r="1" spans="1:17" x14ac:dyDescent="0.25">
      <c r="A1" s="1"/>
      <c r="K1" s="4" t="s">
        <v>14</v>
      </c>
      <c r="L1" s="4" t="s">
        <v>18</v>
      </c>
      <c r="M1" t="s">
        <v>16</v>
      </c>
      <c r="N1" t="s">
        <v>17</v>
      </c>
      <c r="O1" t="s">
        <v>19</v>
      </c>
    </row>
    <row r="2" spans="1:17" x14ac:dyDescent="0.25">
      <c r="A2" s="1" t="s">
        <v>3</v>
      </c>
      <c r="J2" t="s">
        <v>11</v>
      </c>
      <c r="K2" s="3">
        <v>696342000</v>
      </c>
      <c r="L2" s="3">
        <f>K2*K2*PI()</f>
        <v>1.5233337134996349E+18</v>
      </c>
    </row>
    <row r="3" spans="1:17" x14ac:dyDescent="0.25">
      <c r="A3" s="1" t="s">
        <v>4</v>
      </c>
    </row>
    <row r="4" spans="1:17" x14ac:dyDescent="0.25">
      <c r="A4" s="1" t="s">
        <v>5</v>
      </c>
      <c r="J4" t="s">
        <v>12</v>
      </c>
      <c r="K4" s="3">
        <v>71492000</v>
      </c>
      <c r="L4" s="3">
        <f>K4*K4*PI()</f>
        <v>1.6057013262380642E+16</v>
      </c>
    </row>
    <row r="5" spans="1:17" x14ac:dyDescent="0.25">
      <c r="A5" s="1" t="s">
        <v>6</v>
      </c>
      <c r="J5" t="s">
        <v>13</v>
      </c>
      <c r="K5" s="3">
        <v>6378135</v>
      </c>
      <c r="L5" s="3">
        <f>K5*K5*PI()</f>
        <v>127801893198931.94</v>
      </c>
    </row>
    <row r="6" spans="1:17" x14ac:dyDescent="0.25">
      <c r="A6" s="2" t="s">
        <v>0</v>
      </c>
    </row>
    <row r="7" spans="1:17" x14ac:dyDescent="0.25">
      <c r="A7" s="1" t="s">
        <v>7</v>
      </c>
      <c r="K7">
        <v>0.92</v>
      </c>
      <c r="L7" s="3">
        <f>K7*K7*L2</f>
        <v>1.289349655106091E+18</v>
      </c>
    </row>
    <row r="8" spans="1:17" x14ac:dyDescent="0.25">
      <c r="A8" s="1" t="s">
        <v>8</v>
      </c>
    </row>
    <row r="9" spans="1:17" x14ac:dyDescent="0.25">
      <c r="A9" s="1" t="s">
        <v>9</v>
      </c>
    </row>
    <row r="10" spans="1:17" x14ac:dyDescent="0.25">
      <c r="A10" s="2" t="s">
        <v>1</v>
      </c>
    </row>
    <row r="11" spans="1:17" x14ac:dyDescent="0.25">
      <c r="A11" s="1" t="s">
        <v>10</v>
      </c>
      <c r="K11">
        <v>2.6909999999999998</v>
      </c>
      <c r="L11" s="3">
        <f>K11*K11*L5</f>
        <v>925474981364094.75</v>
      </c>
      <c r="M11" s="5">
        <f>L11/L7*1000000</f>
        <v>717.78433235625619</v>
      </c>
      <c r="N11" s="5">
        <v>409</v>
      </c>
      <c r="O11">
        <v>812</v>
      </c>
      <c r="P11">
        <f>N11/M11</f>
        <v>0.56980903812344852</v>
      </c>
      <c r="Q11">
        <f>O11/M11</f>
        <v>1.13125901945291</v>
      </c>
    </row>
    <row r="12" spans="1:17" x14ac:dyDescent="0.25">
      <c r="A12" s="2" t="s">
        <v>2</v>
      </c>
    </row>
    <row r="13" spans="1:17" x14ac:dyDescent="0.25">
      <c r="A13" s="1" t="s">
        <v>15</v>
      </c>
      <c r="K13">
        <v>0.98970000000000002</v>
      </c>
      <c r="L13" s="3">
        <f>K13*K13*L4</f>
        <v>1.5727942277712606E+16</v>
      </c>
      <c r="M13" s="5">
        <f>L13/L7*1000000</f>
        <v>12198.353034358604</v>
      </c>
      <c r="N13">
        <v>6845</v>
      </c>
      <c r="O13">
        <v>13598</v>
      </c>
      <c r="P13">
        <f>N13/M13</f>
        <v>0.56114132626920754</v>
      </c>
      <c r="Q13">
        <f>O13/M13</f>
        <v>1.1147406507828612</v>
      </c>
    </row>
    <row r="19" spans="13:13" x14ac:dyDescent="0.25">
      <c r="M19">
        <v>99.918800000000005</v>
      </c>
    </row>
    <row r="20" spans="13:13" x14ac:dyDescent="0.25">
      <c r="M20">
        <f>100-M19</f>
        <v>8.1199999999995498E-2</v>
      </c>
    </row>
    <row r="21" spans="13:13" x14ac:dyDescent="0.25">
      <c r="M21">
        <f>M20*10000</f>
        <v>811.99999999995498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TOI 4504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</cp:lastModifiedBy>
  <dcterms:created xsi:type="dcterms:W3CDTF">2025-01-05T13:52:59Z</dcterms:created>
  <dcterms:modified xsi:type="dcterms:W3CDTF">2025-01-05T19:38:13Z</dcterms:modified>
</cp:coreProperties>
</file>