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5D5DA058-F7C8-4FE5-A75C-B05755EF8D50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Rebound" sheetId="41" r:id="rId1"/>
    <sheet name="TESS Data Processing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0" hidden="1">Rebound!$B$20:$D$34</definedName>
    <definedName name="_xlnm._FilterDatabase" localSheetId="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4" i="41" l="1"/>
  <c r="G54" i="41"/>
  <c r="H53" i="41"/>
  <c r="G53" i="41"/>
  <c r="H52" i="41"/>
  <c r="G52" i="41"/>
  <c r="H51" i="41"/>
  <c r="G51" i="41"/>
  <c r="H59" i="41"/>
  <c r="G59" i="41"/>
  <c r="H58" i="41"/>
  <c r="G58" i="41"/>
  <c r="H57" i="41"/>
  <c r="G57" i="41"/>
  <c r="H56" i="41"/>
  <c r="J56" i="41" s="1"/>
  <c r="K56" i="41" s="1"/>
  <c r="G56" i="41"/>
  <c r="H55" i="41"/>
  <c r="G55" i="41"/>
  <c r="H50" i="41"/>
  <c r="G50" i="41"/>
  <c r="H49" i="41"/>
  <c r="G49" i="41"/>
  <c r="H48" i="41"/>
  <c r="G48" i="41"/>
  <c r="H47" i="41"/>
  <c r="G47" i="41"/>
  <c r="D47" i="41"/>
  <c r="E47" i="41"/>
  <c r="F47" i="41"/>
  <c r="H46" i="41"/>
  <c r="G46" i="41"/>
  <c r="F46" i="41"/>
  <c r="E46" i="41"/>
  <c r="D46" i="41"/>
  <c r="F45" i="41"/>
  <c r="E45" i="41"/>
  <c r="D45" i="41"/>
  <c r="F40" i="41"/>
  <c r="E40" i="41"/>
  <c r="D40" i="41"/>
  <c r="F44" i="41"/>
  <c r="E44" i="41"/>
  <c r="D44" i="41"/>
  <c r="B42" i="41"/>
  <c r="F42" i="41" s="1"/>
  <c r="G43" i="41"/>
  <c r="H43" i="41"/>
  <c r="F43" i="41"/>
  <c r="E43" i="41"/>
  <c r="D43" i="41"/>
  <c r="F41" i="41"/>
  <c r="E41" i="41"/>
  <c r="D41" i="41"/>
  <c r="H42" i="41"/>
  <c r="G42" i="41"/>
  <c r="H41" i="41"/>
  <c r="G41" i="41"/>
  <c r="H40" i="41"/>
  <c r="G40" i="41"/>
  <c r="H39" i="41"/>
  <c r="G39" i="41"/>
  <c r="D35" i="41"/>
  <c r="D34" i="41"/>
  <c r="D37" i="41" s="1"/>
  <c r="N31" i="7"/>
  <c r="L31" i="7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J43" i="41" l="1"/>
  <c r="K43" i="41" s="1"/>
  <c r="J50" i="41"/>
  <c r="K50" i="41" s="1"/>
  <c r="J57" i="41"/>
  <c r="K57" i="41" s="1"/>
  <c r="J47" i="41"/>
  <c r="K47" i="41" s="1"/>
  <c r="J58" i="41"/>
  <c r="K58" i="41" s="1"/>
  <c r="J48" i="41"/>
  <c r="K48" i="41" s="1"/>
  <c r="J59" i="41"/>
  <c r="K59" i="41" s="1"/>
  <c r="J51" i="41"/>
  <c r="K51" i="41" s="1"/>
  <c r="J49" i="41"/>
  <c r="K49" i="41" s="1"/>
  <c r="J52" i="41"/>
  <c r="K52" i="41" s="1"/>
  <c r="J53" i="41"/>
  <c r="K53" i="41" s="1"/>
  <c r="J55" i="41"/>
  <c r="K55" i="41" s="1"/>
  <c r="J54" i="41"/>
  <c r="K54" i="41" s="1"/>
  <c r="J46" i="41"/>
  <c r="K46" i="41" s="1"/>
  <c r="J41" i="41"/>
  <c r="K41" i="41" s="1"/>
  <c r="J42" i="41"/>
  <c r="K42" i="41" s="1"/>
  <c r="D42" i="41"/>
  <c r="E42" i="41"/>
  <c r="J40" i="41"/>
  <c r="K40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<sst xmlns="http://schemas.openxmlformats.org/spreadsheetml/2006/main" count="1046" uniqueCount="241">
  <si>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</si>
  <si>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</si>
  <si>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</si>
  <si>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</si>
  <si>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</si>
  <si>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</si>
  <si>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</si>
  <si>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</si>
  <si>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</si>
  <si>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</si>
  <si>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</si>
  <si>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</si>
  <si>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</si>
  <si>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</si>
  <si>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</si>
  <si>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</si>
  <si>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</si>
  <si>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</si>
  <si>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</si>
  <si>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</si>
  <si>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</si>
  <si>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</si>
  <si>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</si>
  <si>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</si>
  <si>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</si>
  <si>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</si>
  <si>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</si>
  <si>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</si>
  <si>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</si>
  <si>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</si>
  <si>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</si>
  <si>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</si>
  <si>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</si>
  <si>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</si>
  <si>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</si>
  <si>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</si>
  <si>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</si>
  <si>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</si>
  <si>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</si>
  <si>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</si>
  <si>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</si>
  <si>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</si>
  <si>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</si>
  <si>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</si>
  <si>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</si>
  <si>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</si>
  <si>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</si>
  <si>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</si>
  <si>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</si>
  <si>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</si>
  <si>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</si>
  <si>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</si>
  <si>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</si>
  <si>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</si>
  <si>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</si>
  <si>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</si>
  <si>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</si>
  <si>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</si>
  <si>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</si>
  <si>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</si>
  <si>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</si>
  <si>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</si>
  <si>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</si>
  <si>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</si>
  <si>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</si>
  <si>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</si>
  <si>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</si>
  <si>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</si>
  <si>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</si>
  <si>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</si>
  <si>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</si>
  <si>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</si>
  <si>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</si>
  <si>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</si>
  <si>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</si>
  <si>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</si>
  <si>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</si>
  <si>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</si>
  <si>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</si>
  <si>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</si>
  <si>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</si>
  <si>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</si>
  <si>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</si>
  <si>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</si>
  <si>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</si>
  <si>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</si>
  <si>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</si>
  <si>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</si>
  <si>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</si>
  <si>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</si>
  <si>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</si>
  <si>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</si>
  <si>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</si>
  <si>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</si>
  <si>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</si>
  <si>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</si>
  <si>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</si>
  <si>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</si>
  <si>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</si>
  <si>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</si>
  <si>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</si>
  <si>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</si>
  <si>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</si>
  <si>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</si>
  <si>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</si>
  <si>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</si>
  <si>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</si>
  <si>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</si>
  <si>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</si>
  <si>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</si>
  <si>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</si>
  <si>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</si>
  <si>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</si>
  <si>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</si>
  <si>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</si>
  <si>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</si>
  <si>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</si>
  <si>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</si>
  <si>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</si>
  <si>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</si>
  <si>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</si>
  <si>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</si>
  <si>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</si>
  <si>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</si>
  <si>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</si>
  <si>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</si>
  <si>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</si>
  <si>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</si>
  <si>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</si>
  <si>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</si>
  <si>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</si>
  <si>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</si>
  <si>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</si>
  <si>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</si>
  <si>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</si>
  <si>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</si>
  <si>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</si>
  <si>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</si>
  <si>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</si>
  <si>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</si>
  <si>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</si>
  <si>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</si>
  <si>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</si>
  <si>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</si>
  <si>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</si>
  <si>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</si>
  <si>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</si>
  <si>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</si>
  <si>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</si>
  <si>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</si>
  <si>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</si>
  <si>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</si>
  <si>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</si>
  <si>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</si>
  <si>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</si>
  <si>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</si>
  <si>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</si>
  <si>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</si>
  <si>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</si>
  <si>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</si>
  <si>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</si>
  <si>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</si>
  <si>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</si>
  <si>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</si>
  <si>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</si>
  <si>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</si>
  <si>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</si>
  <si>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</si>
  <si>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</si>
  <si>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</si>
  <si>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</si>
  <si>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</si>
  <si>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</si>
  <si>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</si>
  <si>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</si>
  <si>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</si>
  <si>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</si>
  <si>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</si>
  <si>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</si>
  <si>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</si>
  <si>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</si>
  <si>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</si>
  <si>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</si>
  <si>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</si>
  <si>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</si>
  <si>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</si>
  <si>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</si>
  <si>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</si>
  <si>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</si>
  <si>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</si>
  <si>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</si>
  <si>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</si>
  <si>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</si>
  <si>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</si>
  <si>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 xml:space="preserve">energy_change=1.41e-09  total_momentum_change=8.52e+02  total_angular_momentum_change=-1.28e-14  center_of_mass_position_change=3.96e-04  </t>
  </si>
  <si>
    <t xml:space="preserve">energy_change=1.43e-11  total_momentum_change=1.58e+04  total_angular_momentum_change=1.73e-14  center_of_mass_position_change=4.07e-03  </t>
  </si>
  <si>
    <t>energy_change=1.45e-13  total_momentum_change=1.60e+05  total_angular_momentum_change=1.50e-13  center_of_mass_position_change=4.11e-02</t>
  </si>
  <si>
    <t>dt [s]</t>
  </si>
  <si>
    <t>energy_change=1.27e-07  total_momentum_change=1.65e+02  total_angular_momentum_change=1.49e-15  center_of_mass_position_change=4.69e-05</t>
  </si>
  <si>
    <t>energy_change=1.23e-05  total_momentum_change=3.46e+01  total_angular_momentum_change=-1.92e-15  center_of_mass_position_change=5.04e-06</t>
  </si>
  <si>
    <t>energy_change=-2.08e-02  total_momentum_change=6.54e+00  total_angular_momentum_change=4.27e-16  center_of_mass_position_change=2.29e-06</t>
  </si>
  <si>
    <t>energy_change=-7.12e-08  total_momentum_change=6.07e+02  total_angular_momentum_change=4.71e-14  center_of_mass_position_change=1.04e-02</t>
  </si>
  <si>
    <t>Result</t>
  </si>
  <si>
    <t>total time span [y]</t>
  </si>
  <si>
    <t>energy_change=1.15e-08  total_momentum_change=1.42e+03  total_angular_momentum_change=1.48e-13  center_of_mass_position_change=5.01e-01</t>
  </si>
  <si>
    <t>energy_change,  total_angular_momentum_change and center_of_mass_position_change are very small, as they should be in a rebound simulation. But total_momentum_change is large. Is there a mistake in calc_total_momentum()?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</si>
  <si>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</si>
  <si>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</si>
  <si>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</si>
  <si>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</si>
  <si>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</si>
  <si>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</si>
  <si>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</si>
  <si>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</si>
  <si>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area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</si>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</sst>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</numFmts>
  <fonts count="2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1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0" fontId="0" fillId="5" borderId="0" xfId="0" applyFill="1"/>
    <xf numFmtId="173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75" fontId="0" fillId="0" borderId="0" xfId="0" applyNumberFormat="1"/>
    <xf numFmtId="3" fontId="0" fillId="0" borderId="4" xfId="0" applyNumberFormat="1" applyBorder="1"/>
    <xf numFmtId="1" fontId="0" fillId="0" borderId="4" xfId="0" applyNumberFormat="1" applyBorder="1"/>
    <xf numFmtId="173" fontId="0" fillId="0" borderId="4" xfId="0" applyNumberFormat="1" applyBorder="1"/>
    <xf numFmtId="174" fontId="0" fillId="0" borderId="4" xfId="1" applyNumberFormat="1" applyFont="1" applyBorder="1"/>
    <xf numFmtId="2" fontId="0" fillId="0" borderId="4" xfId="0" applyNumberFormat="1" applyBorder="1"/>
    <xf numFmtId="0" fontId="0" fillId="5" borderId="4" xfId="0" applyFill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3" fontId="0" fillId="3" borderId="0" xfId="0" applyNumberFormat="1" applyFill="1"/>
    <xf numFmtId="174" fontId="0" fillId="3" borderId="0" xfId="1" applyNumberFormat="1" applyFont="1" applyFill="1"/>
    <xf numFmtId="2" fontId="0" fillId="3" borderId="0" xfId="0" applyNumberFormat="1" applyFill="1"/>
    <xf numFmtId="172" fontId="0" fillId="3" borderId="0" xfId="0" applyNumberFormat="1" applyFill="1"/>
    <xf numFmtId="0" fontId="0" fillId="0" borderId="0" xfId="0" applyFill="1"/>
    <xf numFmtId="0" fontId="0" fillId="0" borderId="4" xfId="0" applyFill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5" Type="http://schemas.openxmlformats.org/officeDocument/2006/relationships/image" Target="../media/image23.png"/><Relationship Id="rId4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666750</xdr:colOff>
      <xdr:row>29</xdr:row>
      <xdr:rowOff>28575</xdr:rowOff>
    </xdr:from>
    <xdr:to>
      <xdr:col>20</xdr:col>
      <xdr:colOff>95250</xdr:colOff>
      <xdr:row>42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639800" y="5553075"/>
          <a:ext cx="4057650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14</xdr:col>
      <xdr:colOff>723900</xdr:colOff>
      <xdr:row>47</xdr:row>
      <xdr:rowOff>76200</xdr:rowOff>
    </xdr:from>
    <xdr:to>
      <xdr:col>20</xdr:col>
      <xdr:colOff>142875</xdr:colOff>
      <xdr:row>59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696950" y="9029700"/>
          <a:ext cx="4048125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T60"/>
  <sheetViews>
    <sheetView tabSelected="1" topLeftCell="A28" workbookViewId="0">
      <selection activeCell="R63" sqref="R63"/>
    </sheetView>
  </sheetViews>
  <sheetFormatPr baseColWidth="10" defaultColWidth="11.5703125" defaultRowHeight="15"/>
  <cols>
    <col min="1" max="1" width="3.5703125" customWidth="1"/>
    <col min="3" max="3" width="33.140625" customWidth="1"/>
    <col min="4" max="4" width="13.7109375" bestFit="1" customWidth="1"/>
    <col min="6" max="6" width="21.140625" customWidth="1"/>
    <col min="7" max="7" width="12.5703125" bestFit="1" customWidth="1"/>
    <col min="10" max="10" width="13" bestFit="1" customWidth="1"/>
    <col min="11" max="12" width="14" customWidth="1"/>
  </cols>
  <sheetData>
    <row r="1" spans="2:8">
      <c r="B1" t="s">
        <v>162</v>
      </c>
    </row>
    <row r="2" spans="2:8">
      <c r="C2" s="1"/>
      <c r="D2" s="1" t="s">
        <v>161</v>
      </c>
      <c r="E2" s="1" t="s">
        <v>160</v>
      </c>
      <c r="F2" s="1" t="s">
        <v>159</v>
      </c>
      <c r="G2" s="1" t="s">
        <v>158</v>
      </c>
    </row>
    <row r="3" spans="2:8">
      <c r="C3" s="1" t="s">
        <v>88</v>
      </c>
      <c r="D3" s="1" t="s">
        <v>157</v>
      </c>
      <c r="E3" s="1" t="s">
        <v>157</v>
      </c>
      <c r="F3" s="1" t="s">
        <v>157</v>
      </c>
      <c r="G3" s="1" t="s">
        <v>157</v>
      </c>
    </row>
    <row r="4" spans="2:8">
      <c r="B4" t="s">
        <v>156</v>
      </c>
      <c r="C4" s="152" t="s">
        <v>155</v>
      </c>
      <c r="D4">
        <v>-15</v>
      </c>
    </row>
    <row r="5" spans="2:8">
      <c r="B5" t="s">
        <v>154</v>
      </c>
      <c r="C5">
        <v>6</v>
      </c>
      <c r="D5">
        <v>-12</v>
      </c>
    </row>
    <row r="6" spans="2:8">
      <c r="B6" t="s">
        <v>154</v>
      </c>
      <c r="C6">
        <v>60</v>
      </c>
      <c r="D6">
        <v>-11</v>
      </c>
    </row>
    <row r="7" spans="2:8">
      <c r="B7" t="s">
        <v>154</v>
      </c>
      <c r="C7">
        <v>600</v>
      </c>
      <c r="D7">
        <v>-9</v>
      </c>
    </row>
    <row r="8" spans="2:8">
      <c r="B8" t="s">
        <v>154</v>
      </c>
      <c r="C8">
        <v>1200</v>
      </c>
      <c r="D8">
        <v>-9</v>
      </c>
    </row>
    <row r="9" spans="2:8">
      <c r="B9" t="s">
        <v>154</v>
      </c>
      <c r="C9">
        <v>2400</v>
      </c>
      <c r="D9">
        <v>-8</v>
      </c>
    </row>
    <row r="10" spans="2:8">
      <c r="B10" t="s">
        <v>154</v>
      </c>
      <c r="C10">
        <v>4800</v>
      </c>
      <c r="D10">
        <v>-8</v>
      </c>
    </row>
    <row r="11" spans="2:8">
      <c r="B11" t="s">
        <v>154</v>
      </c>
      <c r="C11">
        <v>7200</v>
      </c>
      <c r="D11">
        <v>-7</v>
      </c>
    </row>
    <row r="12" spans="2:8">
      <c r="B12" t="s">
        <v>154</v>
      </c>
      <c r="C12">
        <v>14400</v>
      </c>
      <c r="D12">
        <v>-7</v>
      </c>
      <c r="G12">
        <v>-7</v>
      </c>
    </row>
    <row r="13" spans="2:8">
      <c r="B13" t="s">
        <v>154</v>
      </c>
      <c r="C13">
        <v>28800</v>
      </c>
      <c r="D13">
        <v>-6</v>
      </c>
    </row>
    <row r="14" spans="2:8">
      <c r="B14" t="s">
        <v>154</v>
      </c>
      <c r="C14">
        <v>86400</v>
      </c>
      <c r="D14">
        <v>-5</v>
      </c>
      <c r="E14">
        <v>-6</v>
      </c>
      <c r="F14">
        <v>-6</v>
      </c>
      <c r="G14">
        <v>-6</v>
      </c>
      <c r="H14" t="s">
        <v>164</v>
      </c>
    </row>
    <row r="15" spans="2:8">
      <c r="B15" t="s">
        <v>156</v>
      </c>
      <c r="C15">
        <v>86400</v>
      </c>
      <c r="D15">
        <v>-16</v>
      </c>
      <c r="F15">
        <v>-16</v>
      </c>
      <c r="G15">
        <v>-15</v>
      </c>
      <c r="H15" t="s">
        <v>163</v>
      </c>
    </row>
    <row r="17" spans="2:8">
      <c r="B17" t="s">
        <v>154</v>
      </c>
      <c r="C17">
        <v>3600</v>
      </c>
      <c r="F17">
        <v>-9</v>
      </c>
      <c r="H17" t="s">
        <v>165</v>
      </c>
    </row>
    <row r="18" spans="2:8" s="186" customFormat="1">
      <c r="B18" s="186" t="s">
        <v>156</v>
      </c>
      <c r="C18" s="186">
        <v>3600</v>
      </c>
      <c r="F18" s="186">
        <v>-15</v>
      </c>
      <c r="H18" s="186" t="s">
        <v>166</v>
      </c>
    </row>
    <row r="20" spans="2:8">
      <c r="B20" s="183" t="s">
        <v>197</v>
      </c>
      <c r="C20" s="183" t="s">
        <v>203</v>
      </c>
      <c r="D20" s="3" t="s">
        <v>202</v>
      </c>
    </row>
    <row r="21" spans="2:8">
      <c r="B21">
        <v>18</v>
      </c>
      <c r="C21" s="184">
        <v>0.77344284736481861</v>
      </c>
      <c r="D21" t="s">
        <v>196</v>
      </c>
    </row>
    <row r="22" spans="2:8">
      <c r="B22">
        <v>180</v>
      </c>
      <c r="C22" s="184">
        <v>0.77344284736481861</v>
      </c>
      <c r="D22" t="s">
        <v>195</v>
      </c>
    </row>
    <row r="23" spans="2:8">
      <c r="B23">
        <v>1800</v>
      </c>
      <c r="C23" s="184">
        <v>0.77344284736481861</v>
      </c>
      <c r="D23" t="s">
        <v>194</v>
      </c>
    </row>
    <row r="24" spans="2:8">
      <c r="B24">
        <v>18000</v>
      </c>
      <c r="C24" s="184">
        <v>0.77344284736481861</v>
      </c>
      <c r="D24" t="s">
        <v>198</v>
      </c>
    </row>
    <row r="25" spans="2:8">
      <c r="B25">
        <v>18000</v>
      </c>
      <c r="C25" s="184">
        <v>77.344284736481868</v>
      </c>
      <c r="D25" t="s">
        <v>201</v>
      </c>
    </row>
    <row r="26" spans="2:8">
      <c r="B26">
        <v>18000</v>
      </c>
      <c r="C26" s="184">
        <v>773.44284736481859</v>
      </c>
      <c r="D26" t="s">
        <v>204</v>
      </c>
    </row>
    <row r="27" spans="2:8">
      <c r="B27">
        <v>180000</v>
      </c>
      <c r="C27" s="184">
        <v>0.77563312799452433</v>
      </c>
      <c r="D27" t="s">
        <v>199</v>
      </c>
    </row>
    <row r="28" spans="2:8">
      <c r="B28">
        <v>1800000</v>
      </c>
      <c r="C28" s="184">
        <v>0.7986310746064339</v>
      </c>
      <c r="D28" t="s">
        <v>200</v>
      </c>
    </row>
    <row r="29" spans="2:8" s="186" customFormat="1">
      <c r="B29" s="186" t="s">
        <v>205</v>
      </c>
    </row>
    <row r="30" spans="2:8">
      <c r="C30" s="3" t="s">
        <v>197</v>
      </c>
      <c r="D30" s="196">
        <v>1800</v>
      </c>
    </row>
    <row r="31" spans="2:8">
      <c r="C31" s="3" t="s">
        <v>210</v>
      </c>
      <c r="D31" s="187">
        <v>100000</v>
      </c>
    </row>
    <row r="32" spans="2:8">
      <c r="C32" s="3" t="s">
        <v>206</v>
      </c>
      <c r="D32" s="198">
        <v>2458400.0109999999</v>
      </c>
    </row>
    <row r="33" spans="2:20">
      <c r="C33" s="3" t="s">
        <v>208</v>
      </c>
      <c r="D33" s="197">
        <v>2460472.3902825499</v>
      </c>
    </row>
    <row r="34" spans="2:20">
      <c r="C34" s="3" t="s">
        <v>209</v>
      </c>
      <c r="D34" s="197">
        <f>(D33-D32)/D30*(60*60*24)</f>
        <v>99474.205562397838</v>
      </c>
    </row>
    <row r="35" spans="2:20">
      <c r="C35" s="3" t="s">
        <v>211</v>
      </c>
      <c r="D35" s="197">
        <f>D30*D31/(60*60*24)</f>
        <v>2083.3333333333335</v>
      </c>
    </row>
    <row r="36" spans="2:20">
      <c r="C36" s="3" t="s">
        <v>223</v>
      </c>
      <c r="D36" s="184">
        <v>0.25</v>
      </c>
    </row>
    <row r="37" spans="2:20">
      <c r="C37" s="3" t="s">
        <v>229</v>
      </c>
      <c r="D37" s="196">
        <f>D30*ROUNDDOWN(D34,0)</f>
        <v>179053200</v>
      </c>
    </row>
    <row r="38" spans="2:20">
      <c r="D38" s="183" t="s">
        <v>197</v>
      </c>
      <c r="E38" s="183" t="s">
        <v>210</v>
      </c>
      <c r="F38" s="183" t="s">
        <v>228</v>
      </c>
      <c r="G38" s="183" t="s">
        <v>214</v>
      </c>
      <c r="H38" s="183" t="s">
        <v>213</v>
      </c>
      <c r="I38" s="183" t="s">
        <v>215</v>
      </c>
      <c r="J38" s="183" t="s">
        <v>220</v>
      </c>
      <c r="K38" s="183" t="s">
        <v>224</v>
      </c>
      <c r="L38" s="183" t="s">
        <v>225</v>
      </c>
    </row>
    <row r="39" spans="2:20">
      <c r="B39" s="185"/>
      <c r="C39" t="s">
        <v>212</v>
      </c>
      <c r="D39" s="195">
        <v>1800</v>
      </c>
      <c r="E39" s="192">
        <v>100000</v>
      </c>
      <c r="F39" s="191">
        <v>99474</v>
      </c>
      <c r="G39" s="189">
        <f>SUBSTITUTE(RIGHT(LEFT(M39,17),12),".",",")*1</f>
        <v>1.572794E+16</v>
      </c>
      <c r="H39">
        <f>SUBSTITUTE(RIGHT(M39,8),".",",")*1</f>
        <v>0.44228800000000001</v>
      </c>
      <c r="I39">
        <v>2.0499999999999998</v>
      </c>
      <c r="L39" s="187">
        <v>6E-10</v>
      </c>
      <c r="M39" s="188" t="s">
        <v>207</v>
      </c>
      <c r="P39" s="214"/>
      <c r="Q39" s="214"/>
      <c r="R39" s="214"/>
      <c r="S39" s="214"/>
      <c r="T39" s="214"/>
    </row>
    <row r="40" spans="2:20">
      <c r="B40">
        <v>0.01</v>
      </c>
      <c r="C40" t="s">
        <v>212</v>
      </c>
      <c r="D40" s="196">
        <f t="shared" ref="D40:D47" si="0">D$39*$B40</f>
        <v>18</v>
      </c>
      <c r="E40" s="187">
        <f t="shared" ref="E40:F47" si="1">E$39/$B40</f>
        <v>10000000</v>
      </c>
      <c r="F40">
        <f t="shared" si="1"/>
        <v>9947400</v>
      </c>
      <c r="G40" s="189">
        <f>SUBSTITUTE(RIGHT(LEFT(M40,17),12),".",",")*1</f>
        <v>1.572794E+16</v>
      </c>
      <c r="H40">
        <f>SUBSTITUTE(RIGHT(M40,8),".",",")*1</f>
        <v>0.44228800000000001</v>
      </c>
      <c r="I40">
        <v>212.84</v>
      </c>
      <c r="J40" s="190">
        <f t="shared" ref="J40:J42" si="2">H40/H$39-1</f>
        <v>0</v>
      </c>
      <c r="K40" s="184">
        <f t="shared" ref="K40:K42" si="3">$D$36*J40*60*60*24</f>
        <v>0</v>
      </c>
      <c r="L40" s="187"/>
      <c r="M40" s="188" t="s">
        <v>207</v>
      </c>
      <c r="P40" s="214"/>
      <c r="Q40" s="214"/>
      <c r="R40" s="214"/>
      <c r="S40" s="214"/>
      <c r="T40" s="214"/>
    </row>
    <row r="41" spans="2:20">
      <c r="B41">
        <v>2</v>
      </c>
      <c r="C41" t="s">
        <v>212</v>
      </c>
      <c r="D41" s="196">
        <f t="shared" si="0"/>
        <v>3600</v>
      </c>
      <c r="E41" s="187">
        <f t="shared" si="1"/>
        <v>50000</v>
      </c>
      <c r="F41">
        <f t="shared" si="1"/>
        <v>49737</v>
      </c>
      <c r="G41" s="189">
        <f>SUBSTITUTE(RIGHT(LEFT(M41,17),12),".",",")*1</f>
        <v>1.572794E+16</v>
      </c>
      <c r="H41">
        <f>SUBSTITUTE(RIGHT(M41,8),".",",")*1</f>
        <v>0.44228899999999999</v>
      </c>
      <c r="I41">
        <v>1.07</v>
      </c>
      <c r="J41" s="190">
        <f t="shared" si="2"/>
        <v>2.2609702274856147E-6</v>
      </c>
      <c r="K41" s="184">
        <f t="shared" si="3"/>
        <v>4.8836956913689278E-2</v>
      </c>
      <c r="L41" s="187"/>
      <c r="M41" s="188" t="s">
        <v>216</v>
      </c>
      <c r="P41" s="214"/>
      <c r="Q41" s="214"/>
      <c r="R41" s="214"/>
      <c r="S41" s="214"/>
      <c r="T41" s="214"/>
    </row>
    <row r="42" spans="2:20">
      <c r="B42">
        <f>2*3</f>
        <v>6</v>
      </c>
      <c r="C42" t="s">
        <v>212</v>
      </c>
      <c r="D42" s="196">
        <f t="shared" si="0"/>
        <v>10800</v>
      </c>
      <c r="E42" s="2">
        <f t="shared" si="1"/>
        <v>16666.666666666668</v>
      </c>
      <c r="F42">
        <f t="shared" si="1"/>
        <v>16579</v>
      </c>
      <c r="G42" s="189">
        <f>SUBSTITUTE(RIGHT(LEFT(M42,17),12),".",",")*1</f>
        <v>1.572794E+16</v>
      </c>
      <c r="H42">
        <f>SUBSTITUTE(RIGHT(M42,8),".",",")*1</f>
        <v>0.442301</v>
      </c>
      <c r="I42">
        <v>0.36</v>
      </c>
      <c r="J42" s="190">
        <f t="shared" si="2"/>
        <v>2.9392612957979125E-5</v>
      </c>
      <c r="K42" s="184">
        <f t="shared" si="3"/>
        <v>0.6348804398923491</v>
      </c>
      <c r="L42" s="187">
        <v>3.2999999999999998E-8</v>
      </c>
      <c r="M42" s="188" t="s">
        <v>217</v>
      </c>
      <c r="P42" s="214"/>
      <c r="Q42" s="214"/>
      <c r="R42" s="214"/>
      <c r="S42" s="214"/>
      <c r="T42" s="214"/>
    </row>
    <row r="43" spans="2:20">
      <c r="B43">
        <v>59</v>
      </c>
      <c r="C43" t="s">
        <v>212</v>
      </c>
      <c r="D43" s="196">
        <f t="shared" si="0"/>
        <v>106200</v>
      </c>
      <c r="E43" s="2">
        <f t="shared" si="1"/>
        <v>1694.9152542372881</v>
      </c>
      <c r="F43">
        <f t="shared" si="1"/>
        <v>1686</v>
      </c>
      <c r="G43" s="189">
        <f>SUBSTITUTE(RIGHT(LEFT(M43,17),12),".",",")*1</f>
        <v>1.572794E+16</v>
      </c>
      <c r="H43">
        <f>SUBSTITUTE(RIGHT(M43,8),".",",")*1</f>
        <v>0.444328</v>
      </c>
      <c r="I43">
        <v>0.04</v>
      </c>
      <c r="J43" s="190">
        <f>H43/H$39-1</f>
        <v>4.612379264189892E-3</v>
      </c>
      <c r="K43" s="184">
        <f>$D$36*J43*60*60*24</f>
        <v>99.627392106501674</v>
      </c>
      <c r="L43" s="187">
        <v>3.1099999999999997E-5</v>
      </c>
      <c r="M43" s="188" t="s">
        <v>218</v>
      </c>
      <c r="P43" s="214"/>
      <c r="Q43" s="214"/>
      <c r="R43" s="214"/>
      <c r="S43" s="214"/>
      <c r="T43" s="214"/>
    </row>
    <row r="44" spans="2:20">
      <c r="B44">
        <v>281</v>
      </c>
      <c r="C44" t="s">
        <v>212</v>
      </c>
      <c r="D44" s="196">
        <f t="shared" si="0"/>
        <v>505800</v>
      </c>
      <c r="E44" s="2">
        <f t="shared" si="1"/>
        <v>355.87188612099646</v>
      </c>
      <c r="F44">
        <f t="shared" si="1"/>
        <v>354</v>
      </c>
      <c r="G44" s="193" t="s">
        <v>0</v>
      </c>
      <c r="H44" s="193" t="s">
        <v>0</v>
      </c>
      <c r="I44" s="193" t="s">
        <v>0</v>
      </c>
      <c r="J44" s="193" t="s">
        <v>0</v>
      </c>
      <c r="L44" s="187"/>
      <c r="M44" s="188" t="s">
        <v>221</v>
      </c>
      <c r="P44" s="214"/>
      <c r="Q44" s="214"/>
      <c r="R44" s="214"/>
      <c r="S44" s="214"/>
      <c r="T44" s="214"/>
    </row>
    <row r="45" spans="2:20">
      <c r="B45">
        <v>1</v>
      </c>
      <c r="C45" t="s">
        <v>212</v>
      </c>
      <c r="D45" s="196">
        <f t="shared" si="0"/>
        <v>1800</v>
      </c>
      <c r="E45" s="187">
        <f t="shared" si="1"/>
        <v>100000</v>
      </c>
      <c r="F45">
        <f t="shared" si="1"/>
        <v>99474</v>
      </c>
      <c r="G45" s="193" t="s">
        <v>0</v>
      </c>
      <c r="H45" s="193" t="s">
        <v>222</v>
      </c>
      <c r="I45" s="193" t="s">
        <v>0</v>
      </c>
      <c r="J45" s="193" t="s">
        <v>0</v>
      </c>
      <c r="L45" s="187"/>
      <c r="M45" s="188" t="s">
        <v>219</v>
      </c>
      <c r="P45" s="214"/>
      <c r="Q45" s="214"/>
      <c r="R45" s="214"/>
      <c r="S45" s="214"/>
      <c r="T45" s="214"/>
    </row>
    <row r="46" spans="2:20">
      <c r="B46">
        <v>59</v>
      </c>
      <c r="C46" t="s">
        <v>212</v>
      </c>
      <c r="D46" s="196">
        <f t="shared" si="0"/>
        <v>106200</v>
      </c>
      <c r="E46" s="2">
        <f t="shared" si="1"/>
        <v>1694.9152542372881</v>
      </c>
      <c r="F46">
        <f t="shared" si="1"/>
        <v>1686</v>
      </c>
      <c r="G46" s="189">
        <f>SUBSTITUTE(RIGHT(LEFT(M46,17),12),".",",")*1</f>
        <v>1.572794E+16</v>
      </c>
      <c r="H46">
        <f>SUBSTITUTE(RIGHT(M46,8),".",",")*1</f>
        <v>0.44433800000000001</v>
      </c>
      <c r="I46">
        <v>0.08</v>
      </c>
      <c r="J46" s="190">
        <f>H46/H$39-1</f>
        <v>4.6349889664651922E-3</v>
      </c>
      <c r="K46" s="184">
        <f>$D$36*J46*60*60*24</f>
        <v>100.11576167564814</v>
      </c>
      <c r="L46" s="187"/>
      <c r="M46" s="188" t="s">
        <v>226</v>
      </c>
      <c r="P46" s="214"/>
      <c r="Q46" s="214"/>
      <c r="R46" s="214"/>
      <c r="S46" s="214"/>
      <c r="T46" s="214"/>
    </row>
    <row r="47" spans="2:20">
      <c r="B47" s="186">
        <v>59</v>
      </c>
      <c r="C47" s="186" t="s">
        <v>227</v>
      </c>
      <c r="D47" s="199">
        <f t="shared" si="0"/>
        <v>106200</v>
      </c>
      <c r="E47" s="200">
        <f t="shared" si="1"/>
        <v>1694.9152542372881</v>
      </c>
      <c r="F47" s="186">
        <f t="shared" si="1"/>
        <v>1686</v>
      </c>
      <c r="G47" s="201">
        <f>SUBSTITUTE(RIGHT(LEFT(M47,17),12),".",",")*1</f>
        <v>1.572794E+16</v>
      </c>
      <c r="H47" s="186">
        <f>SUBSTITUTE(RIGHT(M47,8),".",",")*1</f>
        <v>0.44228800000000001</v>
      </c>
      <c r="I47" s="186">
        <v>0.28999999999999998</v>
      </c>
      <c r="J47" s="202">
        <f>H47/H$39-1</f>
        <v>0</v>
      </c>
      <c r="K47" s="203">
        <f>$D$36*J47*60*60*24</f>
        <v>0</v>
      </c>
      <c r="L47" s="186">
        <v>0</v>
      </c>
      <c r="M47" s="204" t="s">
        <v>207</v>
      </c>
      <c r="N47" s="186"/>
      <c r="O47" s="186"/>
      <c r="P47" s="215"/>
      <c r="Q47" s="215"/>
      <c r="R47" s="215"/>
      <c r="S47" s="215"/>
      <c r="T47" s="215"/>
    </row>
    <row r="48" spans="2:20">
      <c r="B48" s="205" t="s">
        <v>230</v>
      </c>
      <c r="C48" t="s">
        <v>227</v>
      </c>
      <c r="D48" s="1" t="s">
        <v>0</v>
      </c>
      <c r="E48">
        <v>4281</v>
      </c>
      <c r="F48">
        <v>3780</v>
      </c>
      <c r="G48" s="189">
        <f>SUBSTITUTE(RIGHT(LEFT(M48,17),12),".",",")*1</f>
        <v>1.572794E+16</v>
      </c>
      <c r="H48">
        <f>SUBSTITUTE(RIGHT(M48,8),".",",")*1</f>
        <v>0.44228800000000001</v>
      </c>
      <c r="I48">
        <v>0.34</v>
      </c>
      <c r="J48" s="190">
        <f>H48/H$39-1</f>
        <v>0</v>
      </c>
      <c r="K48" s="184">
        <f>$D$36*J48*60*60*24</f>
        <v>0</v>
      </c>
      <c r="L48" s="187">
        <v>9.9999999999999998E-17</v>
      </c>
      <c r="M48" s="188" t="s">
        <v>207</v>
      </c>
      <c r="P48" s="214"/>
      <c r="Q48" s="214"/>
      <c r="R48" s="214"/>
      <c r="S48" s="214"/>
      <c r="T48" s="214"/>
    </row>
    <row r="49" spans="2:20">
      <c r="B49" s="205" t="s">
        <v>230</v>
      </c>
      <c r="C49" t="s">
        <v>212</v>
      </c>
      <c r="D49">
        <v>1800</v>
      </c>
      <c r="E49">
        <v>4281</v>
      </c>
      <c r="F49">
        <v>3780</v>
      </c>
      <c r="G49" s="189">
        <f>SUBSTITUTE(RIGHT(LEFT(M49,17),12),".",",")*1</f>
        <v>1.572794E+16</v>
      </c>
      <c r="H49">
        <f>SUBSTITUTE(RIGHT(M49,8),".",",")*1</f>
        <v>0.44228800000000001</v>
      </c>
      <c r="I49">
        <v>0.15</v>
      </c>
      <c r="J49" s="190">
        <f>H49/H$39-1</f>
        <v>0</v>
      </c>
      <c r="K49" s="184">
        <f>$D$36*J49*60*60*24</f>
        <v>0</v>
      </c>
      <c r="L49" s="187">
        <v>6E-10</v>
      </c>
      <c r="M49" s="188" t="s">
        <v>207</v>
      </c>
    </row>
    <row r="50" spans="2:20">
      <c r="B50" s="205" t="s">
        <v>230</v>
      </c>
      <c r="C50" t="s">
        <v>212</v>
      </c>
      <c r="D50">
        <v>10800</v>
      </c>
      <c r="E50">
        <v>4281</v>
      </c>
      <c r="F50">
        <v>3780</v>
      </c>
      <c r="G50" s="189">
        <f t="shared" ref="G50:G59" si="4">SUBSTITUTE(RIGHT(LEFT(M50,17),12),".",",")*1</f>
        <v>1.572794E+16</v>
      </c>
      <c r="H50">
        <f t="shared" ref="H50:H59" si="5">SUBSTITUTE(RIGHT(M50,8),".",",")*1</f>
        <v>0.44228400000000001</v>
      </c>
      <c r="I50" s="120">
        <v>0.10100000000000001</v>
      </c>
      <c r="J50" s="190">
        <f t="shared" ref="J50:J59" si="6">H50/H$39-1</f>
        <v>-9.0438809101645035E-6</v>
      </c>
      <c r="K50" s="184">
        <f t="shared" ref="K50:K59" si="7">$D$36*J50*60*60*24</f>
        <v>-0.19534782765955327</v>
      </c>
      <c r="L50" s="187">
        <v>9.9999999999999995E-8</v>
      </c>
      <c r="M50" s="188" t="s">
        <v>231</v>
      </c>
    </row>
    <row r="51" spans="2:20">
      <c r="B51" s="205" t="s">
        <v>230</v>
      </c>
      <c r="C51" t="s">
        <v>212</v>
      </c>
      <c r="D51">
        <v>20000</v>
      </c>
      <c r="E51">
        <v>4281</v>
      </c>
      <c r="F51">
        <v>3780</v>
      </c>
      <c r="G51" s="189">
        <f t="shared" ref="G51:G54" si="8">SUBSTITUTE(RIGHT(LEFT(M51,17),12),".",",")*1</f>
        <v>1.572794E+16</v>
      </c>
      <c r="H51">
        <f t="shared" ref="H51:H54" si="9">SUBSTITUTE(RIGHT(M51,8),".",",")*1</f>
        <v>0.442274</v>
      </c>
      <c r="I51">
        <v>9.8000000000000004E-2</v>
      </c>
      <c r="J51" s="190">
        <f>H51/H$39-1</f>
        <v>-3.1653583185686784E-5</v>
      </c>
      <c r="K51" s="184">
        <f t="shared" ref="K51:K54" si="10">$D$36*J51*60*60*24</f>
        <v>-0.68371739681083454</v>
      </c>
      <c r="L51" s="187">
        <v>3.9999999999999998E-7</v>
      </c>
      <c r="M51" s="188" t="s">
        <v>238</v>
      </c>
    </row>
    <row r="52" spans="2:20">
      <c r="B52" s="209" t="s">
        <v>230</v>
      </c>
      <c r="C52" s="194" t="s">
        <v>212</v>
      </c>
      <c r="D52" s="194">
        <v>50000</v>
      </c>
      <c r="E52" s="194">
        <v>4281</v>
      </c>
      <c r="F52" s="194">
        <v>3780</v>
      </c>
      <c r="G52" s="210">
        <f t="shared" si="8"/>
        <v>1.572794E+16</v>
      </c>
      <c r="H52" s="194">
        <f t="shared" si="9"/>
        <v>0.44220300000000001</v>
      </c>
      <c r="I52" s="194">
        <v>9.9000000000000005E-2</v>
      </c>
      <c r="J52" s="211">
        <f>H52/H$39-1</f>
        <v>-1.9218246934127325E-4</v>
      </c>
      <c r="K52" s="212">
        <f t="shared" si="10"/>
        <v>-4.1511413377715023</v>
      </c>
      <c r="L52" s="213">
        <v>1.9999999999999999E-6</v>
      </c>
      <c r="M52" s="188" t="s">
        <v>237</v>
      </c>
    </row>
    <row r="53" spans="2:20">
      <c r="B53" s="205" t="s">
        <v>230</v>
      </c>
      <c r="C53" t="s">
        <v>212</v>
      </c>
      <c r="D53">
        <v>70000</v>
      </c>
      <c r="E53">
        <v>4281</v>
      </c>
      <c r="F53">
        <v>3780</v>
      </c>
      <c r="G53" s="189">
        <f t="shared" si="8"/>
        <v>1.572794E+16</v>
      </c>
      <c r="H53">
        <f t="shared" si="9"/>
        <v>0.442131</v>
      </c>
      <c r="I53">
        <v>9.1999999999999998E-2</v>
      </c>
      <c r="J53" s="190">
        <f>H53/H$39-1</f>
        <v>-3.5497232572445636E-4</v>
      </c>
      <c r="K53" s="184">
        <f t="shared" si="10"/>
        <v>-7.6674022356482574</v>
      </c>
      <c r="L53" s="187">
        <v>3.9999999999999998E-6</v>
      </c>
      <c r="M53" s="188" t="s">
        <v>239</v>
      </c>
    </row>
    <row r="54" spans="2:20">
      <c r="B54" s="205" t="s">
        <v>230</v>
      </c>
      <c r="C54" t="s">
        <v>212</v>
      </c>
      <c r="D54">
        <v>85000</v>
      </c>
      <c r="E54">
        <v>4281</v>
      </c>
      <c r="F54">
        <v>3780</v>
      </c>
      <c r="G54" s="189">
        <f t="shared" si="8"/>
        <v>1.572794E+16</v>
      </c>
      <c r="H54">
        <f t="shared" si="9"/>
        <v>0.44198799999999999</v>
      </c>
      <c r="I54">
        <v>9.1999999999999998E-2</v>
      </c>
      <c r="J54" s="190">
        <f>H54/H$39-1</f>
        <v>-6.7829106826322594E-4</v>
      </c>
      <c r="K54" s="184">
        <f t="shared" si="10"/>
        <v>-14.65108707448568</v>
      </c>
      <c r="L54" s="187">
        <v>5.0000000000000004E-6</v>
      </c>
      <c r="M54" s="188" t="s">
        <v>240</v>
      </c>
    </row>
    <row r="55" spans="2:20">
      <c r="B55" s="206" t="s">
        <v>230</v>
      </c>
      <c r="C55" s="186" t="s">
        <v>212</v>
      </c>
      <c r="D55" s="186">
        <v>106200</v>
      </c>
      <c r="E55" s="186">
        <v>4281</v>
      </c>
      <c r="F55" s="186">
        <v>3780</v>
      </c>
      <c r="G55" s="201">
        <f t="shared" si="4"/>
        <v>1.572794E+16</v>
      </c>
      <c r="H55" s="186">
        <f t="shared" si="5"/>
        <v>0.44170599999999999</v>
      </c>
      <c r="I55" s="207">
        <v>0.09</v>
      </c>
      <c r="J55" s="202">
        <f t="shared" si="6"/>
        <v>-1.3158846724307116E-3</v>
      </c>
      <c r="K55" s="203">
        <f t="shared" si="7"/>
        <v>-28.423108924503371</v>
      </c>
      <c r="L55" s="208">
        <v>1.9999999999999999E-6</v>
      </c>
      <c r="M55" s="204" t="s">
        <v>232</v>
      </c>
      <c r="N55" s="186"/>
      <c r="O55" s="186"/>
      <c r="P55" s="186"/>
      <c r="Q55" s="186"/>
      <c r="R55" s="186"/>
      <c r="S55" s="186"/>
      <c r="T55" s="186"/>
    </row>
    <row r="56" spans="2:20">
      <c r="B56" s="205" t="s">
        <v>230</v>
      </c>
      <c r="C56" t="s">
        <v>233</v>
      </c>
      <c r="D56">
        <v>10800</v>
      </c>
      <c r="E56">
        <v>4281</v>
      </c>
      <c r="F56">
        <v>3780</v>
      </c>
      <c r="G56" s="189">
        <f t="shared" si="4"/>
        <v>1.572794E+16</v>
      </c>
      <c r="H56">
        <f t="shared" si="5"/>
        <v>0.44228400000000001</v>
      </c>
      <c r="I56">
        <v>9.5000000000000001E-2</v>
      </c>
      <c r="J56" s="190">
        <f t="shared" si="6"/>
        <v>-9.0438809101645035E-6</v>
      </c>
      <c r="K56" s="184">
        <f t="shared" si="7"/>
        <v>-0.19534782765955327</v>
      </c>
      <c r="L56" s="187">
        <v>9.9999999999999995E-8</v>
      </c>
      <c r="M56" s="188" t="s">
        <v>231</v>
      </c>
    </row>
    <row r="57" spans="2:20">
      <c r="B57" s="205" t="s">
        <v>230</v>
      </c>
      <c r="C57" t="s">
        <v>234</v>
      </c>
      <c r="D57">
        <v>10800</v>
      </c>
      <c r="E57">
        <v>4281</v>
      </c>
      <c r="F57">
        <v>3780</v>
      </c>
      <c r="G57" s="189">
        <f t="shared" si="4"/>
        <v>1.572794E+16</v>
      </c>
      <c r="H57">
        <f t="shared" si="5"/>
        <v>0.442301</v>
      </c>
      <c r="I57">
        <v>0.158</v>
      </c>
      <c r="J57" s="190">
        <f t="shared" si="6"/>
        <v>2.9392612957979125E-5</v>
      </c>
      <c r="K57" s="184">
        <f t="shared" si="7"/>
        <v>0.6348804398923491</v>
      </c>
      <c r="L57" s="187">
        <v>1E-8</v>
      </c>
      <c r="M57" s="188" t="s">
        <v>217</v>
      </c>
    </row>
    <row r="58" spans="2:20">
      <c r="B58" s="205" t="s">
        <v>230</v>
      </c>
      <c r="C58" t="s">
        <v>234</v>
      </c>
      <c r="D58">
        <v>106200</v>
      </c>
      <c r="E58">
        <v>4281</v>
      </c>
      <c r="F58">
        <v>3780</v>
      </c>
      <c r="G58" s="189">
        <f t="shared" si="4"/>
        <v>1.572794E+16</v>
      </c>
      <c r="H58">
        <f t="shared" si="5"/>
        <v>0.443247</v>
      </c>
      <c r="I58">
        <v>0.17</v>
      </c>
      <c r="J58" s="190">
        <f t="shared" si="6"/>
        <v>2.1682704482146598E-3</v>
      </c>
      <c r="K58" s="184">
        <f t="shared" si="7"/>
        <v>46.834641681436651</v>
      </c>
      <c r="L58" s="187">
        <v>9.9999999999999995E-7</v>
      </c>
      <c r="M58" s="188" t="s">
        <v>235</v>
      </c>
    </row>
    <row r="59" spans="2:20">
      <c r="B59" s="205" t="s">
        <v>230</v>
      </c>
      <c r="C59" t="s">
        <v>234</v>
      </c>
      <c r="D59">
        <v>50000</v>
      </c>
      <c r="E59">
        <v>4281</v>
      </c>
      <c r="F59">
        <v>3780</v>
      </c>
      <c r="G59" s="189">
        <f t="shared" si="4"/>
        <v>1.572794E+16</v>
      </c>
      <c r="H59">
        <f t="shared" si="5"/>
        <v>0.44259500000000002</v>
      </c>
      <c r="I59">
        <v>0.155</v>
      </c>
      <c r="J59" s="190">
        <f t="shared" si="6"/>
        <v>6.9411785985606933E-4</v>
      </c>
      <c r="K59" s="184">
        <f t="shared" si="7"/>
        <v>14.992945772891098</v>
      </c>
      <c r="L59" s="187"/>
      <c r="M59" s="188" t="s">
        <v>236</v>
      </c>
    </row>
    <row r="60" spans="2:20">
      <c r="B60" s="205"/>
      <c r="G60" s="189"/>
      <c r="J60" s="190"/>
      <c r="K60" s="184"/>
      <c r="L60" s="187"/>
      <c r="M60" s="188"/>
    </row>
  </sheetData>
  <autoFilter ref="B20:D34" xr:uid="{A243E092-630F-4AF3-826F-3B08B7255F60}"/>
  <sortState xmlns:xlrd2="http://schemas.microsoft.com/office/spreadsheetml/2017/richdata2" ref="B21:D28">
    <sortCondition ref="B20:B28"/>
  </sortState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3" bestFit="1" customWidth="1"/>
    <col min="2" max="2" width="15.5703125" style="153" bestFit="1" customWidth="1"/>
    <col min="3" max="3" width="11" style="153" bestFit="1" customWidth="1"/>
    <col min="4" max="4" width="18.140625" style="153" bestFit="1" customWidth="1"/>
    <col min="5" max="5" width="18.5703125" style="153" customWidth="1"/>
    <col min="6" max="6" width="6.5703125" style="153" customWidth="1"/>
    <col min="7" max="7" width="16.28515625" style="153" bestFit="1" customWidth="1"/>
    <col min="8" max="16384" width="35.28515625" style="153"/>
  </cols>
  <sheetData>
    <row r="1" spans="1:8">
      <c r="A1" s="173" t="s">
        <v>179</v>
      </c>
      <c r="B1" s="171"/>
      <c r="C1" s="172"/>
    </row>
    <row r="2" spans="1:8">
      <c r="A2" s="174" t="s">
        <v>191</v>
      </c>
      <c r="B2" s="175" t="s">
        <v>192</v>
      </c>
      <c r="C2" s="176" t="s">
        <v>193</v>
      </c>
    </row>
    <row r="3" spans="1:8">
      <c r="A3" s="177">
        <v>1</v>
      </c>
      <c r="B3" s="178" t="s">
        <v>180</v>
      </c>
      <c r="C3" s="179" t="s">
        <v>190</v>
      </c>
    </row>
    <row r="4" spans="1:8">
      <c r="A4" s="177">
        <v>2</v>
      </c>
      <c r="B4" s="178" t="s">
        <v>181</v>
      </c>
      <c r="C4" s="179" t="s">
        <v>189</v>
      </c>
    </row>
    <row r="5" spans="1:8" ht="15.75" thickBot="1">
      <c r="A5" s="180">
        <v>3</v>
      </c>
      <c r="B5" s="181" t="s">
        <v>183</v>
      </c>
      <c r="C5" s="182" t="s">
        <v>188</v>
      </c>
    </row>
    <row r="10" spans="1:8">
      <c r="A10" s="156" t="s">
        <v>167</v>
      </c>
      <c r="B10" s="156" t="s">
        <v>168</v>
      </c>
      <c r="C10" s="156" t="s">
        <v>169</v>
      </c>
      <c r="D10" s="156" t="s">
        <v>170</v>
      </c>
      <c r="E10" s="156" t="s">
        <v>177</v>
      </c>
      <c r="F10" s="153" t="s">
        <v>182</v>
      </c>
      <c r="G10" s="153" t="s">
        <v>184</v>
      </c>
      <c r="H10" s="153" t="s">
        <v>185</v>
      </c>
    </row>
    <row r="11" spans="1:8" ht="30" hidden="1">
      <c r="A11" s="154">
        <v>106</v>
      </c>
      <c r="B11" s="154">
        <v>1</v>
      </c>
      <c r="C11" s="154">
        <v>2018</v>
      </c>
      <c r="D11" s="158" t="s">
        <v>174</v>
      </c>
      <c r="E11" s="167">
        <v>1800</v>
      </c>
    </row>
    <row r="12" spans="1:8">
      <c r="A12" s="154">
        <v>55</v>
      </c>
      <c r="B12" s="154">
        <v>1</v>
      </c>
      <c r="C12" s="154">
        <v>2018</v>
      </c>
      <c r="D12" s="163" t="s">
        <v>173</v>
      </c>
      <c r="E12" s="167">
        <v>1800</v>
      </c>
      <c r="F12" s="153" t="s">
        <v>178</v>
      </c>
      <c r="G12" s="153" t="s">
        <v>178</v>
      </c>
      <c r="H12" s="153" t="s">
        <v>187</v>
      </c>
    </row>
    <row r="13" spans="1:8" hidden="1">
      <c r="A13" s="154">
        <v>97</v>
      </c>
      <c r="B13" s="154">
        <v>1</v>
      </c>
      <c r="C13" s="154">
        <v>2018</v>
      </c>
      <c r="D13" s="161" t="s">
        <v>123</v>
      </c>
      <c r="E13" s="167">
        <v>1800</v>
      </c>
    </row>
    <row r="14" spans="1:8" hidden="1">
      <c r="A14" s="154">
        <v>98</v>
      </c>
      <c r="B14" s="154">
        <v>1</v>
      </c>
      <c r="C14" s="154">
        <v>2018</v>
      </c>
      <c r="D14" s="160" t="s">
        <v>176</v>
      </c>
      <c r="E14" s="167">
        <v>1800</v>
      </c>
    </row>
    <row r="15" spans="1:8" hidden="1">
      <c r="A15" s="154">
        <v>99</v>
      </c>
      <c r="B15" s="154">
        <v>1</v>
      </c>
      <c r="C15" s="154">
        <v>2018</v>
      </c>
      <c r="D15" s="160" t="s">
        <v>176</v>
      </c>
      <c r="E15" s="167">
        <v>1800</v>
      </c>
    </row>
    <row r="16" spans="1:8" hidden="1">
      <c r="A16" s="168">
        <v>109</v>
      </c>
      <c r="B16" s="168">
        <v>1</v>
      </c>
      <c r="C16" s="168">
        <v>2018</v>
      </c>
      <c r="D16" s="169" t="s">
        <v>175</v>
      </c>
      <c r="E16" s="170">
        <v>1800</v>
      </c>
      <c r="F16" s="4"/>
    </row>
    <row r="17" spans="1:6" ht="30" hidden="1">
      <c r="A17" s="154">
        <v>92</v>
      </c>
      <c r="B17" s="154">
        <v>2</v>
      </c>
      <c r="C17" s="154">
        <v>2018</v>
      </c>
      <c r="D17" s="158" t="s">
        <v>174</v>
      </c>
      <c r="E17" s="167">
        <v>1800</v>
      </c>
    </row>
    <row r="18" spans="1:6" hidden="1">
      <c r="A18" s="154">
        <v>56</v>
      </c>
      <c r="B18" s="154">
        <v>2</v>
      </c>
      <c r="C18" s="154">
        <v>2018</v>
      </c>
      <c r="D18" s="163" t="s">
        <v>173</v>
      </c>
      <c r="E18" s="167">
        <v>1800</v>
      </c>
    </row>
    <row r="19" spans="1:6" hidden="1">
      <c r="A19" s="154">
        <v>100</v>
      </c>
      <c r="B19" s="154">
        <v>2</v>
      </c>
      <c r="C19" s="154">
        <v>2018</v>
      </c>
      <c r="D19" s="160" t="s">
        <v>176</v>
      </c>
      <c r="E19" s="167">
        <v>1800</v>
      </c>
    </row>
    <row r="20" spans="1:6" hidden="1">
      <c r="A20" s="154">
        <v>101</v>
      </c>
      <c r="B20" s="154">
        <v>2</v>
      </c>
      <c r="C20" s="154">
        <v>2018</v>
      </c>
      <c r="D20" s="160" t="s">
        <v>176</v>
      </c>
      <c r="E20" s="167">
        <v>1800</v>
      </c>
    </row>
    <row r="21" spans="1:6">
      <c r="A21" s="154">
        <v>110</v>
      </c>
      <c r="B21" s="154">
        <v>2</v>
      </c>
      <c r="C21" s="154">
        <v>2018</v>
      </c>
      <c r="D21" s="162" t="s">
        <v>175</v>
      </c>
      <c r="E21" s="167">
        <v>1800</v>
      </c>
      <c r="F21" s="153" t="s">
        <v>178</v>
      </c>
    </row>
    <row r="22" spans="1:6" ht="30" hidden="1">
      <c r="A22" s="154">
        <v>94</v>
      </c>
      <c r="B22" s="154">
        <v>3</v>
      </c>
      <c r="C22" s="154">
        <v>2018</v>
      </c>
      <c r="D22" s="158" t="s">
        <v>174</v>
      </c>
      <c r="E22" s="167">
        <v>1800</v>
      </c>
    </row>
    <row r="23" spans="1:6" hidden="1">
      <c r="A23" s="154">
        <v>102</v>
      </c>
      <c r="B23" s="154">
        <v>3</v>
      </c>
      <c r="C23" s="154">
        <v>2018</v>
      </c>
      <c r="D23" s="160" t="s">
        <v>176</v>
      </c>
      <c r="E23" s="167">
        <v>1800</v>
      </c>
    </row>
    <row r="24" spans="1:6" hidden="1">
      <c r="A24" s="154">
        <v>103</v>
      </c>
      <c r="B24" s="154">
        <v>3</v>
      </c>
      <c r="C24" s="154">
        <v>2018</v>
      </c>
      <c r="D24" s="160" t="s">
        <v>176</v>
      </c>
      <c r="E24" s="167">
        <v>1800</v>
      </c>
    </row>
    <row r="25" spans="1:6">
      <c r="A25" s="154">
        <v>95</v>
      </c>
      <c r="B25" s="154">
        <v>3</v>
      </c>
      <c r="C25" s="154">
        <v>2018</v>
      </c>
      <c r="D25" s="162" t="s">
        <v>175</v>
      </c>
      <c r="E25" s="167">
        <v>1800</v>
      </c>
      <c r="F25" s="153" t="s">
        <v>178</v>
      </c>
    </row>
    <row r="26" spans="1:6" ht="30" hidden="1">
      <c r="A26" s="154">
        <v>91</v>
      </c>
      <c r="B26" s="154">
        <v>4</v>
      </c>
      <c r="C26" s="154">
        <v>2018</v>
      </c>
      <c r="D26" s="158" t="s">
        <v>174</v>
      </c>
      <c r="E26" s="167">
        <v>1800</v>
      </c>
    </row>
    <row r="27" spans="1:6" hidden="1">
      <c r="A27" s="154">
        <v>57</v>
      </c>
      <c r="B27" s="154">
        <v>4</v>
      </c>
      <c r="C27" s="154">
        <v>2018</v>
      </c>
      <c r="D27" s="163" t="s">
        <v>173</v>
      </c>
      <c r="E27" s="167">
        <v>1800</v>
      </c>
    </row>
    <row r="28" spans="1:6" hidden="1">
      <c r="A28" s="154">
        <v>96</v>
      </c>
      <c r="B28" s="154">
        <v>4</v>
      </c>
      <c r="C28" s="154">
        <v>2018</v>
      </c>
      <c r="D28" s="160" t="s">
        <v>176</v>
      </c>
      <c r="E28" s="167">
        <v>1800</v>
      </c>
    </row>
    <row r="29" spans="1:6" hidden="1">
      <c r="A29" s="154">
        <v>104</v>
      </c>
      <c r="B29" s="154">
        <v>4</v>
      </c>
      <c r="C29" s="154">
        <v>2018</v>
      </c>
      <c r="D29" s="160" t="s">
        <v>176</v>
      </c>
      <c r="E29" s="167">
        <v>1800</v>
      </c>
    </row>
    <row r="30" spans="1:6">
      <c r="A30" s="154">
        <v>111</v>
      </c>
      <c r="B30" s="154">
        <v>4</v>
      </c>
      <c r="C30" s="154">
        <v>2018</v>
      </c>
      <c r="D30" s="162" t="s">
        <v>175</v>
      </c>
      <c r="E30" s="167">
        <v>1800</v>
      </c>
      <c r="F30" s="153" t="s">
        <v>178</v>
      </c>
    </row>
    <row r="31" spans="1:6" ht="30" hidden="1">
      <c r="A31" s="154">
        <v>90</v>
      </c>
      <c r="B31" s="154">
        <v>5</v>
      </c>
      <c r="C31" s="154">
        <v>2018</v>
      </c>
      <c r="D31" s="158" t="s">
        <v>174</v>
      </c>
      <c r="E31" s="167">
        <v>1800</v>
      </c>
    </row>
    <row r="32" spans="1:6" hidden="1">
      <c r="A32" s="154">
        <v>58</v>
      </c>
      <c r="B32" s="154">
        <v>5</v>
      </c>
      <c r="C32" s="154">
        <v>2018</v>
      </c>
      <c r="D32" s="163" t="s">
        <v>173</v>
      </c>
      <c r="E32" s="167">
        <v>1800</v>
      </c>
    </row>
    <row r="33" spans="1:8" hidden="1">
      <c r="A33" s="154">
        <v>105</v>
      </c>
      <c r="B33" s="154">
        <v>5</v>
      </c>
      <c r="C33" s="154">
        <v>2018</v>
      </c>
      <c r="D33" s="160" t="s">
        <v>176</v>
      </c>
      <c r="E33" s="167">
        <v>1800</v>
      </c>
    </row>
    <row r="34" spans="1:8" hidden="1">
      <c r="A34" s="154">
        <v>114</v>
      </c>
      <c r="B34" s="154">
        <v>5</v>
      </c>
      <c r="C34" s="154">
        <v>2018</v>
      </c>
      <c r="D34" s="160" t="s">
        <v>176</v>
      </c>
      <c r="E34" s="167">
        <v>1800</v>
      </c>
    </row>
    <row r="35" spans="1:8">
      <c r="A35" s="154">
        <v>112</v>
      </c>
      <c r="B35" s="154">
        <v>5</v>
      </c>
      <c r="C35" s="154">
        <v>2018</v>
      </c>
      <c r="D35" s="162" t="s">
        <v>175</v>
      </c>
      <c r="E35" s="167">
        <v>1800</v>
      </c>
      <c r="F35" s="153" t="s">
        <v>178</v>
      </c>
    </row>
    <row r="36" spans="1:8" ht="30" hidden="1">
      <c r="A36" s="154">
        <v>93</v>
      </c>
      <c r="B36" s="154">
        <v>6</v>
      </c>
      <c r="C36" s="154">
        <v>2018</v>
      </c>
      <c r="D36" s="158" t="s">
        <v>174</v>
      </c>
      <c r="E36" s="167">
        <v>1800</v>
      </c>
    </row>
    <row r="37" spans="1:8" hidden="1">
      <c r="A37" s="154">
        <v>54</v>
      </c>
      <c r="B37" s="154">
        <v>6</v>
      </c>
      <c r="C37" s="154">
        <v>2018</v>
      </c>
      <c r="D37" s="163" t="s">
        <v>173</v>
      </c>
      <c r="E37" s="167">
        <v>1800</v>
      </c>
    </row>
    <row r="38" spans="1:8" hidden="1">
      <c r="A38" s="154">
        <v>107</v>
      </c>
      <c r="B38" s="154">
        <v>6</v>
      </c>
      <c r="C38" s="154">
        <v>2018</v>
      </c>
      <c r="D38" s="160" t="s">
        <v>176</v>
      </c>
      <c r="E38" s="167">
        <v>1800</v>
      </c>
    </row>
    <row r="39" spans="1:8" hidden="1">
      <c r="A39" s="154">
        <v>108</v>
      </c>
      <c r="B39" s="154">
        <v>6</v>
      </c>
      <c r="C39" s="154">
        <v>2018</v>
      </c>
      <c r="D39" s="160" t="s">
        <v>176</v>
      </c>
      <c r="E39" s="167">
        <v>1800</v>
      </c>
    </row>
    <row r="40" spans="1:8">
      <c r="A40" s="154">
        <v>113</v>
      </c>
      <c r="B40" s="154">
        <v>6</v>
      </c>
      <c r="C40" s="154">
        <v>2018</v>
      </c>
      <c r="D40" s="162" t="s">
        <v>175</v>
      </c>
      <c r="E40" s="167">
        <v>1800</v>
      </c>
      <c r="F40" s="153" t="s">
        <v>178</v>
      </c>
    </row>
    <row r="41" spans="1:8" ht="30" hidden="1">
      <c r="A41" s="154">
        <v>119</v>
      </c>
      <c r="B41" s="154">
        <v>7</v>
      </c>
      <c r="C41" s="154">
        <v>2019</v>
      </c>
      <c r="D41" s="158" t="s">
        <v>174</v>
      </c>
      <c r="E41" s="167">
        <v>1800</v>
      </c>
    </row>
    <row r="42" spans="1:8" hidden="1">
      <c r="A42" s="154">
        <v>61</v>
      </c>
      <c r="B42" s="154">
        <v>7</v>
      </c>
      <c r="C42" s="154">
        <v>2019</v>
      </c>
      <c r="D42" s="163" t="s">
        <v>173</v>
      </c>
      <c r="E42" s="167">
        <v>1800</v>
      </c>
    </row>
    <row r="43" spans="1:8">
      <c r="A43" s="154">
        <v>120</v>
      </c>
      <c r="B43" s="154">
        <v>7</v>
      </c>
      <c r="C43" s="154">
        <v>2019</v>
      </c>
      <c r="D43" s="162" t="s">
        <v>175</v>
      </c>
      <c r="E43" s="167">
        <v>1800</v>
      </c>
      <c r="F43" s="153" t="s">
        <v>178</v>
      </c>
    </row>
    <row r="44" spans="1:8" ht="30" hidden="1">
      <c r="A44" s="154">
        <v>118</v>
      </c>
      <c r="B44" s="154">
        <v>8</v>
      </c>
      <c r="C44" s="154">
        <v>2019</v>
      </c>
      <c r="D44" s="158" t="s">
        <v>174</v>
      </c>
      <c r="E44" s="167">
        <v>1800</v>
      </c>
    </row>
    <row r="45" spans="1:8" hidden="1">
      <c r="A45" s="154">
        <v>60</v>
      </c>
      <c r="B45" s="154">
        <v>8</v>
      </c>
      <c r="C45" s="154">
        <v>2019</v>
      </c>
      <c r="D45" s="163" t="s">
        <v>173</v>
      </c>
      <c r="E45" s="167">
        <v>1800</v>
      </c>
    </row>
    <row r="46" spans="1:8">
      <c r="A46" s="154">
        <v>121</v>
      </c>
      <c r="B46" s="154">
        <v>8</v>
      </c>
      <c r="C46" s="154">
        <v>2019</v>
      </c>
      <c r="D46" s="162" t="s">
        <v>175</v>
      </c>
      <c r="E46" s="167">
        <v>1800</v>
      </c>
      <c r="F46" s="153" t="s">
        <v>178</v>
      </c>
      <c r="H46" s="153" t="s">
        <v>186</v>
      </c>
    </row>
    <row r="47" spans="1:8" ht="30" hidden="1">
      <c r="A47" s="154">
        <v>117</v>
      </c>
      <c r="B47" s="154">
        <v>9</v>
      </c>
      <c r="C47" s="154">
        <v>2019</v>
      </c>
      <c r="D47" s="158" t="s">
        <v>174</v>
      </c>
      <c r="E47" s="167">
        <v>1800</v>
      </c>
    </row>
    <row r="48" spans="1:8" hidden="1">
      <c r="A48" s="154">
        <v>59</v>
      </c>
      <c r="B48" s="154">
        <v>9</v>
      </c>
      <c r="C48" s="154">
        <v>2019</v>
      </c>
      <c r="D48" s="163" t="s">
        <v>173</v>
      </c>
      <c r="E48" s="167">
        <v>1800</v>
      </c>
    </row>
    <row r="49" spans="1:7">
      <c r="A49" s="154">
        <v>122</v>
      </c>
      <c r="B49" s="154">
        <v>9</v>
      </c>
      <c r="C49" s="154">
        <v>2019</v>
      </c>
      <c r="D49" s="162" t="s">
        <v>175</v>
      </c>
      <c r="E49" s="167">
        <v>1800</v>
      </c>
      <c r="F49" s="153" t="s">
        <v>178</v>
      </c>
      <c r="G49" s="153" t="s">
        <v>178</v>
      </c>
    </row>
    <row r="50" spans="1:7" ht="30" hidden="1">
      <c r="A50" s="154">
        <v>116</v>
      </c>
      <c r="B50" s="154">
        <v>10</v>
      </c>
      <c r="C50" s="154">
        <v>2019</v>
      </c>
      <c r="D50" s="158" t="s">
        <v>174</v>
      </c>
      <c r="E50" s="167">
        <v>1800</v>
      </c>
    </row>
    <row r="51" spans="1:7" hidden="1">
      <c r="A51" s="154">
        <v>62</v>
      </c>
      <c r="B51" s="154">
        <v>10</v>
      </c>
      <c r="C51" s="154">
        <v>2019</v>
      </c>
      <c r="D51" s="163" t="s">
        <v>173</v>
      </c>
      <c r="E51" s="167">
        <v>1800</v>
      </c>
    </row>
    <row r="52" spans="1:7">
      <c r="A52" s="154">
        <v>115</v>
      </c>
      <c r="B52" s="154">
        <v>10</v>
      </c>
      <c r="C52" s="154">
        <v>2019</v>
      </c>
      <c r="D52" s="162" t="s">
        <v>175</v>
      </c>
      <c r="E52" s="167">
        <v>1800</v>
      </c>
      <c r="F52" s="153" t="s">
        <v>178</v>
      </c>
    </row>
    <row r="53" spans="1:7">
      <c r="A53" s="154">
        <v>63</v>
      </c>
      <c r="B53" s="154">
        <v>11</v>
      </c>
      <c r="C53" s="154">
        <v>2019</v>
      </c>
      <c r="D53" s="163" t="s">
        <v>173</v>
      </c>
      <c r="E53" s="167">
        <v>1800</v>
      </c>
      <c r="F53" s="153" t="s">
        <v>178</v>
      </c>
      <c r="G53" s="153" t="s">
        <v>178</v>
      </c>
    </row>
    <row r="54" spans="1:7">
      <c r="A54" s="154">
        <v>64</v>
      </c>
      <c r="B54" s="154">
        <v>12</v>
      </c>
      <c r="C54" s="154">
        <v>2019</v>
      </c>
      <c r="D54" s="163" t="s">
        <v>173</v>
      </c>
      <c r="E54" s="167">
        <v>1800</v>
      </c>
      <c r="F54" s="153" t="s">
        <v>178</v>
      </c>
      <c r="G54" s="153" t="s">
        <v>178</v>
      </c>
    </row>
    <row r="55" spans="1:7">
      <c r="A55" s="154">
        <v>65</v>
      </c>
      <c r="B55" s="154">
        <v>13</v>
      </c>
      <c r="C55" s="154">
        <v>2019</v>
      </c>
      <c r="D55" s="163" t="s">
        <v>173</v>
      </c>
      <c r="E55" s="167">
        <v>1800</v>
      </c>
      <c r="F55" s="153" t="s">
        <v>178</v>
      </c>
      <c r="G55" s="153" t="s">
        <v>178</v>
      </c>
    </row>
    <row r="56" spans="1:7">
      <c r="A56" s="154">
        <v>5</v>
      </c>
      <c r="B56" s="154">
        <v>27</v>
      </c>
      <c r="C56" s="154">
        <v>2020</v>
      </c>
      <c r="D56" s="155" t="s">
        <v>171</v>
      </c>
      <c r="E56" s="165">
        <v>120</v>
      </c>
      <c r="F56" s="153" t="s">
        <v>178</v>
      </c>
    </row>
    <row r="57" spans="1:7" hidden="1">
      <c r="A57" s="154">
        <v>70</v>
      </c>
      <c r="B57" s="154">
        <v>27</v>
      </c>
      <c r="C57" s="154">
        <v>2020</v>
      </c>
      <c r="D57" s="163" t="s">
        <v>173</v>
      </c>
      <c r="E57" s="159">
        <v>600</v>
      </c>
    </row>
    <row r="58" spans="1:7" hidden="1">
      <c r="A58" s="154">
        <v>39</v>
      </c>
      <c r="B58" s="154">
        <v>27</v>
      </c>
      <c r="C58" s="154">
        <v>2020</v>
      </c>
      <c r="D58" s="155" t="s">
        <v>172</v>
      </c>
      <c r="E58" s="159">
        <v>600</v>
      </c>
    </row>
    <row r="59" spans="1:7">
      <c r="A59" s="154">
        <v>7</v>
      </c>
      <c r="B59" s="154">
        <v>28</v>
      </c>
      <c r="C59" s="154">
        <v>2020</v>
      </c>
      <c r="D59" s="155" t="s">
        <v>171</v>
      </c>
      <c r="E59" s="165">
        <v>120</v>
      </c>
      <c r="F59" s="153" t="s">
        <v>178</v>
      </c>
    </row>
    <row r="60" spans="1:7" hidden="1">
      <c r="A60" s="154">
        <v>69</v>
      </c>
      <c r="B60" s="154">
        <v>28</v>
      </c>
      <c r="C60" s="154">
        <v>2020</v>
      </c>
      <c r="D60" s="163" t="s">
        <v>173</v>
      </c>
      <c r="E60" s="159">
        <v>600</v>
      </c>
    </row>
    <row r="61" spans="1:7" hidden="1">
      <c r="A61" s="154">
        <v>38</v>
      </c>
      <c r="B61" s="154">
        <v>28</v>
      </c>
      <c r="C61" s="154">
        <v>2020</v>
      </c>
      <c r="D61" s="155" t="s">
        <v>172</v>
      </c>
      <c r="E61" s="159">
        <v>600</v>
      </c>
    </row>
    <row r="62" spans="1:7" hidden="1">
      <c r="A62" s="154">
        <v>3</v>
      </c>
      <c r="B62" s="154">
        <v>29</v>
      </c>
      <c r="C62" s="154">
        <v>2020</v>
      </c>
      <c r="D62" s="155" t="s">
        <v>171</v>
      </c>
      <c r="E62" s="164">
        <v>20</v>
      </c>
    </row>
    <row r="63" spans="1:7">
      <c r="A63" s="154">
        <v>10</v>
      </c>
      <c r="B63" s="154">
        <v>29</v>
      </c>
      <c r="C63" s="154">
        <v>2020</v>
      </c>
      <c r="D63" s="155" t="s">
        <v>171</v>
      </c>
      <c r="E63" s="165">
        <v>120</v>
      </c>
      <c r="F63" s="153" t="s">
        <v>178</v>
      </c>
    </row>
    <row r="64" spans="1:7" hidden="1">
      <c r="A64" s="154">
        <v>66</v>
      </c>
      <c r="B64" s="154">
        <v>29</v>
      </c>
      <c r="C64" s="154">
        <v>2020</v>
      </c>
      <c r="D64" s="163" t="s">
        <v>173</v>
      </c>
      <c r="E64" s="159">
        <v>600</v>
      </c>
    </row>
    <row r="65" spans="1:6" hidden="1">
      <c r="A65" s="154">
        <v>40</v>
      </c>
      <c r="B65" s="154">
        <v>29</v>
      </c>
      <c r="C65" s="154">
        <v>2020</v>
      </c>
      <c r="D65" s="155" t="s">
        <v>172</v>
      </c>
      <c r="E65" s="159">
        <v>600</v>
      </c>
    </row>
    <row r="66" spans="1:6" hidden="1">
      <c r="A66" s="154">
        <v>1</v>
      </c>
      <c r="B66" s="154">
        <v>30</v>
      </c>
      <c r="C66" s="154">
        <v>2020</v>
      </c>
      <c r="D66" s="155" t="s">
        <v>171</v>
      </c>
      <c r="E66" s="164">
        <v>20</v>
      </c>
    </row>
    <row r="67" spans="1:6">
      <c r="A67" s="154">
        <v>9</v>
      </c>
      <c r="B67" s="154">
        <v>30</v>
      </c>
      <c r="C67" s="154">
        <v>2020</v>
      </c>
      <c r="D67" s="155" t="s">
        <v>171</v>
      </c>
      <c r="E67" s="165">
        <v>120</v>
      </c>
      <c r="F67" s="153" t="s">
        <v>178</v>
      </c>
    </row>
    <row r="68" spans="1:6" hidden="1">
      <c r="A68" s="154">
        <v>67</v>
      </c>
      <c r="B68" s="154">
        <v>30</v>
      </c>
      <c r="C68" s="154">
        <v>2020</v>
      </c>
      <c r="D68" s="163" t="s">
        <v>173</v>
      </c>
      <c r="E68" s="159">
        <v>600</v>
      </c>
    </row>
    <row r="69" spans="1:6" hidden="1">
      <c r="A69" s="154">
        <v>37</v>
      </c>
      <c r="B69" s="154">
        <v>30</v>
      </c>
      <c r="C69" s="154">
        <v>2020</v>
      </c>
      <c r="D69" s="155" t="s">
        <v>172</v>
      </c>
      <c r="E69" s="159">
        <v>600</v>
      </c>
    </row>
    <row r="70" spans="1:6" hidden="1">
      <c r="A70" s="154">
        <v>2</v>
      </c>
      <c r="B70" s="154">
        <v>31</v>
      </c>
      <c r="C70" s="154">
        <v>2020</v>
      </c>
      <c r="D70" s="157" t="s">
        <v>171</v>
      </c>
      <c r="E70" s="164">
        <v>20</v>
      </c>
    </row>
    <row r="71" spans="1:6">
      <c r="A71" s="154">
        <v>8</v>
      </c>
      <c r="B71" s="154">
        <v>31</v>
      </c>
      <c r="C71" s="154">
        <v>2020</v>
      </c>
      <c r="D71" s="157" t="s">
        <v>171</v>
      </c>
      <c r="E71" s="165">
        <v>120</v>
      </c>
      <c r="F71" s="153" t="s">
        <v>178</v>
      </c>
    </row>
    <row r="72" spans="1:6" hidden="1">
      <c r="A72" s="154">
        <v>68</v>
      </c>
      <c r="B72" s="154">
        <v>31</v>
      </c>
      <c r="C72" s="154">
        <v>2020</v>
      </c>
      <c r="D72" s="163" t="s">
        <v>173</v>
      </c>
      <c r="E72" s="159">
        <v>600</v>
      </c>
    </row>
    <row r="73" spans="1:6" hidden="1">
      <c r="A73" s="154">
        <v>36</v>
      </c>
      <c r="B73" s="154">
        <v>31</v>
      </c>
      <c r="C73" s="154">
        <v>2020</v>
      </c>
      <c r="D73" s="157" t="s">
        <v>172</v>
      </c>
      <c r="E73" s="159">
        <v>600</v>
      </c>
    </row>
    <row r="74" spans="1:6" hidden="1">
      <c r="A74" s="154">
        <v>4</v>
      </c>
      <c r="B74" s="154">
        <v>32</v>
      </c>
      <c r="C74" s="154">
        <v>2020</v>
      </c>
      <c r="D74" s="157" t="s">
        <v>171</v>
      </c>
      <c r="E74" s="164">
        <v>20</v>
      </c>
    </row>
    <row r="75" spans="1:6">
      <c r="A75" s="154">
        <v>11</v>
      </c>
      <c r="B75" s="154">
        <v>32</v>
      </c>
      <c r="C75" s="154">
        <v>2020</v>
      </c>
      <c r="D75" s="157" t="s">
        <v>171</v>
      </c>
      <c r="E75" s="165">
        <v>120</v>
      </c>
      <c r="F75" s="153" t="s">
        <v>178</v>
      </c>
    </row>
    <row r="76" spans="1:6" hidden="1">
      <c r="A76" s="154">
        <v>71</v>
      </c>
      <c r="B76" s="154">
        <v>32</v>
      </c>
      <c r="C76" s="154">
        <v>2020</v>
      </c>
      <c r="D76" s="163" t="s">
        <v>173</v>
      </c>
      <c r="E76" s="159">
        <v>600</v>
      </c>
    </row>
    <row r="77" spans="1:6" hidden="1">
      <c r="A77" s="154">
        <v>35</v>
      </c>
      <c r="B77" s="154">
        <v>32</v>
      </c>
      <c r="C77" s="154">
        <v>2020</v>
      </c>
      <c r="D77" s="157" t="s">
        <v>172</v>
      </c>
      <c r="E77" s="159">
        <v>600</v>
      </c>
    </row>
    <row r="78" spans="1:6" hidden="1">
      <c r="A78" s="154">
        <v>0</v>
      </c>
      <c r="B78" s="154">
        <v>33</v>
      </c>
      <c r="C78" s="154">
        <v>2020</v>
      </c>
      <c r="D78" s="155" t="s">
        <v>171</v>
      </c>
      <c r="E78" s="164">
        <v>20</v>
      </c>
    </row>
    <row r="79" spans="1:6">
      <c r="A79" s="154">
        <v>6</v>
      </c>
      <c r="B79" s="154">
        <v>33</v>
      </c>
      <c r="C79" s="154">
        <v>2020</v>
      </c>
      <c r="D79" s="155" t="s">
        <v>171</v>
      </c>
      <c r="E79" s="165">
        <v>120</v>
      </c>
      <c r="F79" s="153" t="s">
        <v>178</v>
      </c>
    </row>
    <row r="80" spans="1:6" hidden="1">
      <c r="A80" s="154">
        <v>72</v>
      </c>
      <c r="B80" s="154">
        <v>33</v>
      </c>
      <c r="C80" s="154">
        <v>2020</v>
      </c>
      <c r="D80" s="163" t="s">
        <v>173</v>
      </c>
      <c r="E80" s="159">
        <v>600</v>
      </c>
    </row>
    <row r="81" spans="1:6" hidden="1">
      <c r="A81" s="154">
        <v>34</v>
      </c>
      <c r="B81" s="154">
        <v>33</v>
      </c>
      <c r="C81" s="154">
        <v>2020</v>
      </c>
      <c r="D81" s="155" t="s">
        <v>172</v>
      </c>
      <c r="E81" s="159">
        <v>600</v>
      </c>
    </row>
    <row r="82" spans="1:6" hidden="1">
      <c r="A82" s="154">
        <v>12</v>
      </c>
      <c r="B82" s="154">
        <v>34</v>
      </c>
      <c r="C82" s="154">
        <v>2021</v>
      </c>
      <c r="D82" s="155" t="s">
        <v>171</v>
      </c>
      <c r="E82" s="164">
        <v>20</v>
      </c>
    </row>
    <row r="83" spans="1:6">
      <c r="A83" s="154">
        <v>17</v>
      </c>
      <c r="B83" s="154">
        <v>34</v>
      </c>
      <c r="C83" s="154">
        <v>2021</v>
      </c>
      <c r="D83" s="155" t="s">
        <v>171</v>
      </c>
      <c r="E83" s="165">
        <v>120</v>
      </c>
      <c r="F83" s="153" t="s">
        <v>178</v>
      </c>
    </row>
    <row r="84" spans="1:6" hidden="1">
      <c r="A84" s="154">
        <v>74</v>
      </c>
      <c r="B84" s="154">
        <v>34</v>
      </c>
      <c r="C84" s="154">
        <v>2021</v>
      </c>
      <c r="D84" s="163" t="s">
        <v>173</v>
      </c>
      <c r="E84" s="159">
        <v>600</v>
      </c>
    </row>
    <row r="85" spans="1:6" hidden="1">
      <c r="A85" s="154">
        <v>43</v>
      </c>
      <c r="B85" s="154">
        <v>34</v>
      </c>
      <c r="C85" s="154">
        <v>2021</v>
      </c>
      <c r="D85" s="155" t="s">
        <v>172</v>
      </c>
      <c r="E85" s="159">
        <v>600</v>
      </c>
    </row>
    <row r="86" spans="1:6" hidden="1">
      <c r="A86" s="154">
        <v>14</v>
      </c>
      <c r="B86" s="154">
        <v>35</v>
      </c>
      <c r="C86" s="154">
        <v>2021</v>
      </c>
      <c r="D86" s="155" t="s">
        <v>171</v>
      </c>
      <c r="E86" s="164">
        <v>20</v>
      </c>
    </row>
    <row r="87" spans="1:6">
      <c r="A87" s="154">
        <v>20</v>
      </c>
      <c r="B87" s="154">
        <v>35</v>
      </c>
      <c r="C87" s="154">
        <v>2021</v>
      </c>
      <c r="D87" s="155" t="s">
        <v>171</v>
      </c>
      <c r="E87" s="165">
        <v>120</v>
      </c>
      <c r="F87" s="153" t="s">
        <v>178</v>
      </c>
    </row>
    <row r="88" spans="1:6" hidden="1">
      <c r="A88" s="154">
        <v>75</v>
      </c>
      <c r="B88" s="154">
        <v>35</v>
      </c>
      <c r="C88" s="154">
        <v>2021</v>
      </c>
      <c r="D88" s="163" t="s">
        <v>173</v>
      </c>
      <c r="E88" s="159">
        <v>600</v>
      </c>
    </row>
    <row r="89" spans="1:6" hidden="1">
      <c r="A89" s="154">
        <v>41</v>
      </c>
      <c r="B89" s="154">
        <v>35</v>
      </c>
      <c r="C89" s="154">
        <v>2021</v>
      </c>
      <c r="D89" s="155" t="s">
        <v>172</v>
      </c>
      <c r="E89" s="159">
        <v>600</v>
      </c>
    </row>
    <row r="90" spans="1:6" hidden="1">
      <c r="A90" s="154">
        <v>16</v>
      </c>
      <c r="B90" s="154">
        <v>36</v>
      </c>
      <c r="C90" s="154">
        <v>2021</v>
      </c>
      <c r="D90" s="155" t="s">
        <v>171</v>
      </c>
      <c r="E90" s="164">
        <v>20</v>
      </c>
    </row>
    <row r="91" spans="1:6">
      <c r="A91" s="154">
        <v>21</v>
      </c>
      <c r="B91" s="154">
        <v>36</v>
      </c>
      <c r="C91" s="154">
        <v>2021</v>
      </c>
      <c r="D91" s="155" t="s">
        <v>171</v>
      </c>
      <c r="E91" s="165">
        <v>120</v>
      </c>
      <c r="F91" s="153" t="s">
        <v>178</v>
      </c>
    </row>
    <row r="92" spans="1:6" hidden="1">
      <c r="A92" s="154">
        <v>76</v>
      </c>
      <c r="B92" s="154">
        <v>36</v>
      </c>
      <c r="C92" s="154">
        <v>2021</v>
      </c>
      <c r="D92" s="163" t="s">
        <v>173</v>
      </c>
      <c r="E92" s="159">
        <v>600</v>
      </c>
    </row>
    <row r="93" spans="1:6" hidden="1">
      <c r="A93" s="154">
        <v>42</v>
      </c>
      <c r="B93" s="154">
        <v>36</v>
      </c>
      <c r="C93" s="154">
        <v>2021</v>
      </c>
      <c r="D93" s="155" t="s">
        <v>172</v>
      </c>
      <c r="E93" s="159">
        <v>600</v>
      </c>
    </row>
    <row r="94" spans="1:6" hidden="1">
      <c r="A94" s="154">
        <v>15</v>
      </c>
      <c r="B94" s="154">
        <v>37</v>
      </c>
      <c r="C94" s="154">
        <v>2021</v>
      </c>
      <c r="D94" s="155" t="s">
        <v>171</v>
      </c>
      <c r="E94" s="164">
        <v>20</v>
      </c>
    </row>
    <row r="95" spans="1:6">
      <c r="A95" s="154">
        <v>18</v>
      </c>
      <c r="B95" s="154">
        <v>37</v>
      </c>
      <c r="C95" s="154">
        <v>2021</v>
      </c>
      <c r="D95" s="155" t="s">
        <v>171</v>
      </c>
      <c r="E95" s="165">
        <v>120</v>
      </c>
      <c r="F95" s="153" t="s">
        <v>178</v>
      </c>
    </row>
    <row r="96" spans="1:6" hidden="1">
      <c r="A96" s="154">
        <v>77</v>
      </c>
      <c r="B96" s="154">
        <v>37</v>
      </c>
      <c r="C96" s="154">
        <v>2021</v>
      </c>
      <c r="D96" s="163" t="s">
        <v>173</v>
      </c>
      <c r="E96" s="159">
        <v>600</v>
      </c>
    </row>
    <row r="97" spans="1:6" hidden="1">
      <c r="A97" s="154">
        <v>44</v>
      </c>
      <c r="B97" s="154">
        <v>37</v>
      </c>
      <c r="C97" s="154">
        <v>2021</v>
      </c>
      <c r="D97" s="155" t="s">
        <v>172</v>
      </c>
      <c r="E97" s="159">
        <v>600</v>
      </c>
    </row>
    <row r="98" spans="1:6" hidden="1">
      <c r="A98" s="154">
        <v>13</v>
      </c>
      <c r="B98" s="154">
        <v>38</v>
      </c>
      <c r="C98" s="154">
        <v>2021</v>
      </c>
      <c r="D98" s="155" t="s">
        <v>171</v>
      </c>
      <c r="E98" s="164">
        <v>20</v>
      </c>
    </row>
    <row r="99" spans="1:6">
      <c r="A99" s="154">
        <v>19</v>
      </c>
      <c r="B99" s="154">
        <v>38</v>
      </c>
      <c r="C99" s="154">
        <v>2021</v>
      </c>
      <c r="D99" s="155" t="s">
        <v>171</v>
      </c>
      <c r="E99" s="165">
        <v>120</v>
      </c>
      <c r="F99" s="153" t="s">
        <v>178</v>
      </c>
    </row>
    <row r="100" spans="1:6" hidden="1">
      <c r="A100" s="154">
        <v>73</v>
      </c>
      <c r="B100" s="154">
        <v>38</v>
      </c>
      <c r="C100" s="154">
        <v>2021</v>
      </c>
      <c r="D100" s="163" t="s">
        <v>173</v>
      </c>
      <c r="E100" s="159">
        <v>600</v>
      </c>
    </row>
    <row r="101" spans="1:6" hidden="1">
      <c r="A101" s="154">
        <v>45</v>
      </c>
      <c r="B101" s="154">
        <v>38</v>
      </c>
      <c r="C101" s="154">
        <v>2021</v>
      </c>
      <c r="D101" s="155" t="s">
        <v>172</v>
      </c>
      <c r="E101" s="159">
        <v>600</v>
      </c>
    </row>
    <row r="102" spans="1:6">
      <c r="A102" s="154">
        <v>22</v>
      </c>
      <c r="B102" s="154">
        <v>61</v>
      </c>
      <c r="C102" s="154">
        <v>2023</v>
      </c>
      <c r="D102" s="155" t="s">
        <v>171</v>
      </c>
      <c r="E102" s="165">
        <v>120</v>
      </c>
      <c r="F102" s="153" t="s">
        <v>178</v>
      </c>
    </row>
    <row r="103" spans="1:6" hidden="1">
      <c r="A103" s="154">
        <v>85</v>
      </c>
      <c r="B103" s="154">
        <v>61</v>
      </c>
      <c r="C103" s="154">
        <v>2023</v>
      </c>
      <c r="D103" s="163" t="s">
        <v>173</v>
      </c>
      <c r="E103" s="166">
        <v>200</v>
      </c>
    </row>
    <row r="104" spans="1:6" hidden="1">
      <c r="A104" s="154">
        <v>46</v>
      </c>
      <c r="B104" s="154">
        <v>61</v>
      </c>
      <c r="C104" s="154">
        <v>2023</v>
      </c>
      <c r="D104" s="155" t="s">
        <v>172</v>
      </c>
      <c r="E104" s="166">
        <v>200</v>
      </c>
    </row>
    <row r="105" spans="1:6">
      <c r="A105" s="154">
        <v>23</v>
      </c>
      <c r="B105" s="154">
        <v>62</v>
      </c>
      <c r="C105" s="154">
        <v>2023</v>
      </c>
      <c r="D105" s="155" t="s">
        <v>171</v>
      </c>
      <c r="E105" s="165">
        <v>120</v>
      </c>
      <c r="F105" s="153" t="s">
        <v>178</v>
      </c>
    </row>
    <row r="106" spans="1:6" hidden="1">
      <c r="A106" s="154">
        <v>84</v>
      </c>
      <c r="B106" s="154">
        <v>62</v>
      </c>
      <c r="C106" s="154">
        <v>2023</v>
      </c>
      <c r="D106" s="163" t="s">
        <v>173</v>
      </c>
      <c r="E106" s="166">
        <v>200</v>
      </c>
    </row>
    <row r="107" spans="1:6" hidden="1">
      <c r="A107" s="154">
        <v>47</v>
      </c>
      <c r="B107" s="154">
        <v>62</v>
      </c>
      <c r="C107" s="154">
        <v>2023</v>
      </c>
      <c r="D107" s="155" t="s">
        <v>172</v>
      </c>
      <c r="E107" s="166">
        <v>200</v>
      </c>
    </row>
    <row r="108" spans="1:6">
      <c r="A108" s="154">
        <v>24</v>
      </c>
      <c r="B108" s="154">
        <v>63</v>
      </c>
      <c r="C108" s="154">
        <v>2023</v>
      </c>
      <c r="D108" s="155" t="s">
        <v>171</v>
      </c>
      <c r="E108" s="165">
        <v>120</v>
      </c>
      <c r="F108" s="153" t="s">
        <v>178</v>
      </c>
    </row>
    <row r="109" spans="1:6" hidden="1">
      <c r="A109" s="154">
        <v>83</v>
      </c>
      <c r="B109" s="154">
        <v>63</v>
      </c>
      <c r="C109" s="154">
        <v>2023</v>
      </c>
      <c r="D109" s="163" t="s">
        <v>173</v>
      </c>
      <c r="E109" s="166">
        <v>200</v>
      </c>
    </row>
    <row r="110" spans="1:6" hidden="1">
      <c r="A110" s="154">
        <v>48</v>
      </c>
      <c r="B110" s="154">
        <v>63</v>
      </c>
      <c r="C110" s="154">
        <v>2023</v>
      </c>
      <c r="D110" s="155" t="s">
        <v>172</v>
      </c>
      <c r="E110" s="166">
        <v>200</v>
      </c>
    </row>
    <row r="111" spans="1:6">
      <c r="A111" s="154">
        <v>25</v>
      </c>
      <c r="B111" s="154">
        <v>64</v>
      </c>
      <c r="C111" s="154">
        <v>2023</v>
      </c>
      <c r="D111" s="155" t="s">
        <v>171</v>
      </c>
      <c r="E111" s="165">
        <v>120</v>
      </c>
      <c r="F111" s="153" t="s">
        <v>178</v>
      </c>
    </row>
    <row r="112" spans="1:6" hidden="1">
      <c r="A112" s="154">
        <v>82</v>
      </c>
      <c r="B112" s="154">
        <v>64</v>
      </c>
      <c r="C112" s="154">
        <v>2023</v>
      </c>
      <c r="D112" s="163" t="s">
        <v>173</v>
      </c>
      <c r="E112" s="166">
        <v>200</v>
      </c>
    </row>
    <row r="113" spans="1:6" hidden="1">
      <c r="A113" s="154">
        <v>49</v>
      </c>
      <c r="B113" s="154">
        <v>64</v>
      </c>
      <c r="C113" s="154">
        <v>2023</v>
      </c>
      <c r="D113" s="155" t="s">
        <v>172</v>
      </c>
      <c r="E113" s="166">
        <v>200</v>
      </c>
    </row>
    <row r="114" spans="1:6">
      <c r="A114" s="154">
        <v>26</v>
      </c>
      <c r="B114" s="154">
        <v>65</v>
      </c>
      <c r="C114" s="154">
        <v>2023</v>
      </c>
      <c r="D114" s="155" t="s">
        <v>171</v>
      </c>
      <c r="E114" s="165">
        <v>120</v>
      </c>
      <c r="F114" s="153" t="s">
        <v>178</v>
      </c>
    </row>
    <row r="115" spans="1:6" hidden="1">
      <c r="A115" s="154">
        <v>81</v>
      </c>
      <c r="B115" s="154">
        <v>65</v>
      </c>
      <c r="C115" s="154">
        <v>2023</v>
      </c>
      <c r="D115" s="163" t="s">
        <v>173</v>
      </c>
      <c r="E115" s="166">
        <v>200</v>
      </c>
    </row>
    <row r="116" spans="1:6" hidden="1">
      <c r="A116" s="154">
        <v>50</v>
      </c>
      <c r="B116" s="154">
        <v>65</v>
      </c>
      <c r="C116" s="154">
        <v>2023</v>
      </c>
      <c r="D116" s="155" t="s">
        <v>172</v>
      </c>
      <c r="E116" s="166">
        <v>200</v>
      </c>
    </row>
    <row r="117" spans="1:6">
      <c r="A117" s="154">
        <v>27</v>
      </c>
      <c r="B117" s="154">
        <v>67</v>
      </c>
      <c r="C117" s="154">
        <v>2023</v>
      </c>
      <c r="D117" s="155" t="s">
        <v>171</v>
      </c>
      <c r="E117" s="165">
        <v>120</v>
      </c>
      <c r="F117" s="153" t="s">
        <v>178</v>
      </c>
    </row>
    <row r="118" spans="1:6" hidden="1">
      <c r="A118" s="154">
        <v>80</v>
      </c>
      <c r="B118" s="154">
        <v>67</v>
      </c>
      <c r="C118" s="154">
        <v>2023</v>
      </c>
      <c r="D118" s="163" t="s">
        <v>173</v>
      </c>
      <c r="E118" s="166">
        <v>200</v>
      </c>
    </row>
    <row r="119" spans="1:6" hidden="1">
      <c r="A119" s="154">
        <v>51</v>
      </c>
      <c r="B119" s="154">
        <v>67</v>
      </c>
      <c r="C119" s="154">
        <v>2023</v>
      </c>
      <c r="D119" s="155" t="s">
        <v>172</v>
      </c>
      <c r="E119" s="166">
        <v>200</v>
      </c>
    </row>
    <row r="120" spans="1:6">
      <c r="A120" s="154">
        <v>28</v>
      </c>
      <c r="B120" s="154">
        <v>68</v>
      </c>
      <c r="C120" s="154">
        <v>2023</v>
      </c>
      <c r="D120" s="155" t="s">
        <v>171</v>
      </c>
      <c r="E120" s="165">
        <v>120</v>
      </c>
      <c r="F120" s="153" t="s">
        <v>178</v>
      </c>
    </row>
    <row r="121" spans="1:6" hidden="1">
      <c r="A121" s="154">
        <v>78</v>
      </c>
      <c r="B121" s="154">
        <v>68</v>
      </c>
      <c r="C121" s="154">
        <v>2023</v>
      </c>
      <c r="D121" s="163" t="s">
        <v>173</v>
      </c>
      <c r="E121" s="166">
        <v>200</v>
      </c>
    </row>
    <row r="122" spans="1:6" hidden="1">
      <c r="A122" s="154">
        <v>52</v>
      </c>
      <c r="B122" s="154">
        <v>68</v>
      </c>
      <c r="C122" s="154">
        <v>2023</v>
      </c>
      <c r="D122" s="155" t="s">
        <v>172</v>
      </c>
      <c r="E122" s="166">
        <v>200</v>
      </c>
    </row>
    <row r="123" spans="1:6">
      <c r="A123" s="154">
        <v>29</v>
      </c>
      <c r="B123" s="154">
        <v>69</v>
      </c>
      <c r="C123" s="154">
        <v>2023</v>
      </c>
      <c r="D123" s="155" t="s">
        <v>171</v>
      </c>
      <c r="E123" s="165">
        <v>120</v>
      </c>
      <c r="F123" s="153" t="s">
        <v>178</v>
      </c>
    </row>
    <row r="124" spans="1:6" hidden="1">
      <c r="A124" s="154">
        <v>79</v>
      </c>
      <c r="B124" s="154">
        <v>69</v>
      </c>
      <c r="C124" s="154">
        <v>2023</v>
      </c>
      <c r="D124" s="163" t="s">
        <v>173</v>
      </c>
      <c r="E124" s="166">
        <v>200</v>
      </c>
    </row>
    <row r="125" spans="1:6" hidden="1">
      <c r="A125" s="154">
        <v>53</v>
      </c>
      <c r="B125" s="154">
        <v>69</v>
      </c>
      <c r="C125" s="154">
        <v>2023</v>
      </c>
      <c r="D125" s="155" t="s">
        <v>172</v>
      </c>
      <c r="E125" s="166">
        <v>200</v>
      </c>
    </row>
    <row r="126" spans="1:6">
      <c r="A126" s="154">
        <v>30</v>
      </c>
      <c r="B126" s="154">
        <v>87</v>
      </c>
      <c r="C126" s="154">
        <v>2024</v>
      </c>
      <c r="D126" s="155" t="s">
        <v>171</v>
      </c>
      <c r="E126" s="165">
        <v>120</v>
      </c>
      <c r="F126" s="153" t="s">
        <v>178</v>
      </c>
    </row>
    <row r="127" spans="1:6" hidden="1">
      <c r="A127" s="154">
        <v>86</v>
      </c>
      <c r="B127" s="154">
        <v>87</v>
      </c>
      <c r="C127" s="154">
        <v>2024</v>
      </c>
      <c r="D127" s="163" t="s">
        <v>173</v>
      </c>
      <c r="E127" s="166">
        <v>200</v>
      </c>
    </row>
    <row r="128" spans="1:6">
      <c r="A128" s="154">
        <v>33</v>
      </c>
      <c r="B128" s="154">
        <v>88</v>
      </c>
      <c r="C128" s="154">
        <v>2025</v>
      </c>
      <c r="D128" s="155" t="s">
        <v>171</v>
      </c>
      <c r="E128" s="165">
        <v>120</v>
      </c>
      <c r="F128" s="153" t="s">
        <v>178</v>
      </c>
    </row>
    <row r="129" spans="1:6" hidden="1">
      <c r="A129" s="154">
        <v>89</v>
      </c>
      <c r="B129" s="154">
        <v>88</v>
      </c>
      <c r="C129" s="154">
        <v>2025</v>
      </c>
      <c r="D129" s="163" t="s">
        <v>173</v>
      </c>
      <c r="E129" s="166">
        <v>200</v>
      </c>
    </row>
    <row r="130" spans="1:6">
      <c r="A130" s="154">
        <v>31</v>
      </c>
      <c r="B130" s="154">
        <v>89</v>
      </c>
      <c r="C130" s="154">
        <v>2025</v>
      </c>
      <c r="D130" s="155" t="s">
        <v>171</v>
      </c>
      <c r="E130" s="165">
        <v>120</v>
      </c>
      <c r="F130" s="153" t="s">
        <v>178</v>
      </c>
    </row>
    <row r="131" spans="1:6" hidden="1">
      <c r="A131" s="154">
        <v>88</v>
      </c>
      <c r="B131" s="154">
        <v>89</v>
      </c>
      <c r="C131" s="154">
        <v>2025</v>
      </c>
      <c r="D131" s="163" t="s">
        <v>173</v>
      </c>
      <c r="E131" s="166">
        <v>200</v>
      </c>
    </row>
    <row r="132" spans="1:6">
      <c r="A132" s="154">
        <v>32</v>
      </c>
      <c r="B132" s="154">
        <v>90</v>
      </c>
      <c r="C132" s="154">
        <v>2025</v>
      </c>
      <c r="D132" s="155" t="s">
        <v>171</v>
      </c>
      <c r="E132" s="165">
        <v>120</v>
      </c>
      <c r="F132" s="153" t="s">
        <v>178</v>
      </c>
    </row>
    <row r="133" spans="1:6" hidden="1">
      <c r="A133" s="154">
        <v>87</v>
      </c>
      <c r="B133" s="154">
        <v>90</v>
      </c>
      <c r="C133" s="154">
        <v>2025</v>
      </c>
      <c r="D133" s="163" t="s">
        <v>173</v>
      </c>
      <c r="E133" s="166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L20" sqref="L20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K31" s="7">
        <v>2460069.75</v>
      </c>
      <c r="L31" s="12">
        <f>K19-K31</f>
        <v>625.7845518598333</v>
      </c>
      <c r="M31" s="12">
        <v>15</v>
      </c>
      <c r="N31" s="7">
        <f>L31/M31</f>
        <v>41.718970123988889</v>
      </c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Rebound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2025-07-07T19:42:28Z</dcterms:modified>
</cp:coreProperties>
</file>