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430"/>
  <workbookPr codeName="ThisWorkbook" autoCompressPictures="0"/>
  <bookViews>
    <workbookView xWindow="8040" yWindow="0" windowWidth="25600" windowHeight="145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8" i="9" l="1"/>
  <c r="I28" i="9"/>
  <c r="A8" i="9"/>
  <c r="A9" i="9"/>
  <c r="A10" i="9"/>
  <c r="A11" i="9"/>
  <c r="A12" i="9"/>
  <c r="A13" i="9"/>
  <c r="A14" i="9"/>
  <c r="A15" i="9"/>
  <c r="A16" i="9"/>
  <c r="A17" i="9"/>
  <c r="A18" i="9"/>
  <c r="A19" i="9"/>
  <c r="A20" i="9"/>
  <c r="A21" i="9"/>
  <c r="A22" i="9"/>
  <c r="A23" i="9"/>
  <c r="A24" i="9"/>
  <c r="A25" i="9"/>
  <c r="A26" i="9"/>
  <c r="A27" i="9"/>
  <c r="A28" i="9"/>
  <c r="J27" i="9"/>
  <c r="F27" i="9"/>
  <c r="J23" i="9"/>
  <c r="F23" i="9"/>
  <c r="J26" i="9"/>
  <c r="F26" i="9"/>
  <c r="J25" i="9"/>
  <c r="F25" i="9"/>
  <c r="J22" i="9"/>
  <c r="F22" i="9"/>
  <c r="J21" i="9"/>
  <c r="F21" i="9"/>
  <c r="J11" i="9"/>
  <c r="F11" i="9"/>
  <c r="J10" i="9"/>
  <c r="F10" i="9"/>
  <c r="I32" i="9"/>
  <c r="I31" i="9"/>
  <c r="F36" i="9"/>
  <c r="F37" i="9"/>
  <c r="I37" i="9"/>
  <c r="F35" i="9"/>
  <c r="I35" i="9"/>
  <c r="F8" i="9"/>
  <c r="I8" i="9"/>
  <c r="F19" i="9"/>
  <c r="I19" i="9"/>
  <c r="F14" i="9"/>
  <c r="I14" i="9"/>
  <c r="F38" i="9"/>
  <c r="I38" i="9"/>
  <c r="I36" i="9"/>
  <c r="F9" i="9"/>
  <c r="K6" i="9"/>
  <c r="F12" i="9"/>
  <c r="I12" i="9"/>
  <c r="I9" i="9"/>
  <c r="K7" i="9"/>
  <c r="K4" i="9"/>
  <c r="A35" i="9"/>
  <c r="A36" i="9"/>
  <c r="A37" i="9"/>
  <c r="A38" i="9"/>
  <c r="L6" i="9"/>
  <c r="F16" i="9"/>
  <c r="I16" i="9"/>
  <c r="F15" i="9"/>
  <c r="I15" i="9"/>
  <c r="F20" i="9"/>
  <c r="I20" i="9"/>
  <c r="F30" i="9"/>
  <c r="I30" i="9"/>
  <c r="F29" i="9"/>
  <c r="I29" i="9"/>
  <c r="M6" i="9"/>
  <c r="N6" i="9"/>
  <c r="F24" i="9"/>
  <c r="I24" i="9"/>
  <c r="O6" i="9"/>
  <c r="K5" i="9"/>
  <c r="F13" i="9"/>
  <c r="I13"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7" i="9"/>
  <c r="A29" i="9"/>
  <c r="A30" i="9"/>
  <c r="I17" i="9"/>
  <c r="F18" i="9"/>
  <c r="I18" i="9"/>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<sst xmlns="http://schemas.openxmlformats.org/spreadsheetml/2006/main" count="198" uniqueCount="176">
  <si>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</si>
  <si>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</si>
  <si>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</si>
  <si>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</si>
  <si>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</si>
  <si>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</si>
  <si>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</si>
  <si>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</si>
  <si>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</si>
  <si>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</si>
  <si>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</si>
  <si>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</si>
  <si>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</si>
  <si>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</si>
  <si>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</si>
  <si>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</si>
  <si>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</si>
  <si>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</si>
  <si>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</si>
  <si>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</si>
  <si>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</si>
  <si>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</si>
  <si>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</si>
  <si>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</si>
  <si>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</si>
  <si>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</si>
  <si>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</si>
  <si>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</si>
  <si>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</si>
  <si>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</si>
  <si>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</si>
  <si>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</si>
  <si>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</si>
  <si>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</si>
  <si>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</si>
  <si>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</si>
  <si>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</si>
  <si>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</si>
  <si>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</si>
  <si>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</si>
  <si>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</si>
  <si>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</si>
  <si>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</si>
  <si>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</si>
  <si>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</si>
  <si>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</si>
  <si>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</si>
  <si>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</si>
  <si>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</si>
  <si>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</si>
  <si>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</si>
  <si>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</si>
  <si>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</si>
  <si>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</si>
  <si>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</si>
  <si>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</si>
  <si>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</si>
  <si>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</si>
  <si>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</si>
  <si>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</si>
  <si>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</si>
  <si>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</si>
  <si>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</si>
  <si>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</si>
  <si>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</si>
  <si>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</si>
  <si>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</si>
  <si>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</si>
  <si>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</si>
  <si>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</si>
  <si>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</si>
  <si>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</si>
  <si>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</si>
  <si>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</si>
  <si>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</si>
  <si>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</si>
  <si>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</si>
  <si>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</si>
  <si>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</si>
  <si>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</si>
  <si>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</si>
  <si>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</si>
  <si>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</si>
  <si>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</si>
  <si>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</si>
  <si>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</si>
  <si>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</si>
  <si>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</si>
  <si>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</si>
  <si>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</si>
  <si>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</si>
  <si>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</si>
  <si>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</si>
  <si>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</si>
  <si>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</si>
  <si>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</si>
  <si>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</si>
  <si>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</si>
  <si>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</si>
  <si>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</si>
  <si>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</si>
  <si>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</si>
  <si>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</si>
  <si>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</si>
  <si>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</si>
  <si>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</si>
  <si>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</si>
  <si>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</si>
  <si>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</si>
  <si>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</si>
  <si>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</si>
  <si>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</si>
  <si>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</si>
  <si>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</si>
  <si>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</si>
  <si>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</si>
  <si>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</si>
  <si>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</si>
  <si>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</si>
  <si>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</si>
  <si>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</si>
  <si>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</si>
  <si>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</si>
  <si>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</si>
  <si>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</si>
  <si>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</si>
  <si>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</si>
  <si>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</si>
  <si>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</si>
  <si>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</si>
  <si>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</si>
  <si>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</si>
  <si>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</si>
  <si>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</si>
  <si>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</si>
  <si>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</si>
  <si>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[国学大师爬虫] Project Schedule</t>
    <phoneticPr fontId="3" type="noConversion"/>
  </si>
  <si>
    <t>[小组成员] 周楚婷 李聪媛 刘雅琳</t>
    <phoneticPr fontId="3" type="noConversion"/>
  </si>
  <si>
    <t>[前期准备]</t>
    <phoneticPr fontId="3" type="noConversion"/>
  </si>
  <si>
    <t>完成</t>
    <phoneticPr fontId="3" type="noConversion"/>
  </si>
  <si>
    <t>完成</t>
    <phoneticPr fontId="3" type="noConversion"/>
  </si>
  <si>
    <t>周楚婷 李聪媛 刘雅琳</t>
    <phoneticPr fontId="3" type="noConversion"/>
  </si>
  <si>
    <t xml:space="preserve">  [待爬取网页分析]</t>
    <phoneticPr fontId="3" type="noConversion"/>
  </si>
  <si>
    <t xml:space="preserve">  [讨论确定爬取方案]</t>
    <phoneticPr fontId="3" type="noConversion"/>
  </si>
  <si>
    <t>[项目分析]</t>
    <phoneticPr fontId="3" type="noConversion"/>
  </si>
  <si>
    <t>[查找阅读资料]</t>
    <phoneticPr fontId="3" type="noConversion"/>
  </si>
  <si>
    <t>[成员分工]</t>
    <phoneticPr fontId="3" type="noConversion"/>
  </si>
  <si>
    <t>周楚婷 李聪媛 刘雅琳</t>
    <phoneticPr fontId="3" type="noConversion"/>
  </si>
  <si>
    <t>[爬虫工具选择]</t>
    <phoneticPr fontId="3" type="noConversion"/>
  </si>
  <si>
    <t>[尝试选取scrapy框架]</t>
    <phoneticPr fontId="3" type="noConversion"/>
  </si>
  <si>
    <t>[尝试requests库]</t>
    <phoneticPr fontId="3" type="noConversion"/>
  </si>
  <si>
    <t>[尝试BeautifulSoup库]</t>
    <phoneticPr fontId="3" type="noConversion"/>
  </si>
  <si>
    <t>周楚婷</t>
    <phoneticPr fontId="3" type="noConversion"/>
  </si>
  <si>
    <t>[Json格式储存]</t>
    <phoneticPr fontId="3" type="noConversion"/>
  </si>
  <si>
    <t>[爬虫代码实践]</t>
    <phoneticPr fontId="3" type="noConversion"/>
  </si>
  <si>
    <t>周楚婷 李聪媛 刘雅琳</t>
    <phoneticPr fontId="3" type="noConversion"/>
  </si>
  <si>
    <t>[爬取-姓氏]</t>
    <phoneticPr fontId="3" type="noConversion"/>
  </si>
  <si>
    <t>[爬取-字典]</t>
    <phoneticPr fontId="3" type="noConversion"/>
  </si>
  <si>
    <t xml:space="preserve">  [审校spider_gxds_xingshi.py文件代码注释]</t>
    <phoneticPr fontId="3" type="noConversion"/>
  </si>
  <si>
    <t>刘雅琳</t>
    <phoneticPr fontId="3" type="noConversion"/>
  </si>
  <si>
    <t xml:space="preserve">  [撰写spider_gxds_xingshi.py文件并运行调试成功]</t>
    <phoneticPr fontId="3" type="noConversion"/>
  </si>
  <si>
    <t xml:space="preserve">  [撰写spider_upload.py文件并运行调试成功]</t>
    <phoneticPr fontId="3" type="noConversion"/>
  </si>
  <si>
    <t>周楚婷</t>
    <phoneticPr fontId="3" type="noConversion"/>
  </si>
  <si>
    <t xml:space="preserve">  [撰写spider_gxds_xingshi.py文件代码注释]</t>
    <phoneticPr fontId="3" type="noConversion"/>
  </si>
  <si>
    <t xml:space="preserve">  [撰写spider_upload.py文件代码注释]</t>
    <phoneticPr fontId="3" type="noConversion"/>
  </si>
  <si>
    <t xml:space="preserve">  [审校spider_upload.py文件代码注释]</t>
    <phoneticPr fontId="3" type="noConversion"/>
  </si>
  <si>
    <t>[后期总结]</t>
    <phoneticPr fontId="3" type="noConversion"/>
  </si>
  <si>
    <t>[撰写总结报告]</t>
    <phoneticPr fontId="3" type="noConversion"/>
  </si>
  <si>
    <t>[整体调试]</t>
    <phoneticPr fontId="3" type="noConversion"/>
  </si>
  <si>
    <t>周楚婷 李聪媛 刘雅琳</t>
    <phoneticPr fontId="3" type="noConversion"/>
  </si>
  <si>
    <t>周楚婷</t>
    <phoneticPr fontId="3" type="noConversion"/>
  </si>
  <si>
    <t>李聪媛</t>
    <phoneticPr fontId="3" type="noConversion"/>
  </si>
  <si>
    <t>周楚婷 李聪媛 刘雅琳</t>
    <phoneticPr fontId="3" type="noConversion"/>
  </si>
  <si>
    <t>周楚婷 李聪媛 刘雅琳</t>
    <phoneticPr fontId="3" type="noConversion"/>
  </si>
  <si>
    <t>李聪媛 周楚婷</t>
    <phoneticPr fontId="3" type="noConversion"/>
  </si>
  <si>
    <t>周楚婷 李聪媛</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</si>
</sst>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yyyy\ \(dddd\)"/>
    <numFmt numFmtId="177" formatCode="ddd\ m/dd/yy"/>
    <numFmt numFmtId="178" formatCode="d"/>
    <numFmt numFmtId="179"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i/>
      <sz val="9"/>
      <name val="黑体"/>
      <family val="2"/>
      <scheme val="minor"/>
    </font>
    <font>
      <b/>
      <sz val="10"/>
      <color rgb="FF000000"/>
      <name val="黑体"/>
      <family val="2"/>
      <scheme val="minor"/>
    </font>
    <font>
      <sz val="10"/>
      <color rgb="FF000000"/>
      <name val="黑体"/>
      <family val="2"/>
      <scheme val="minor"/>
    </font>
    <font>
      <sz val="8"/>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b/>
      <sz val="11"/>
      <color rgb="FF000000"/>
      <name val="黑体"/>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u/>
      <sz val="10"/>
      <color theme="11"/>
      <name val="Arial"/>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9">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cellStyleXfs>
  <cellXfs count="17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78"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77"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78" fontId="3" fillId="0" borderId="18" xfId="0" applyNumberFormat="1" applyFont="1" applyFill="1" applyBorder="1" applyAlignment="1" applyProtection="1">
      <alignment horizontal="center" vertical="center" shrinkToFit="1"/>
    </xf>
    <xf numFmtId="178"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77" fontId="47" fillId="25" borderId="12" xfId="0" applyNumberFormat="1" applyFont="1" applyFill="1" applyBorder="1" applyAlignment="1" applyProtection="1">
      <alignment horizontal="center" vertical="center"/>
    </xf>
    <xf numFmtId="177" fontId="47" fillId="0" borderId="12" xfId="0" applyNumberFormat="1" applyFont="1" applyBorder="1" applyAlignment="1" applyProtection="1">
      <alignment horizontal="center" vertical="center"/>
    </xf>
    <xf numFmtId="177"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77"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 fontId="47" fillId="0" borderId="12" xfId="0" applyNumberFormat="1" applyFont="1" applyFill="1" applyBorder="1" applyAlignment="1" applyProtection="1">
      <alignment horizontal="left"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79" fontId="45" fillId="0" borderId="18" xfId="0" applyNumberFormat="1" applyFont="1" applyFill="1" applyBorder="1" applyAlignment="1" applyProtection="1">
      <alignment horizontal="center" vertical="center"/>
    </xf>
    <xf numFmtId="179" fontId="45" fillId="0" borderId="13" xfId="0" applyNumberFormat="1" applyFont="1" applyFill="1" applyBorder="1" applyAlignment="1" applyProtection="1">
      <alignment horizontal="center" vertical="center"/>
    </xf>
    <xf numFmtId="179"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76" fontId="45" fillId="0" borderId="17" xfId="0" applyNumberFormat="1" applyFont="1" applyFill="1" applyBorder="1" applyAlignment="1" applyProtection="1">
      <alignment horizontal="center" vertical="center" shrinkToFit="1"/>
      <protection locked="0"/>
    </xf>
    <xf numFmtId="176"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9">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超链接" xfId="34" builtinId="8"/>
    <cellStyle name="访问过的超链接" xfId="44" builtinId="9" hidden="1"/>
    <cellStyle name="访问过的超链接" xfId="45" builtinId="9" hidden="1"/>
    <cellStyle name="访问过的超链接" xfId="46" builtinId="9" hidden="1"/>
    <cellStyle name="访问过的超链接" xfId="47" builtinId="9" hidden="1"/>
    <cellStyle name="访问过的超链接" xfId="48" builtinId="9" hidden="1"/>
    <cellStyle name="好" xfId="29" builtinId="26" customBuiltin="1"/>
    <cellStyle name="汇总" xfId="42" builtinId="25" customBuiltin="1"/>
    <cellStyle name="计算" xfId="26" builtinId="22" customBuiltin="1"/>
    <cellStyle name="检查单元格" xfId="27" builtinId="23" customBuiltin="1"/>
    <cellStyle name="警告文本" xfId="43" builtinId="11" customBuiltin="1"/>
    <cellStyle name="链接单元格" xfId="36" builtinId="24" customBuiltin="1"/>
    <cellStyle name="普通" xfId="0" builtinId="0"/>
    <cellStyle name="强调文字颜色 1" xfId="19" builtinId="29" customBuiltin="1"/>
    <cellStyle name="强调文字颜色 2" xfId="20" builtinId="33" customBuiltin="1"/>
    <cellStyle name="强调文字颜色 3" xfId="21" builtinId="37" customBuiltin="1"/>
    <cellStyle name="强调文字颜色 4" xfId="22" builtinId="41" customBuiltin="1"/>
    <cellStyle name="强调文字颜色 5" xfId="23" builtinId="45" customBuiltin="1"/>
    <cellStyle name="强调文字颜色 6" xfId="24" builtinId="49" customBuiltin="1"/>
    <cellStyle name="输出" xfId="39" builtinId="21" customBuiltin="1"/>
    <cellStyle name="输入" xfId="35" builtinId="20" customBuiltin="1"/>
    <cellStyle name="说明文本" xfId="28" builtinId="53" customBuiltin="1"/>
    <cellStyle name="无色" xfId="37" builtinId="28" customBuiltin="1"/>
    <cellStyle name="注释" xfId="38" builtinId="10" customBuiltin="1"/>
  </cellStyles>
  <dxfs count="25">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25400</xdr:colOff>
      <xdr:row>6</xdr:row>
      <xdr:rowOff>101600</xdr:rowOff>
    </xdr:from>
    <xdr:to>
      <xdr:col>13</xdr:col>
      <xdr:colOff>103717</xdr:colOff>
      <xdr:row>10</xdr:row>
      <xdr:rowOff>182033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hyperlink" Target="https://www.vertex42.com/ExcelTemplates/excel-gantt-chart.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drawing" Target="../drawings/drawing3.xml"/><Relationship Id="rId5" Type="http://schemas.openxmlformats.org/officeDocument/2006/relationships/vmlDrawing" Target="../drawings/vmlDrawing2.vml"/><Relationship Id="rId6"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P39"/>
  <sheetViews>
    <sheetView showGridLines="0" tabSelected="1" zoomScale="150" zoomScaleNormal="150" zoomScalePageLayoutView="150" workbookViewId="0">
      <pane ySplit="7" topLeftCell="A8" activePane="bottomLeft" state="frozen"/>
      <selection pane="bottomLeft" activeCell="C24" sqref="C24"/>
    </sheetView>
  </sheetViews>
  <sheetFormatPr baseColWidth="10" defaultColWidth="9.1640625" defaultRowHeight="12" x14ac:dyDescent="0"/>
  <cols>
    <col min="1" max="1" width="6.83203125" style="5" customWidth="1"/>
    <col min="2" max="2" width="39.6640625" style="1" customWidth="1"/>
    <col min="3" max="3" width="26.832031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8" ht="30" customHeight="1">
      <c r="A1" s="125" t="s">
        <v>136</v>
      </c>
      <c r="B1" s="47"/>
      <c r="C1" s="47"/>
      <c r="D1" s="47"/>
      <c r="E1" s="47"/>
      <c r="F1" s="47"/>
      <c r="I1" s="131"/>
      <c r="K1" s="171" t="s">
        <v>77</v>
      </c>
      <c r="L1" s="171"/>
      <c r="M1" s="171"/>
      <c r="N1" s="171"/>
      <c r="O1" s="171"/>
      <c r="P1" s="171"/>
      <c r="Q1" s="171"/>
      <c r="R1" s="171"/>
      <c r="S1" s="171"/>
      <c r="T1" s="171"/>
      <c r="U1" s="171"/>
      <c r="V1" s="171"/>
      <c r="W1" s="171"/>
      <c r="X1" s="171"/>
      <c r="Y1" s="171"/>
      <c r="Z1" s="171"/>
      <c r="AA1" s="171"/>
      <c r="AB1" s="171"/>
      <c r="AC1" s="171"/>
      <c r="AD1" s="171"/>
      <c r="AE1" s="171"/>
    </row>
    <row r="2" spans="1:68" ht="18" customHeight="1">
      <c r="A2" s="52" t="s">
        <v>137</v>
      </c>
      <c r="B2" s="22"/>
      <c r="C2" s="22"/>
      <c r="D2" s="34"/>
      <c r="E2" s="159"/>
      <c r="F2" s="159"/>
      <c r="H2" s="2"/>
    </row>
    <row r="3" spans="1:68" ht="14">
      <c r="A3" s="52"/>
      <c r="B3" s="48"/>
      <c r="C3" s="4"/>
      <c r="D3" s="4"/>
      <c r="E3" s="4"/>
      <c r="F3" s="4"/>
      <c r="G3" s="4"/>
      <c r="H3" s="2"/>
      <c r="K3" s="29"/>
      <c r="L3" s="29"/>
      <c r="M3" s="29"/>
      <c r="N3" s="29"/>
      <c r="O3" s="29"/>
      <c r="P3" s="29"/>
      <c r="Q3" s="29"/>
      <c r="R3" s="29"/>
      <c r="S3" s="29"/>
      <c r="T3" s="29"/>
      <c r="U3" s="29"/>
      <c r="V3" s="29"/>
      <c r="W3" s="29"/>
      <c r="X3" s="29"/>
      <c r="Y3" s="29"/>
      <c r="Z3" s="29"/>
      <c r="AA3" s="29"/>
    </row>
    <row r="4" spans="1:68" ht="17.25" customHeight="1">
      <c r="A4" s="110"/>
      <c r="B4" s="114" t="s">
        <v>74</v>
      </c>
      <c r="C4" s="173">
        <v>43417</v>
      </c>
      <c r="D4" s="173"/>
      <c r="E4" s="173"/>
      <c r="F4" s="111"/>
      <c r="G4" s="114" t="s">
        <v>73</v>
      </c>
      <c r="H4" s="128">
        <v>1</v>
      </c>
      <c r="I4" s="112"/>
      <c r="J4" s="50"/>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8" ht="20" customHeight="1">
      <c r="A5" s="110"/>
      <c r="B5" s="114" t="s">
        <v>75</v>
      </c>
      <c r="C5" s="172" t="s">
        <v>152</v>
      </c>
      <c r="D5" s="172"/>
      <c r="E5" s="172"/>
      <c r="F5" s="113"/>
      <c r="G5" s="113"/>
      <c r="H5" s="113"/>
      <c r="I5" s="113"/>
      <c r="J5" s="50"/>
      <c r="K5" s="168">
        <f>K6</f>
        <v>43416</v>
      </c>
      <c r="L5" s="169"/>
      <c r="M5" s="169"/>
      <c r="N5" s="169"/>
      <c r="O5" s="169"/>
      <c r="P5" s="169"/>
      <c r="Q5" s="170"/>
      <c r="R5" s="168">
        <f>R6</f>
        <v>43423</v>
      </c>
      <c r="S5" s="169"/>
      <c r="T5" s="169"/>
      <c r="U5" s="169"/>
      <c r="V5" s="169"/>
      <c r="W5" s="169"/>
      <c r="X5" s="170"/>
      <c r="Y5" s="168">
        <f>Y6</f>
        <v>43430</v>
      </c>
      <c r="Z5" s="169"/>
      <c r="AA5" s="169"/>
      <c r="AB5" s="169"/>
      <c r="AC5" s="169"/>
      <c r="AD5" s="169"/>
      <c r="AE5" s="170"/>
      <c r="AF5" s="168">
        <f>AF6</f>
        <v>43437</v>
      </c>
      <c r="AG5" s="169"/>
      <c r="AH5" s="169"/>
      <c r="AI5" s="169"/>
      <c r="AJ5" s="169"/>
      <c r="AK5" s="169"/>
      <c r="AL5" s="170"/>
      <c r="AM5" s="168">
        <f>AM6</f>
        <v>43444</v>
      </c>
      <c r="AN5" s="169"/>
      <c r="AO5" s="169"/>
      <c r="AP5" s="169"/>
      <c r="AQ5" s="169"/>
      <c r="AR5" s="169"/>
      <c r="AS5" s="170"/>
      <c r="AT5" s="168">
        <f>AT6</f>
        <v>43451</v>
      </c>
      <c r="AU5" s="169"/>
      <c r="AV5" s="169"/>
      <c r="AW5" s="169"/>
      <c r="AX5" s="169"/>
      <c r="AY5" s="169"/>
      <c r="AZ5" s="170"/>
      <c r="BA5" s="168">
        <f>BA6</f>
        <v>43458</v>
      </c>
      <c r="BB5" s="169"/>
      <c r="BC5" s="169"/>
      <c r="BD5" s="169"/>
      <c r="BE5" s="169"/>
      <c r="BF5" s="169"/>
      <c r="BG5" s="170"/>
      <c r="BH5" s="168">
        <f>BH6</f>
        <v>43465</v>
      </c>
      <c r="BI5" s="169"/>
      <c r="BJ5" s="169"/>
      <c r="BK5" s="169"/>
      <c r="BL5" s="169"/>
      <c r="BM5" s="169"/>
      <c r="BN5" s="170"/>
    </row>
    <row r="6" spans="1:68" ht="13" hidden="1">
      <c r="A6" s="49"/>
      <c r="B6" s="50"/>
      <c r="C6" s="50"/>
      <c r="D6" s="51"/>
      <c r="E6" s="50"/>
      <c r="F6" s="50"/>
      <c r="G6" s="50"/>
      <c r="H6" s="50"/>
      <c r="I6" s="50"/>
      <c r="J6" s="50"/>
      <c r="K6" s="92">
        <f>C4-WEEKDAY(C4,1)+2+7*(H4-1)</f>
        <v>43416</v>
      </c>
      <c r="L6" s="83">
        <f t="shared" ref="L6:AQ6" si="0">K6+1</f>
        <v>43417</v>
      </c>
      <c r="M6" s="83">
        <f t="shared" si="0"/>
        <v>43418</v>
      </c>
      <c r="N6" s="83">
        <f t="shared" si="0"/>
        <v>43419</v>
      </c>
      <c r="O6" s="83">
        <f t="shared" si="0"/>
        <v>43420</v>
      </c>
      <c r="P6" s="83">
        <f t="shared" si="0"/>
        <v>43421</v>
      </c>
      <c r="Q6" s="93">
        <f t="shared" si="0"/>
        <v>43422</v>
      </c>
      <c r="R6" s="92">
        <f t="shared" si="0"/>
        <v>43423</v>
      </c>
      <c r="S6" s="83">
        <f t="shared" si="0"/>
        <v>43424</v>
      </c>
      <c r="T6" s="83">
        <f t="shared" si="0"/>
        <v>43425</v>
      </c>
      <c r="U6" s="83">
        <f t="shared" si="0"/>
        <v>43426</v>
      </c>
      <c r="V6" s="83">
        <f t="shared" si="0"/>
        <v>43427</v>
      </c>
      <c r="W6" s="83">
        <f t="shared" si="0"/>
        <v>43428</v>
      </c>
      <c r="X6" s="93">
        <f t="shared" si="0"/>
        <v>43429</v>
      </c>
      <c r="Y6" s="92">
        <f t="shared" si="0"/>
        <v>43430</v>
      </c>
      <c r="Z6" s="83">
        <f t="shared" si="0"/>
        <v>43431</v>
      </c>
      <c r="AA6" s="83">
        <f t="shared" si="0"/>
        <v>43432</v>
      </c>
      <c r="AB6" s="83">
        <f t="shared" si="0"/>
        <v>43433</v>
      </c>
      <c r="AC6" s="83">
        <f t="shared" si="0"/>
        <v>43434</v>
      </c>
      <c r="AD6" s="83">
        <f t="shared" si="0"/>
        <v>43435</v>
      </c>
      <c r="AE6" s="93">
        <f t="shared" si="0"/>
        <v>43436</v>
      </c>
      <c r="AF6" s="92">
        <f t="shared" si="0"/>
        <v>43437</v>
      </c>
      <c r="AG6" s="83">
        <f t="shared" si="0"/>
        <v>43438</v>
      </c>
      <c r="AH6" s="83">
        <f t="shared" si="0"/>
        <v>43439</v>
      </c>
      <c r="AI6" s="83">
        <f t="shared" si="0"/>
        <v>43440</v>
      </c>
      <c r="AJ6" s="83">
        <f t="shared" si="0"/>
        <v>43441</v>
      </c>
      <c r="AK6" s="83">
        <f t="shared" si="0"/>
        <v>43442</v>
      </c>
      <c r="AL6" s="93">
        <f t="shared" si="0"/>
        <v>43443</v>
      </c>
      <c r="AM6" s="92">
        <f t="shared" si="0"/>
        <v>43444</v>
      </c>
      <c r="AN6" s="83">
        <f t="shared" si="0"/>
        <v>43445</v>
      </c>
      <c r="AO6" s="83">
        <f t="shared" si="0"/>
        <v>43446</v>
      </c>
      <c r="AP6" s="83">
        <f t="shared" si="0"/>
        <v>43447</v>
      </c>
      <c r="AQ6" s="83">
        <f t="shared" si="0"/>
        <v>43448</v>
      </c>
      <c r="AR6" s="83">
        <f t="shared" ref="AR6:BN6" si="1">AQ6+1</f>
        <v>43449</v>
      </c>
      <c r="AS6" s="93">
        <f t="shared" si="1"/>
        <v>43450</v>
      </c>
      <c r="AT6" s="92">
        <f t="shared" si="1"/>
        <v>43451</v>
      </c>
      <c r="AU6" s="83">
        <f t="shared" si="1"/>
        <v>43452</v>
      </c>
      <c r="AV6" s="83">
        <f t="shared" si="1"/>
        <v>43453</v>
      </c>
      <c r="AW6" s="83">
        <f t="shared" si="1"/>
        <v>43454</v>
      </c>
      <c r="AX6" s="83">
        <f t="shared" si="1"/>
        <v>43455</v>
      </c>
      <c r="AY6" s="83">
        <f t="shared" si="1"/>
        <v>43456</v>
      </c>
      <c r="AZ6" s="93">
        <f t="shared" si="1"/>
        <v>43457</v>
      </c>
      <c r="BA6" s="92">
        <f t="shared" si="1"/>
        <v>43458</v>
      </c>
      <c r="BB6" s="83">
        <f t="shared" si="1"/>
        <v>43459</v>
      </c>
      <c r="BC6" s="83">
        <f t="shared" si="1"/>
        <v>43460</v>
      </c>
      <c r="BD6" s="83">
        <f t="shared" si="1"/>
        <v>43461</v>
      </c>
      <c r="BE6" s="83">
        <f t="shared" si="1"/>
        <v>43462</v>
      </c>
      <c r="BF6" s="83">
        <f t="shared" si="1"/>
        <v>43463</v>
      </c>
      <c r="BG6" s="93">
        <f t="shared" si="1"/>
        <v>43464</v>
      </c>
      <c r="BH6" s="92">
        <f t="shared" si="1"/>
        <v>43465</v>
      </c>
      <c r="BI6" s="83">
        <f t="shared" si="1"/>
        <v>43466</v>
      </c>
      <c r="BJ6" s="83">
        <f t="shared" si="1"/>
        <v>43467</v>
      </c>
      <c r="BK6" s="83">
        <f t="shared" si="1"/>
        <v>43468</v>
      </c>
      <c r="BL6" s="83">
        <f t="shared" si="1"/>
        <v>43469</v>
      </c>
      <c r="BM6" s="83">
        <f t="shared" si="1"/>
        <v>43470</v>
      </c>
      <c r="BN6" s="93">
        <f t="shared" si="1"/>
        <v>43471</v>
      </c>
    </row>
    <row r="7" spans="1:68" s="124" customFormat="1" ht="28" customHeight="1" thickBot="1">
      <c r="A7" s="116" t="s">
        <v>0</v>
      </c>
      <c r="B7" s="117" t="s">
        <v>65</v>
      </c>
      <c r="C7" s="118" t="s">
        <v>66</v>
      </c>
      <c r="D7" s="119" t="s">
        <v>72</v>
      </c>
      <c r="E7" s="120" t="s">
        <v>67</v>
      </c>
      <c r="F7" s="120" t="s">
        <v>68</v>
      </c>
      <c r="G7" s="118" t="s">
        <v>69</v>
      </c>
      <c r="H7" s="118" t="s">
        <v>70</v>
      </c>
      <c r="I7" s="118" t="s">
        <v>71</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8" s="55" customFormat="1" ht="17">
      <c r="A8" s="84" t="str">
        <f>IF(ISERROR(VALUE(SUBSTITUTE(prevWBS,".",""))),"1",IF(ISERROR(FIND("`",SUBSTITUTE(prevWBS,".","`",1))),TEXT(VALUE(prevWBS)+1,"#"),TEXT(VALUE(LEFT(prevWBS,FIND("`",SUBSTITUTE(prevWBS,".","`",1))-1))+1,"#")))</f>
        <v>1</v>
      </c>
      <c r="B8" s="85" t="s">
        <v>138</v>
      </c>
      <c r="C8" s="86"/>
      <c r="D8" s="87"/>
      <c r="E8" s="88"/>
      <c r="F8" s="115" t="str">
        <f>IF(ISBLANK(E8)," - ",IF(G8=0,E8,E8+G8-1))</f>
        <v xml:space="preserve"> - </v>
      </c>
      <c r="G8" s="89"/>
      <c r="H8" s="90"/>
      <c r="I8" s="91" t="str">
        <f t="shared" ref="I8:I32"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8" s="61" customFormat="1" ht="17">
      <c r="A9" s="60"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144</v>
      </c>
      <c r="C9" s="61" t="s">
        <v>169</v>
      </c>
      <c r="D9" s="127"/>
      <c r="E9" s="100">
        <v>43417</v>
      </c>
      <c r="F9" s="101">
        <f>IF(ISBLANK(E9)," - ",IF(G9=0,E9,E9+G9-1))</f>
        <v>43421</v>
      </c>
      <c r="G9" s="62">
        <v>5</v>
      </c>
      <c r="H9" s="63">
        <v>1</v>
      </c>
      <c r="I9" s="64">
        <f t="shared" si="4"/>
        <v>4</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8" s="70" customFormat="1" ht="17">
      <c r="A1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82" t="s">
        <v>142</v>
      </c>
      <c r="C10" s="61" t="s">
        <v>141</v>
      </c>
      <c r="D10" s="79"/>
      <c r="E10" s="162">
        <v>43417</v>
      </c>
      <c r="F10" s="163">
        <f t="shared" ref="F10" si="6">IF(ISBLANK(E10)," - ",IF(G10=0,E10,E10+G10-1))</f>
        <v>43418</v>
      </c>
      <c r="G10" s="62">
        <v>2</v>
      </c>
      <c r="H10" s="80">
        <v>2</v>
      </c>
      <c r="I10" s="64" t="s">
        <v>139</v>
      </c>
      <c r="J10" s="63">
        <f>H10/G10</f>
        <v>1</v>
      </c>
      <c r="K10" s="164"/>
      <c r="L10" s="99"/>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row>
    <row r="11" spans="1:68" s="70" customFormat="1" ht="17">
      <c r="A1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82" t="s">
        <v>143</v>
      </c>
      <c r="C11" s="61" t="s">
        <v>141</v>
      </c>
      <c r="D11" s="79"/>
      <c r="E11" s="162">
        <v>43419</v>
      </c>
      <c r="F11" s="163">
        <f>IF(ISBLANK(E11)," - ",IF(G11=0,E11,E11+G11-1))</f>
        <v>43421</v>
      </c>
      <c r="G11" s="62">
        <v>3</v>
      </c>
      <c r="H11" s="80">
        <v>2</v>
      </c>
      <c r="I11" s="64" t="s">
        <v>140</v>
      </c>
      <c r="J11" s="63">
        <f>H11/G11</f>
        <v>0.66666666666666663</v>
      </c>
      <c r="K11" s="164"/>
      <c r="L11" s="99"/>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c r="BP11" s="107"/>
    </row>
    <row r="12" spans="1:68" s="61" customFormat="1" ht="17">
      <c r="A12" s="60" t="str">
        <f t="shared" si="5"/>
        <v>1.2</v>
      </c>
      <c r="B12" s="126" t="s">
        <v>145</v>
      </c>
      <c r="C12" s="61" t="s">
        <v>141</v>
      </c>
      <c r="D12" s="127"/>
      <c r="E12" s="100">
        <v>43421</v>
      </c>
      <c r="F12" s="101">
        <f t="shared" ref="F12:F30" si="7">IF(ISBLANK(E12)," - ",IF(G12=0,E12,E12+G12-1))</f>
        <v>43427</v>
      </c>
      <c r="G12" s="62">
        <v>7</v>
      </c>
      <c r="H12" s="63">
        <v>1</v>
      </c>
      <c r="I12" s="64">
        <f t="shared" si="4"/>
        <v>5</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8" s="61" customFormat="1" ht="17">
      <c r="A13" s="60" t="str">
        <f t="shared" si="5"/>
        <v>1.3</v>
      </c>
      <c r="B13" s="126" t="s">
        <v>146</v>
      </c>
      <c r="C13" s="61" t="s">
        <v>147</v>
      </c>
      <c r="D13" s="127"/>
      <c r="E13" s="100">
        <v>43427</v>
      </c>
      <c r="F13" s="101">
        <f t="shared" si="7"/>
        <v>43428</v>
      </c>
      <c r="G13" s="62">
        <v>2</v>
      </c>
      <c r="H13" s="63">
        <v>1</v>
      </c>
      <c r="I13" s="64">
        <f t="shared" si="4"/>
        <v>1</v>
      </c>
      <c r="J13" s="95"/>
      <c r="K13" s="107"/>
      <c r="L13" s="107"/>
      <c r="M13" s="108"/>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8" s="55" customFormat="1" ht="17">
      <c r="A14" s="53" t="str">
        <f>IF(ISERROR(VALUE(SUBSTITUTE(prevWBS,".",""))),"1",IF(ISERROR(FIND("`",SUBSTITUTE(prevWBS,".","`",1))),TEXT(VALUE(prevWBS)+1,"#"),TEXT(VALUE(LEFT(prevWBS,FIND("`",SUBSTITUTE(prevWBS,".","`",1))-1))+1,"#")))</f>
        <v>2</v>
      </c>
      <c r="B14" s="54" t="s">
        <v>148</v>
      </c>
      <c r="D14" s="56"/>
      <c r="E14" s="102"/>
      <c r="F14" s="102" t="str">
        <f t="shared" si="7"/>
        <v xml:space="preserve"> - </v>
      </c>
      <c r="G14" s="57"/>
      <c r="H14" s="58"/>
      <c r="I14" s="59" t="str">
        <f t="shared" si="4"/>
        <v xml:space="preserve"> - </v>
      </c>
      <c r="J14" s="96"/>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09"/>
    </row>
    <row r="15" spans="1:68" s="61" customFormat="1" ht="17">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126" t="s">
        <v>149</v>
      </c>
      <c r="C15" s="61" t="s">
        <v>172</v>
      </c>
      <c r="D15" s="127"/>
      <c r="E15" s="100">
        <v>43430</v>
      </c>
      <c r="F15" s="101">
        <f t="shared" si="7"/>
        <v>43433</v>
      </c>
      <c r="G15" s="62">
        <v>4</v>
      </c>
      <c r="H15" s="63">
        <v>0.4</v>
      </c>
      <c r="I15" s="64">
        <f t="shared" si="4"/>
        <v>4</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8" s="61" customFormat="1" ht="17">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126" t="s">
        <v>150</v>
      </c>
      <c r="C16" s="61" t="s">
        <v>171</v>
      </c>
      <c r="D16" s="127"/>
      <c r="E16" s="100">
        <v>43434</v>
      </c>
      <c r="F16" s="101">
        <f t="shared" si="7"/>
        <v>43436</v>
      </c>
      <c r="G16" s="62">
        <v>3</v>
      </c>
      <c r="H16" s="63">
        <v>1</v>
      </c>
      <c r="I16" s="64">
        <f t="shared" si="4"/>
        <v>1</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8" s="61" customFormat="1" ht="17">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126" t="s">
        <v>151</v>
      </c>
      <c r="C17" s="61" t="s">
        <v>173</v>
      </c>
      <c r="D17" s="127"/>
      <c r="E17" s="100">
        <v>43435</v>
      </c>
      <c r="F17" s="101">
        <f t="shared" si="7"/>
        <v>43437</v>
      </c>
      <c r="G17" s="62">
        <v>3</v>
      </c>
      <c r="H17" s="63">
        <v>1</v>
      </c>
      <c r="I17" s="64">
        <f t="shared" si="4"/>
        <v>1</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8" s="61" customFormat="1" ht="17">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8" s="126" t="s">
        <v>153</v>
      </c>
      <c r="C18" s="61" t="s">
        <v>170</v>
      </c>
      <c r="D18" s="127"/>
      <c r="E18" s="100">
        <v>43436</v>
      </c>
      <c r="F18" s="101">
        <f t="shared" si="7"/>
        <v>43438</v>
      </c>
      <c r="G18" s="62">
        <v>3</v>
      </c>
      <c r="H18" s="63">
        <v>1</v>
      </c>
      <c r="I18" s="64">
        <f t="shared" si="4"/>
        <v>2</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8" s="55" customFormat="1" ht="17">
      <c r="A19" s="53" t="str">
        <f>IF(ISERROR(VALUE(SUBSTITUTE(prevWBS,".",""))),"1",IF(ISERROR(FIND("`",SUBSTITUTE(prevWBS,".","`",1))),TEXT(VALUE(prevWBS)+1,"#"),TEXT(VALUE(LEFT(prevWBS,FIND("`",SUBSTITUTE(prevWBS,".","`",1))-1))+1,"#")))</f>
        <v>3</v>
      </c>
      <c r="B19" s="54" t="s">
        <v>154</v>
      </c>
      <c r="D19" s="56"/>
      <c r="E19" s="102"/>
      <c r="F19" s="102" t="str">
        <f t="shared" si="7"/>
        <v xml:space="preserve"> - </v>
      </c>
      <c r="G19" s="57"/>
      <c r="H19" s="58"/>
      <c r="I19" s="59" t="str">
        <f t="shared" si="4"/>
        <v xml:space="preserve"> - </v>
      </c>
      <c r="J19" s="96"/>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09"/>
      <c r="AS19" s="109"/>
      <c r="AT19" s="109"/>
      <c r="AU19" s="109"/>
      <c r="AV19" s="109"/>
      <c r="AW19" s="109"/>
      <c r="AX19" s="109"/>
      <c r="AY19" s="109"/>
      <c r="AZ19" s="109"/>
      <c r="BA19" s="109"/>
      <c r="BB19" s="109"/>
      <c r="BC19" s="109"/>
      <c r="BD19" s="109"/>
      <c r="BE19" s="109"/>
      <c r="BF19" s="109"/>
      <c r="BG19" s="109"/>
      <c r="BH19" s="109"/>
      <c r="BI19" s="109"/>
      <c r="BJ19" s="109"/>
      <c r="BK19" s="109"/>
      <c r="BL19" s="109"/>
      <c r="BM19" s="109"/>
      <c r="BN19" s="109"/>
    </row>
    <row r="20" spans="1:68" s="61" customFormat="1" ht="17">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126" t="s">
        <v>156</v>
      </c>
      <c r="C20" s="61" t="s">
        <v>172</v>
      </c>
      <c r="D20" s="127"/>
      <c r="E20" s="100">
        <v>43438</v>
      </c>
      <c r="F20" s="101">
        <f t="shared" si="7"/>
        <v>43443</v>
      </c>
      <c r="G20" s="62">
        <v>6</v>
      </c>
      <c r="H20" s="63">
        <v>1</v>
      </c>
      <c r="I20" s="64">
        <f t="shared" si="4"/>
        <v>4</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8" s="70" customFormat="1" ht="17">
      <c r="A2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1" s="82" t="s">
        <v>160</v>
      </c>
      <c r="C21" s="61" t="s">
        <v>174</v>
      </c>
      <c r="D21" s="79"/>
      <c r="E21" s="162">
        <v>43438</v>
      </c>
      <c r="F21" s="163">
        <f t="shared" si="7"/>
        <v>43441</v>
      </c>
      <c r="G21" s="62">
        <v>4</v>
      </c>
      <c r="H21" s="80">
        <v>4</v>
      </c>
      <c r="I21" s="64" t="s">
        <v>139</v>
      </c>
      <c r="J21" s="63">
        <f>H21/G21</f>
        <v>1</v>
      </c>
      <c r="K21" s="164"/>
      <c r="L21" s="99"/>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c r="BO21" s="107"/>
      <c r="BP21" s="107"/>
    </row>
    <row r="22" spans="1:68" s="70" customFormat="1" ht="17">
      <c r="A2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2" s="82" t="s">
        <v>163</v>
      </c>
      <c r="C22" s="61" t="s">
        <v>171</v>
      </c>
      <c r="D22" s="79"/>
      <c r="E22" s="162">
        <v>43442</v>
      </c>
      <c r="F22" s="163">
        <f>IF(ISBLANK(E22)," - ",IF(G22=0,E22,E22+G22-1))</f>
        <v>43442</v>
      </c>
      <c r="G22" s="62">
        <v>1</v>
      </c>
      <c r="H22" s="80">
        <v>1</v>
      </c>
      <c r="I22" s="64" t="s">
        <v>140</v>
      </c>
      <c r="J22" s="63">
        <f>H22/G22</f>
        <v>1</v>
      </c>
      <c r="K22" s="164"/>
      <c r="L22" s="99"/>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c r="BO22" s="107"/>
      <c r="BP22" s="107"/>
    </row>
    <row r="23" spans="1:68" s="70" customFormat="1" ht="17">
      <c r="A2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3" s="82" t="s">
        <v>158</v>
      </c>
      <c r="C23" s="61" t="s">
        <v>159</v>
      </c>
      <c r="D23" s="79"/>
      <c r="E23" s="162">
        <v>43443</v>
      </c>
      <c r="F23" s="163">
        <f>IF(ISBLANK(E23)," - ",IF(G23=0,E23,E23+G23-1))</f>
        <v>43443</v>
      </c>
      <c r="G23" s="62">
        <v>1</v>
      </c>
      <c r="H23" s="80">
        <v>1</v>
      </c>
      <c r="I23" s="64" t="s">
        <v>140</v>
      </c>
      <c r="J23" s="63">
        <f>H23/G23</f>
        <v>1</v>
      </c>
      <c r="K23" s="164"/>
      <c r="L23" s="99"/>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c r="BP23" s="107"/>
    </row>
    <row r="24" spans="1:68" s="61" customFormat="1" ht="17">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26" t="s">
        <v>157</v>
      </c>
      <c r="C24" s="61" t="s">
        <v>155</v>
      </c>
      <c r="D24" s="127"/>
      <c r="E24" s="100">
        <v>43444</v>
      </c>
      <c r="F24" s="101">
        <f t="shared" si="7"/>
        <v>43451</v>
      </c>
      <c r="G24" s="62">
        <v>8</v>
      </c>
      <c r="H24" s="63">
        <v>0.9</v>
      </c>
      <c r="I24" s="64">
        <f t="shared" si="4"/>
        <v>6</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68" s="70" customFormat="1" ht="17">
      <c r="A2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25" s="82" t="s">
        <v>161</v>
      </c>
      <c r="C25" s="61" t="s">
        <v>175</v>
      </c>
      <c r="D25" s="79"/>
      <c r="E25" s="162">
        <v>43444</v>
      </c>
      <c r="F25" s="163">
        <f t="shared" ref="F25" si="8">IF(ISBLANK(E25)," - ",IF(G25=0,E25,E25+G25-1))</f>
        <v>43447</v>
      </c>
      <c r="G25" s="62">
        <v>4</v>
      </c>
      <c r="H25" s="80">
        <v>2</v>
      </c>
      <c r="I25" s="64" t="s">
        <v>139</v>
      </c>
      <c r="J25" s="63">
        <f>H25/G25</f>
        <v>0.5</v>
      </c>
      <c r="K25" s="164"/>
      <c r="L25" s="99"/>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row>
    <row r="26" spans="1:68" s="70" customFormat="1" ht="17">
      <c r="A2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26" s="82" t="s">
        <v>164</v>
      </c>
      <c r="C26" s="61" t="s">
        <v>162</v>
      </c>
      <c r="D26" s="79"/>
      <c r="E26" s="162">
        <v>43448</v>
      </c>
      <c r="F26" s="163">
        <f>IF(ISBLANK(E26)," - ",IF(G26=0,E26,E26+G26-1))</f>
        <v>43449</v>
      </c>
      <c r="G26" s="62">
        <v>2</v>
      </c>
      <c r="H26" s="80">
        <v>2</v>
      </c>
      <c r="I26" s="64" t="s">
        <v>140</v>
      </c>
      <c r="J26" s="63">
        <f>H26/G26</f>
        <v>1</v>
      </c>
      <c r="K26" s="164"/>
      <c r="L26" s="99"/>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row>
    <row r="27" spans="1:68" s="70" customFormat="1" ht="17">
      <c r="A2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27" s="82" t="s">
        <v>165</v>
      </c>
      <c r="C27" s="61" t="s">
        <v>159</v>
      </c>
      <c r="D27" s="79"/>
      <c r="E27" s="162">
        <v>43450</v>
      </c>
      <c r="F27" s="163">
        <f>IF(ISBLANK(E27)," - ",IF(G27=0,E27,E27+G27-1))</f>
        <v>43451</v>
      </c>
      <c r="G27" s="62">
        <v>2</v>
      </c>
      <c r="H27" s="80">
        <v>2</v>
      </c>
      <c r="I27" s="64" t="s">
        <v>140</v>
      </c>
      <c r="J27" s="63">
        <f>H27/G27</f>
        <v>1</v>
      </c>
      <c r="K27" s="164"/>
      <c r="L27" s="99"/>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row>
    <row r="28" spans="1:68" s="55" customFormat="1" ht="17">
      <c r="A28" s="53" t="str">
        <f>IF(ISERROR(VALUE(SUBSTITUTE(prevWBS,".",""))),"1",IF(ISERROR(FIND("`",SUBSTITUTE(prevWBS,".","`",1))),TEXT(VALUE(prevWBS)+1,"#"),TEXT(VALUE(LEFT(prevWBS,FIND("`",SUBSTITUTE(prevWBS,".","`",1))-1))+1,"#")))</f>
        <v>4</v>
      </c>
      <c r="B28" s="54" t="s">
        <v>166</v>
      </c>
      <c r="D28" s="56"/>
      <c r="E28" s="102"/>
      <c r="F28" s="102" t="str">
        <f t="shared" ref="F28" si="9">IF(ISBLANK(E28)," - ",IF(G28=0,E28,E28+G28-1))</f>
        <v xml:space="preserve"> - </v>
      </c>
      <c r="G28" s="57"/>
      <c r="H28" s="58"/>
      <c r="I28" s="59" t="str">
        <f t="shared" ref="I28" si="10">IF(OR(F28=0,E28=0)," - ",NETWORKDAYS(E28,F28))</f>
        <v xml:space="preserve"> - </v>
      </c>
      <c r="J28" s="96"/>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row>
    <row r="29" spans="1:68" s="61" customFormat="1" ht="17">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6" t="s">
        <v>168</v>
      </c>
      <c r="C29" s="61" t="s">
        <v>155</v>
      </c>
      <c r="D29" s="127"/>
      <c r="E29" s="100">
        <v>43452</v>
      </c>
      <c r="F29" s="101">
        <f t="shared" si="7"/>
        <v>43453</v>
      </c>
      <c r="G29" s="62">
        <v>2</v>
      </c>
      <c r="H29" s="63">
        <v>1</v>
      </c>
      <c r="I29" s="64">
        <f t="shared" si="4"/>
        <v>2</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8" s="61" customFormat="1" ht="17">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6" t="s">
        <v>167</v>
      </c>
      <c r="C30" s="61" t="s">
        <v>155</v>
      </c>
      <c r="D30" s="127"/>
      <c r="E30" s="100">
        <v>43454</v>
      </c>
      <c r="F30" s="101">
        <f t="shared" si="7"/>
        <v>43456</v>
      </c>
      <c r="G30" s="62">
        <v>3</v>
      </c>
      <c r="H30" s="63">
        <v>0.9</v>
      </c>
      <c r="I30" s="64">
        <f t="shared" si="4"/>
        <v>2</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8" s="70" customFormat="1" ht="17">
      <c r="A31" s="60"/>
      <c r="B31" s="65"/>
      <c r="C31" s="65"/>
      <c r="D31" s="66"/>
      <c r="E31" s="103"/>
      <c r="F31" s="103"/>
      <c r="G31" s="67"/>
      <c r="H31" s="68"/>
      <c r="I31" s="69" t="str">
        <f t="shared" si="4"/>
        <v xml:space="preserve"> - </v>
      </c>
      <c r="J31" s="9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8" s="70" customFormat="1" ht="17">
      <c r="A32" s="60"/>
      <c r="B32" s="65"/>
      <c r="C32" s="65"/>
      <c r="D32" s="66"/>
      <c r="E32" s="103"/>
      <c r="F32" s="103"/>
      <c r="G32" s="67"/>
      <c r="H32" s="68"/>
      <c r="I32" s="69" t="str">
        <f t="shared" si="4"/>
        <v xml:space="preserve"> - </v>
      </c>
      <c r="J32" s="9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75" customFormat="1" ht="17" hidden="1">
      <c r="A33" s="71" t="s">
        <v>1</v>
      </c>
      <c r="B33" s="72"/>
      <c r="C33" s="73"/>
      <c r="D33" s="73"/>
      <c r="E33" s="104"/>
      <c r="F33" s="104"/>
      <c r="G33" s="74"/>
      <c r="H33" s="74"/>
      <c r="I33" s="74"/>
      <c r="J33" s="98"/>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70" customFormat="1" ht="17" hidden="1">
      <c r="A34" s="76" t="s">
        <v>37</v>
      </c>
      <c r="B34" s="77"/>
      <c r="C34" s="77"/>
      <c r="D34" s="77"/>
      <c r="E34" s="105"/>
      <c r="F34" s="105"/>
      <c r="G34" s="77"/>
      <c r="H34" s="77"/>
      <c r="I34" s="77"/>
      <c r="J34" s="98"/>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70" customFormat="1" ht="17" hidden="1">
      <c r="A35" s="129" t="str">
        <f>IF(ISERROR(VALUE(SUBSTITUTE(prevWBS,".",""))),"1",IF(ISERROR(FIND("`",SUBSTITUTE(prevWBS,".","`",1))),TEXT(VALUE(prevWBS)+1,"#"),TEXT(VALUE(LEFT(prevWBS,FIND("`",SUBSTITUTE(prevWBS,".","`",1))-1))+1,"#")))</f>
        <v>1</v>
      </c>
      <c r="B35" s="130" t="s">
        <v>76</v>
      </c>
      <c r="C35" s="78"/>
      <c r="D35" s="79"/>
      <c r="E35" s="100"/>
      <c r="F35" s="101" t="str">
        <f t="shared" ref="F35:F38" si="11">IF(ISBLANK(E35)," - ",IF(G35=0,E35,E35+G35-1))</f>
        <v xml:space="preserve"> - </v>
      </c>
      <c r="G35" s="62"/>
      <c r="H35" s="63"/>
      <c r="I35" s="80" t="str">
        <f>IF(OR(F35=0,E35=0)," - ",NETWORKDAYS(E35,F35))</f>
        <v xml:space="preserve"> - </v>
      </c>
      <c r="J35" s="99"/>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0" customFormat="1" ht="17" hidden="1">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6" s="81" t="s">
        <v>62</v>
      </c>
      <c r="C36" s="81"/>
      <c r="D36" s="79"/>
      <c r="E36" s="100"/>
      <c r="F36" s="101" t="str">
        <f t="shared" si="11"/>
        <v xml:space="preserve"> - </v>
      </c>
      <c r="G36" s="62"/>
      <c r="H36" s="63"/>
      <c r="I36" s="80" t="str">
        <f t="shared" ref="I36:I38" si="12">IF(OR(F36=0,E36=0)," - ",NETWORKDAYS(E36,F36))</f>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7" hidden="1">
      <c r="A3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7" s="82" t="s">
        <v>63</v>
      </c>
      <c r="C37" s="81"/>
      <c r="D37" s="79"/>
      <c r="E37" s="100"/>
      <c r="F37" s="101" t="str">
        <f t="shared" si="11"/>
        <v xml:space="preserve"> - </v>
      </c>
      <c r="G37" s="62"/>
      <c r="H37" s="63"/>
      <c r="I37" s="80" t="str">
        <f t="shared" si="12"/>
        <v xml:space="preserve"> - </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0" customFormat="1" ht="17" hidden="1">
      <c r="A38"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8" s="82" t="s">
        <v>64</v>
      </c>
      <c r="C38" s="81"/>
      <c r="D38" s="79"/>
      <c r="E38" s="100"/>
      <c r="F38" s="101" t="str">
        <f t="shared" si="11"/>
        <v xml:space="preserve"> - </v>
      </c>
      <c r="G38" s="62"/>
      <c r="H38" s="63"/>
      <c r="I38" s="80" t="str">
        <f t="shared" si="12"/>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33" customFormat="1">
      <c r="A39" s="30"/>
      <c r="B39" s="31"/>
      <c r="C39" s="31"/>
      <c r="D39" s="32"/>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12:H20 H24 H29:H38">
    <cfRule type="dataBar" priority="3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4" priority="75">
      <formula>K$6=TODAY()</formula>
    </cfRule>
  </conditionalFormatting>
  <conditionalFormatting sqref="K8:BN9 K12:BN20 K24:BN24 K29:BN38">
    <cfRule type="expression" dxfId="23" priority="78">
      <formula>AND($E8&lt;=K$6,ROUNDDOWN(($F8-$E8+1)*$H8,0)+$E8-1&gt;=K$6)</formula>
    </cfRule>
    <cfRule type="expression" dxfId="22" priority="79">
      <formula>AND(NOT(ISBLANK($E8)),$E8&lt;=K$6,$F8&gt;=K$6)</formula>
    </cfRule>
  </conditionalFormatting>
  <conditionalFormatting sqref="K6:BN9 K12:BN20 K24:BN24 K29:BN38">
    <cfRule type="expression" dxfId="21" priority="38">
      <formula>K$6=TODAY()</formula>
    </cfRule>
  </conditionalFormatting>
  <conditionalFormatting sqref="J11">
    <cfRule type="dataBar" priority="28">
      <dataBar>
        <cfvo type="num" val="0"/>
        <cfvo type="num" val="1"/>
        <color theme="0" tint="-0.34998626667073579"/>
      </dataBar>
      <extLst>
        <ext xmlns:x14="http://schemas.microsoft.com/office/spreadsheetml/2009/9/main" uri="{B025F937-C7B1-47D3-B67F-A62EFF666E3E}">
          <x14:id>{F01B7D53-91E9-1444-83BD-0FB35916C7E9}</x14:id>
        </ext>
      </extLst>
    </cfRule>
  </conditionalFormatting>
  <conditionalFormatting sqref="M11:BP11">
    <cfRule type="expression" dxfId="20" priority="27">
      <formula>M$6=TODAY()</formula>
    </cfRule>
  </conditionalFormatting>
  <conditionalFormatting sqref="J10">
    <cfRule type="dataBar" priority="25">
      <dataBar>
        <cfvo type="num" val="0"/>
        <cfvo type="num" val="1"/>
        <color theme="0" tint="-0.34998626667073579"/>
      </dataBar>
      <extLst>
        <ext xmlns:x14="http://schemas.microsoft.com/office/spreadsheetml/2009/9/main" uri="{B025F937-C7B1-47D3-B67F-A62EFF666E3E}">
          <x14:id>{F7F26DAB-9018-1E41-A747-DA572A4032F7}</x14:id>
        </ext>
      </extLst>
    </cfRule>
  </conditionalFormatting>
  <conditionalFormatting sqref="M10:BP10">
    <cfRule type="expression" dxfId="19" priority="26">
      <formula>M$6=TODAY()</formula>
    </cfRule>
  </conditionalFormatting>
  <conditionalFormatting sqref="M10:BP11">
    <cfRule type="expression" dxfId="18" priority="29">
      <formula>AND($E10&lt;=M$6,ROUNDDOWN(($F10-$E10+1)*$J10,0)+$E10-1&gt;=M$6)</formula>
    </cfRule>
    <cfRule type="expression" dxfId="17" priority="30">
      <formula>AND(NOT(ISBLANK($E10)),$E10&lt;=M$6,$F10&gt;=M$6)</formula>
    </cfRule>
  </conditionalFormatting>
  <conditionalFormatting sqref="J22">
    <cfRule type="dataBar" priority="22">
      <dataBar>
        <cfvo type="num" val="0"/>
        <cfvo type="num" val="1"/>
        <color theme="0" tint="-0.34998626667073579"/>
      </dataBar>
      <extLst>
        <ext xmlns:x14="http://schemas.microsoft.com/office/spreadsheetml/2009/9/main" uri="{B025F937-C7B1-47D3-B67F-A62EFF666E3E}">
          <x14:id>{27C7D0AD-6572-A142-BD49-55DF3DD1ABA8}</x14:id>
        </ext>
      </extLst>
    </cfRule>
  </conditionalFormatting>
  <conditionalFormatting sqref="M22:BP22">
    <cfRule type="expression" dxfId="16" priority="21">
      <formula>M$6=TODAY()</formula>
    </cfRule>
  </conditionalFormatting>
  <conditionalFormatting sqref="J21">
    <cfRule type="dataBar" priority="19">
      <dataBar>
        <cfvo type="num" val="0"/>
        <cfvo type="num" val="1"/>
        <color theme="0" tint="-0.34998626667073579"/>
      </dataBar>
      <extLst>
        <ext xmlns:x14="http://schemas.microsoft.com/office/spreadsheetml/2009/9/main" uri="{B025F937-C7B1-47D3-B67F-A62EFF666E3E}">
          <x14:id>{3254D396-3E2A-C34A-9E5E-01D55351064D}</x14:id>
        </ext>
      </extLst>
    </cfRule>
  </conditionalFormatting>
  <conditionalFormatting sqref="M21:BP21">
    <cfRule type="expression" dxfId="15" priority="20">
      <formula>M$6=TODAY()</formula>
    </cfRule>
  </conditionalFormatting>
  <conditionalFormatting sqref="M21:BP22">
    <cfRule type="expression" dxfId="14" priority="23">
      <formula>AND($E21&lt;=M$6,ROUNDDOWN(($F21-$E21+1)*$J21,0)+$E21-1&gt;=M$6)</formula>
    </cfRule>
    <cfRule type="expression" dxfId="13" priority="24">
      <formula>AND(NOT(ISBLANK($E21)),$E21&lt;=M$6,$F21&gt;=M$6)</formula>
    </cfRule>
  </conditionalFormatting>
  <conditionalFormatting sqref="J26">
    <cfRule type="dataBar" priority="16">
      <dataBar>
        <cfvo type="num" val="0"/>
        <cfvo type="num" val="1"/>
        <color theme="0" tint="-0.34998626667073579"/>
      </dataBar>
      <extLst>
        <ext xmlns:x14="http://schemas.microsoft.com/office/spreadsheetml/2009/9/main" uri="{B025F937-C7B1-47D3-B67F-A62EFF666E3E}">
          <x14:id>{038DC3C2-4039-1048-A90B-B1CB4FAC6291}</x14:id>
        </ext>
      </extLst>
    </cfRule>
  </conditionalFormatting>
  <conditionalFormatting sqref="M26:BP26">
    <cfRule type="expression" dxfId="12" priority="15">
      <formula>M$6=TODAY()</formula>
    </cfRule>
  </conditionalFormatting>
  <conditionalFormatting sqref="J25">
    <cfRule type="dataBar" priority="13">
      <dataBar>
        <cfvo type="num" val="0"/>
        <cfvo type="num" val="1"/>
        <color theme="0" tint="-0.34998626667073579"/>
      </dataBar>
      <extLst>
        <ext xmlns:x14="http://schemas.microsoft.com/office/spreadsheetml/2009/9/main" uri="{B025F937-C7B1-47D3-B67F-A62EFF666E3E}">
          <x14:id>{6B14A929-4D80-F343-96B0-CAD14DA9071E}</x14:id>
        </ext>
      </extLst>
    </cfRule>
  </conditionalFormatting>
  <conditionalFormatting sqref="M25:BP25">
    <cfRule type="expression" dxfId="11" priority="14">
      <formula>M$6=TODAY()</formula>
    </cfRule>
  </conditionalFormatting>
  <conditionalFormatting sqref="M25:BP26">
    <cfRule type="expression" dxfId="10" priority="17">
      <formula>AND($E25&lt;=M$6,ROUNDDOWN(($F25-$E25+1)*$J25,0)+$E25-1&gt;=M$6)</formula>
    </cfRule>
    <cfRule type="expression" dxfId="9" priority="18">
      <formula>AND(NOT(ISBLANK($E25)),$E25&lt;=M$6,$F25&gt;=M$6)</formula>
    </cfRule>
  </conditionalFormatting>
  <conditionalFormatting sqref="J23">
    <cfRule type="dataBar" priority="10">
      <dataBar>
        <cfvo type="num" val="0"/>
        <cfvo type="num" val="1"/>
        <color theme="0" tint="-0.34998626667073579"/>
      </dataBar>
      <extLst>
        <ext xmlns:x14="http://schemas.microsoft.com/office/spreadsheetml/2009/9/main" uri="{B025F937-C7B1-47D3-B67F-A62EFF666E3E}">
          <x14:id>{4A6369AC-4EF8-9B4C-B52D-E745D231404F}</x14:id>
        </ext>
      </extLst>
    </cfRule>
  </conditionalFormatting>
  <conditionalFormatting sqref="M23:BP23">
    <cfRule type="expression" dxfId="8" priority="9">
      <formula>M$6=TODAY()</formula>
    </cfRule>
  </conditionalFormatting>
  <conditionalFormatting sqref="M23:BP23">
    <cfRule type="expression" dxfId="7" priority="11">
      <formula>AND($E23&lt;=M$6,ROUNDDOWN(($F23-$E23+1)*$J23,0)+$E23-1&gt;=M$6)</formula>
    </cfRule>
    <cfRule type="expression" dxfId="6" priority="12">
      <formula>AND(NOT(ISBLANK($E23)),$E23&lt;=M$6,$F23&gt;=M$6)</formula>
    </cfRule>
  </conditionalFormatting>
  <conditionalFormatting sqref="J27">
    <cfRule type="dataBar" priority="6">
      <dataBar>
        <cfvo type="num" val="0"/>
        <cfvo type="num" val="1"/>
        <color theme="0" tint="-0.34998626667073579"/>
      </dataBar>
      <extLst>
        <ext xmlns:x14="http://schemas.microsoft.com/office/spreadsheetml/2009/9/main" uri="{B025F937-C7B1-47D3-B67F-A62EFF666E3E}">
          <x14:id>{0F8A1A75-2FCA-B24B-AA68-300C30BA171D}</x14:id>
        </ext>
      </extLst>
    </cfRule>
  </conditionalFormatting>
  <conditionalFormatting sqref="M27:BP27">
    <cfRule type="expression" dxfId="5" priority="5">
      <formula>M$6=TODAY()</formula>
    </cfRule>
  </conditionalFormatting>
  <conditionalFormatting sqref="M27:BP27">
    <cfRule type="expression" dxfId="4" priority="7">
      <formula>AND($E27&lt;=M$6,ROUNDDOWN(($F27-$E27+1)*$J27,0)+$E27-1&gt;=M$6)</formula>
    </cfRule>
    <cfRule type="expression" dxfId="3" priority="8">
      <formula>AND(NOT(ISBLANK($E27)),$E27&lt;=M$6,$F27&gt;=M$6)</formula>
    </cfRule>
  </conditionalFormatting>
  <conditionalFormatting sqref="H28">
    <cfRule type="dataBar" priority="1">
      <dataBar>
        <cfvo type="num" val="0"/>
        <cfvo type="num" val="1"/>
        <color theme="0" tint="-0.34998626667073579"/>
      </dataBar>
      <extLst>
        <ext xmlns:x14="http://schemas.microsoft.com/office/spreadsheetml/2009/9/main" uri="{B025F937-C7B1-47D3-B67F-A62EFF666E3E}">
          <x14:id>{D1E4E107-9940-7B48-BFDD-CFC4A414B64B}</x14:id>
        </ext>
      </extLst>
    </cfRule>
  </conditionalFormatting>
  <conditionalFormatting sqref="K28:BN28">
    <cfRule type="expression" dxfId="2" priority="3">
      <formula>AND($E28&lt;=K$6,ROUNDDOWN(($F28-$E28+1)*$H28,0)+$E28-1&gt;=K$6)</formula>
    </cfRule>
    <cfRule type="expression" dxfId="1" priority="4">
      <formula>AND(NOT(ISBLANK($E28)),$E28&lt;=K$6,$F28&gt;=K$6)</formula>
    </cfRule>
  </conditionalFormatting>
  <conditionalFormatting sqref="K28:BN28">
    <cfRule type="expression" dxfId="0" priority="2">
      <formula>K$6=TODAY()</formula>
    </cfRule>
  </conditionalFormatting>
  <dataValidations disablePrompts="1" xWindow="1121" yWindow="268"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headerFooter alignWithMargins="0"/>
  <ignoredErrors>
    <ignoredError sqref="H9 A31:B32 A34:B34 B33 E14 E19 E31:H34 G14:H14 G19:H19 G35 G36:G37 G38" unlockedFormula="1"/>
    <ignoredError sqref="A19 A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H12:H20 H24 H29:H38</xm:sqref>
        </x14:conditionalFormatting>
        <x14:conditionalFormatting xmlns:xm="http://schemas.microsoft.com/office/excel/2006/main">
          <x14:cfRule type="dataBar" id="{F01B7D53-91E9-1444-83BD-0FB35916C7E9}">
            <x14:dataBar minLength="0" maxLength="100" gradient="0">
              <x14:cfvo type="num">
                <xm:f>0</xm:f>
              </x14:cfvo>
              <x14:cfvo type="num">
                <xm:f>1</xm:f>
              </x14:cfvo>
              <x14:negativeFillColor rgb="FFFF0000"/>
              <x14:axisColor rgb="FF000000"/>
            </x14:dataBar>
          </x14:cfRule>
          <xm:sqref>J11</xm:sqref>
        </x14:conditionalFormatting>
        <x14:conditionalFormatting xmlns:xm="http://schemas.microsoft.com/office/excel/2006/main">
          <x14:cfRule type="dataBar" id="{F7F26DAB-9018-1E41-A747-DA572A4032F7}">
            <x14:dataBar minLength="0" maxLength="100" gradient="0">
              <x14:cfvo type="num">
                <xm:f>0</xm:f>
              </x14:cfvo>
              <x14:cfvo type="num">
                <xm:f>1</xm:f>
              </x14:cfvo>
              <x14:negativeFillColor rgb="FFFF0000"/>
              <x14:axisColor rgb="FF000000"/>
            </x14:dataBar>
          </x14:cfRule>
          <xm:sqref>J10</xm:sqref>
        </x14:conditionalFormatting>
        <x14:conditionalFormatting xmlns:xm="http://schemas.microsoft.com/office/excel/2006/main">
          <x14:cfRule type="dataBar" id="{27C7D0AD-6572-A142-BD49-55DF3DD1ABA8}">
            <x14:dataBar minLength="0" maxLength="100" gradient="0">
              <x14:cfvo type="num">
                <xm:f>0</xm:f>
              </x14:cfvo>
              <x14:cfvo type="num">
                <xm:f>1</xm:f>
              </x14:cfvo>
              <x14:negativeFillColor rgb="FFFF0000"/>
              <x14:axisColor rgb="FF000000"/>
            </x14:dataBar>
          </x14:cfRule>
          <xm:sqref>J22</xm:sqref>
        </x14:conditionalFormatting>
        <x14:conditionalFormatting xmlns:xm="http://schemas.microsoft.com/office/excel/2006/main">
          <x14:cfRule type="dataBar" id="{3254D396-3E2A-C34A-9E5E-01D55351064D}">
            <x14:dataBar minLength="0" maxLength="100" gradient="0">
              <x14:cfvo type="num">
                <xm:f>0</xm:f>
              </x14:cfvo>
              <x14:cfvo type="num">
                <xm:f>1</xm:f>
              </x14:cfvo>
              <x14:negativeFillColor rgb="FFFF0000"/>
              <x14:axisColor rgb="FF000000"/>
            </x14:dataBar>
          </x14:cfRule>
          <xm:sqref>J21</xm:sqref>
        </x14:conditionalFormatting>
        <x14:conditionalFormatting xmlns:xm="http://schemas.microsoft.com/office/excel/2006/main">
          <x14:cfRule type="dataBar" id="{038DC3C2-4039-1048-A90B-B1CB4FAC6291}">
            <x14:dataBar minLength="0" maxLength="100" gradient="0">
              <x14:cfvo type="num">
                <xm:f>0</xm:f>
              </x14:cfvo>
              <x14:cfvo type="num">
                <xm:f>1</xm:f>
              </x14:cfvo>
              <x14:negativeFillColor rgb="FFFF0000"/>
              <x14:axisColor rgb="FF000000"/>
            </x14:dataBar>
          </x14:cfRule>
          <xm:sqref>J26</xm:sqref>
        </x14:conditionalFormatting>
        <x14:conditionalFormatting xmlns:xm="http://schemas.microsoft.com/office/excel/2006/main">
          <x14:cfRule type="dataBar" id="{6B14A929-4D80-F343-96B0-CAD14DA9071E}">
            <x14:dataBar minLength="0" maxLength="100" gradient="0">
              <x14:cfvo type="num">
                <xm:f>0</xm:f>
              </x14:cfvo>
              <x14:cfvo type="num">
                <xm:f>1</xm:f>
              </x14:cfvo>
              <x14:negativeFillColor rgb="FFFF0000"/>
              <x14:axisColor rgb="FF000000"/>
            </x14:dataBar>
          </x14:cfRule>
          <xm:sqref>J25</xm:sqref>
        </x14:conditionalFormatting>
        <x14:conditionalFormatting xmlns:xm="http://schemas.microsoft.com/office/excel/2006/main">
          <x14:cfRule type="dataBar" id="{4A6369AC-4EF8-9B4C-B52D-E745D231404F}">
            <x14:dataBar minLength="0" maxLength="100" gradient="0">
              <x14:cfvo type="num">
                <xm:f>0</xm:f>
              </x14:cfvo>
              <x14:cfvo type="num">
                <xm:f>1</xm:f>
              </x14:cfvo>
              <x14:negativeFillColor rgb="FFFF0000"/>
              <x14:axisColor rgb="FF000000"/>
            </x14:dataBar>
          </x14:cfRule>
          <xm:sqref>J23</xm:sqref>
        </x14:conditionalFormatting>
        <x14:conditionalFormatting xmlns:xm="http://schemas.microsoft.com/office/excel/2006/main">
          <x14:cfRule type="dataBar" id="{0F8A1A75-2FCA-B24B-AA68-300C30BA171D}">
            <x14:dataBar minLength="0" maxLength="100" gradient="0">
              <x14:cfvo type="num">
                <xm:f>0</xm:f>
              </x14:cfvo>
              <x14:cfvo type="num">
                <xm:f>1</xm:f>
              </x14:cfvo>
              <x14:negativeFillColor rgb="FFFF0000"/>
              <x14:axisColor rgb="FF000000"/>
            </x14:dataBar>
          </x14:cfRule>
          <xm:sqref>J27</xm:sqref>
        </x14:conditionalFormatting>
        <x14:conditionalFormatting xmlns:xm="http://schemas.microsoft.com/office/excel/2006/main">
          <x14:cfRule type="dataBar" id="{D1E4E107-9940-7B48-BFDD-CFC4A414B64B}">
            <x14:dataBar minLength="0" maxLength="100" gradient="0">
              <x14:cfvo type="num">
                <xm:f>0</xm:f>
              </x14:cfvo>
              <x14:cfvo type="num">
                <xm:f>1</xm:f>
              </x14:cfvo>
              <x14:negativeFillColor rgb="FFFF0000"/>
              <x14:axisColor rgb="FF000000"/>
            </x14:dataBar>
          </x14:cfRule>
          <xm:sqref>H28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46"/>
  <sheetViews>
    <sheetView showGridLines="0" topLeftCell="A13" workbookViewId="0">
      <selection activeCell="A16" sqref="A16:C48"/>
    </sheetView>
  </sheetViews>
  <sheetFormatPr baseColWidth="10" defaultColWidth="8.83203125" defaultRowHeight="12" x14ac:dyDescent="0"/>
  <cols>
    <col min="1" max="1" width="5.5" style="16" customWidth="1"/>
    <col min="2" max="2" width="37.6640625" style="16" customWidth="1"/>
    <col min="3" max="3" width="55.1640625" style="16" customWidth="1"/>
    <col min="4" max="7" width="8.83203125" style="16"/>
  </cols>
  <sheetData>
    <row r="1" spans="1:3" ht="30" customHeight="1">
      <c r="A1" s="35" t="s">
        <v>21</v>
      </c>
    </row>
    <row r="4" spans="1:3">
      <c r="C4" s="23" t="s">
        <v>29</v>
      </c>
    </row>
    <row r="5" spans="1:3">
      <c r="C5" s="20" t="s">
        <v>30</v>
      </c>
    </row>
    <row r="6" spans="1:3">
      <c r="C6" s="20"/>
    </row>
    <row r="7" spans="1:3" ht="17">
      <c r="C7" s="24" t="s">
        <v>50</v>
      </c>
    </row>
    <row r="8" spans="1:3">
      <c r="C8" s="25" t="s">
        <v>48</v>
      </c>
    </row>
    <row r="10" spans="1:3">
      <c r="C10" s="20" t="s">
        <v>47</v>
      </c>
    </row>
    <row r="11" spans="1:3">
      <c r="C11" s="20" t="s">
        <v>46</v>
      </c>
    </row>
    <row r="13" spans="1:3" ht="17">
      <c r="C13" s="24" t="s">
        <v>45</v>
      </c>
    </row>
    <row r="16" spans="1:3" ht="15">
      <c r="A16" s="27" t="s">
        <v>23</v>
      </c>
    </row>
    <row r="17" spans="2:2" s="16" customFormat="1"/>
    <row r="18" spans="2:2" ht="13">
      <c r="B18" s="26" t="s">
        <v>34</v>
      </c>
    </row>
    <row r="19" spans="2:2">
      <c r="B19" s="20" t="s">
        <v>40</v>
      </c>
    </row>
    <row r="20" spans="2:2">
      <c r="B20" s="20" t="s">
        <v>41</v>
      </c>
    </row>
    <row r="22" spans="2:2" s="16" customFormat="1" ht="13">
      <c r="B22" s="26" t="s">
        <v>42</v>
      </c>
    </row>
    <row r="23" spans="2:2" s="16" customFormat="1">
      <c r="B23" s="20" t="s">
        <v>43</v>
      </c>
    </row>
    <row r="24" spans="2:2" s="16" customFormat="1">
      <c r="B24" s="20" t="s">
        <v>44</v>
      </c>
    </row>
    <row r="26" spans="2:2" s="16" customFormat="1" ht="13">
      <c r="B26" s="26" t="s">
        <v>31</v>
      </c>
    </row>
    <row r="27" spans="2:2" s="16" customFormat="1">
      <c r="B27" s="20" t="s">
        <v>35</v>
      </c>
    </row>
    <row r="28" spans="2:2" s="16" customFormat="1">
      <c r="B28" s="20" t="s">
        <v>36</v>
      </c>
    </row>
    <row r="29" spans="2:2">
      <c r="B29" s="20" t="s">
        <v>38</v>
      </c>
    </row>
    <row r="30" spans="2:2">
      <c r="B30" s="16" t="s">
        <v>24</v>
      </c>
    </row>
    <row r="31" spans="2:2">
      <c r="B31" s="16" t="s">
        <v>25</v>
      </c>
    </row>
    <row r="32" spans="2:2">
      <c r="B32" s="16" t="s">
        <v>26</v>
      </c>
    </row>
    <row r="34" spans="2:2" ht="13">
      <c r="B34" s="26" t="s">
        <v>27</v>
      </c>
    </row>
    <row r="35" spans="2:2">
      <c r="B35" s="20" t="s">
        <v>127</v>
      </c>
    </row>
    <row r="36" spans="2:2">
      <c r="B36" s="20" t="s">
        <v>128</v>
      </c>
    </row>
    <row r="37" spans="2:2">
      <c r="B37" s="20" t="s">
        <v>129</v>
      </c>
    </row>
    <row r="39" spans="2:2" ht="13">
      <c r="B39" s="26" t="s">
        <v>28</v>
      </c>
    </row>
    <row r="40" spans="2:2">
      <c r="B40" s="20" t="s">
        <v>39</v>
      </c>
    </row>
    <row r="42" spans="2:2" s="16" customFormat="1" ht="13">
      <c r="B42" s="26" t="s">
        <v>32</v>
      </c>
    </row>
    <row r="43" spans="2:2" s="16" customFormat="1">
      <c r="B43" s="20" t="s">
        <v>130</v>
      </c>
    </row>
    <row r="44" spans="2:2" s="16" customFormat="1">
      <c r="B44" s="20" t="s">
        <v>33</v>
      </c>
    </row>
    <row r="45" spans="2:2" s="16" customFormat="1"/>
    <row r="46" spans="2:2" ht="17">
      <c r="B46" s="24" t="s">
        <v>22</v>
      </c>
    </row>
  </sheetData>
  <phoneticPr fontId="10" type="noConversion"/>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73" workbookViewId="0">
      <selection sqref="A1:D1048576"/>
    </sheetView>
  </sheetViews>
  <sheetFormatPr baseColWidth="10" defaultColWidth="8.83203125" defaultRowHeight="12" x14ac:dyDescent="0"/>
  <cols>
    <col min="1" max="1" width="5.5" style="7" customWidth="1"/>
    <col min="2" max="2" width="90.5" style="7" customWidth="1"/>
    <col min="3" max="3" width="16.5" style="7" bestFit="1" customWidth="1"/>
    <col min="4" max="16384" width="8.83203125" style="7"/>
  </cols>
  <sheetData>
    <row r="1" spans="1:3" ht="30" customHeight="1">
      <c r="A1" s="40" t="s">
        <v>122</v>
      </c>
      <c r="B1" s="41"/>
      <c r="C1" s="42"/>
    </row>
    <row r="2" spans="1:3" ht="13">
      <c r="A2" s="137" t="s">
        <v>48</v>
      </c>
      <c r="B2" s="9"/>
      <c r="C2" s="8"/>
    </row>
    <row r="3" spans="1:3" s="20" customFormat="1">
      <c r="A3" s="8"/>
      <c r="B3" s="9"/>
      <c r="C3" s="8"/>
    </row>
    <row r="4" spans="1:3" s="8" customFormat="1" ht="17">
      <c r="A4" s="132" t="s">
        <v>89</v>
      </c>
      <c r="B4" s="39"/>
    </row>
    <row r="5" spans="1:3" s="8" customFormat="1" ht="39">
      <c r="B5" s="138" t="s">
        <v>78</v>
      </c>
    </row>
    <row r="7" spans="1:3" ht="26">
      <c r="B7" s="138" t="s">
        <v>90</v>
      </c>
    </row>
    <row r="9" spans="1:3" ht="13">
      <c r="B9" s="137" t="s">
        <v>60</v>
      </c>
    </row>
    <row r="11" spans="1:3" ht="26">
      <c r="B11" s="136" t="s">
        <v>61</v>
      </c>
    </row>
    <row r="12" spans="1:3" s="20" customFormat="1"/>
    <row r="13" spans="1:3" ht="17">
      <c r="A13" s="174" t="s">
        <v>4</v>
      </c>
      <c r="B13" s="174"/>
    </row>
    <row r="14" spans="1:3" s="20" customFormat="1"/>
    <row r="15" spans="1:3" s="133" customFormat="1" ht="17">
      <c r="A15" s="141"/>
      <c r="B15" s="139" t="s">
        <v>81</v>
      </c>
    </row>
    <row r="16" spans="1:3" s="133" customFormat="1" ht="17">
      <c r="A16" s="141"/>
      <c r="B16" s="140" t="s">
        <v>79</v>
      </c>
      <c r="C16" s="135" t="s">
        <v>3</v>
      </c>
    </row>
    <row r="17" spans="1:3" ht="17">
      <c r="A17" s="142"/>
      <c r="B17" s="140" t="s">
        <v>83</v>
      </c>
    </row>
    <row r="18" spans="1:3" s="20" customFormat="1" ht="17">
      <c r="A18" s="142"/>
      <c r="B18" s="140" t="s">
        <v>91</v>
      </c>
    </row>
    <row r="19" spans="1:3" s="42" customFormat="1" ht="17">
      <c r="A19" s="145"/>
      <c r="B19" s="140" t="s">
        <v>92</v>
      </c>
    </row>
    <row r="20" spans="1:3" s="133" customFormat="1" ht="17">
      <c r="A20" s="141"/>
      <c r="B20" s="139" t="s">
        <v>80</v>
      </c>
      <c r="C20" s="134" t="s">
        <v>2</v>
      </c>
    </row>
    <row r="21" spans="1:3" ht="17">
      <c r="A21" s="142"/>
      <c r="B21" s="140" t="s">
        <v>82</v>
      </c>
    </row>
    <row r="22" spans="1:3" s="8" customFormat="1" ht="17">
      <c r="A22" s="143"/>
      <c r="B22" s="144" t="s">
        <v>84</v>
      </c>
    </row>
    <row r="23" spans="1:3" s="8" customFormat="1" ht="17">
      <c r="A23" s="143"/>
      <c r="B23" s="10"/>
    </row>
    <row r="24" spans="1:3" s="8" customFormat="1" ht="17">
      <c r="A24" s="174" t="s">
        <v>85</v>
      </c>
      <c r="B24" s="174"/>
    </row>
    <row r="25" spans="1:3" s="8" customFormat="1" ht="39">
      <c r="A25" s="143"/>
      <c r="B25" s="140" t="s">
        <v>93</v>
      </c>
    </row>
    <row r="26" spans="1:3" s="8" customFormat="1" ht="17">
      <c r="A26" s="143"/>
      <c r="B26" s="140"/>
    </row>
    <row r="27" spans="1:3" s="8" customFormat="1" ht="17">
      <c r="A27" s="143"/>
      <c r="B27" s="161" t="s">
        <v>97</v>
      </c>
    </row>
    <row r="28" spans="1:3" s="8" customFormat="1" ht="17">
      <c r="A28" s="143"/>
      <c r="B28" s="140" t="s">
        <v>86</v>
      </c>
    </row>
    <row r="29" spans="1:3" s="8" customFormat="1" ht="26">
      <c r="A29" s="143"/>
      <c r="B29" s="140" t="s">
        <v>88</v>
      </c>
    </row>
    <row r="30" spans="1:3" s="8" customFormat="1" ht="17">
      <c r="A30" s="143"/>
      <c r="B30" s="140"/>
    </row>
    <row r="31" spans="1:3" s="8" customFormat="1" ht="17">
      <c r="A31" s="143"/>
      <c r="B31" s="161" t="s">
        <v>94</v>
      </c>
    </row>
    <row r="32" spans="1:3" s="8" customFormat="1" ht="17">
      <c r="A32" s="143"/>
      <c r="B32" s="140" t="s">
        <v>87</v>
      </c>
    </row>
    <row r="33" spans="1:2" s="8" customFormat="1" ht="17">
      <c r="A33" s="143"/>
      <c r="B33" s="140" t="s">
        <v>95</v>
      </c>
    </row>
    <row r="34" spans="1:2" s="8" customFormat="1" ht="17">
      <c r="A34" s="143"/>
      <c r="B34" s="10"/>
    </row>
    <row r="35" spans="1:2" s="8" customFormat="1" ht="26">
      <c r="A35" s="143"/>
      <c r="B35" s="140" t="s">
        <v>132</v>
      </c>
    </row>
    <row r="36" spans="1:2" s="8" customFormat="1" ht="17">
      <c r="A36" s="143"/>
      <c r="B36" s="146" t="s">
        <v>96</v>
      </c>
    </row>
    <row r="37" spans="1:2" s="8" customFormat="1" ht="17">
      <c r="A37" s="143"/>
      <c r="B37" s="10"/>
    </row>
    <row r="38" spans="1:2" ht="17">
      <c r="A38" s="174" t="s">
        <v>9</v>
      </c>
      <c r="B38" s="174"/>
    </row>
    <row r="39" spans="1:2" ht="26">
      <c r="B39" s="140" t="s">
        <v>99</v>
      </c>
    </row>
    <row r="40" spans="1:2" s="20" customFormat="1"/>
    <row r="41" spans="1:2" s="20" customFormat="1" ht="13">
      <c r="B41" s="140" t="s">
        <v>100</v>
      </c>
    </row>
    <row r="42" spans="1:2" s="20" customFormat="1"/>
    <row r="43" spans="1:2" s="20" customFormat="1" ht="26">
      <c r="B43" s="140" t="s">
        <v>98</v>
      </c>
    </row>
    <row r="44" spans="1:2" s="20" customFormat="1"/>
    <row r="45" spans="1:2" ht="26">
      <c r="B45" s="140" t="s">
        <v>101</v>
      </c>
    </row>
    <row r="46" spans="1:2">
      <c r="B46" s="21"/>
    </row>
    <row r="47" spans="1:2" ht="26">
      <c r="B47" s="140" t="s">
        <v>102</v>
      </c>
    </row>
    <row r="48" spans="1:2">
      <c r="B48" s="11"/>
    </row>
    <row r="49" spans="1:2" ht="17">
      <c r="A49" s="174" t="s">
        <v>7</v>
      </c>
      <c r="B49" s="174"/>
    </row>
    <row r="50" spans="1:2" ht="26">
      <c r="B50" s="140" t="s">
        <v>133</v>
      </c>
    </row>
    <row r="51" spans="1:2">
      <c r="B51" s="11"/>
    </row>
    <row r="52" spans="1:2" ht="13">
      <c r="A52" s="147" t="s">
        <v>10</v>
      </c>
      <c r="B52" s="140" t="s">
        <v>11</v>
      </c>
    </row>
    <row r="53" spans="1:2" ht="13">
      <c r="A53" s="147" t="s">
        <v>12</v>
      </c>
      <c r="B53" s="140" t="s">
        <v>13</v>
      </c>
    </row>
    <row r="54" spans="1:2" ht="13">
      <c r="A54" s="147" t="s">
        <v>14</v>
      </c>
      <c r="B54" s="140" t="s">
        <v>15</v>
      </c>
    </row>
    <row r="55" spans="1:2" ht="26">
      <c r="A55" s="136"/>
      <c r="B55" s="140" t="s">
        <v>103</v>
      </c>
    </row>
    <row r="56" spans="1:2" ht="13">
      <c r="A56" s="136"/>
      <c r="B56" s="140" t="s">
        <v>104</v>
      </c>
    </row>
    <row r="57" spans="1:2" ht="13">
      <c r="A57" s="147" t="s">
        <v>16</v>
      </c>
      <c r="B57" s="140" t="s">
        <v>17</v>
      </c>
    </row>
    <row r="58" spans="1:2" ht="13">
      <c r="A58" s="136"/>
      <c r="B58" s="140" t="s">
        <v>105</v>
      </c>
    </row>
    <row r="59" spans="1:2" ht="13">
      <c r="A59" s="136"/>
      <c r="B59" s="140" t="s">
        <v>106</v>
      </c>
    </row>
    <row r="60" spans="1:2" ht="13">
      <c r="A60" s="147" t="s">
        <v>18</v>
      </c>
      <c r="B60" s="140" t="s">
        <v>19</v>
      </c>
    </row>
    <row r="61" spans="1:2" ht="26">
      <c r="A61" s="136"/>
      <c r="B61" s="140" t="s">
        <v>107</v>
      </c>
    </row>
    <row r="62" spans="1:2" ht="13">
      <c r="A62" s="147" t="s">
        <v>108</v>
      </c>
      <c r="B62" s="140" t="s">
        <v>109</v>
      </c>
    </row>
    <row r="63" spans="1:2" ht="13">
      <c r="A63" s="148"/>
      <c r="B63" s="140" t="s">
        <v>110</v>
      </c>
    </row>
    <row r="64" spans="1:2" s="20" customFormat="1">
      <c r="B64" s="12"/>
    </row>
    <row r="65" spans="1:2" s="20" customFormat="1" ht="17">
      <c r="A65" s="174" t="s">
        <v>8</v>
      </c>
      <c r="B65" s="174"/>
    </row>
    <row r="66" spans="1:2" s="20" customFormat="1" ht="39">
      <c r="B66" s="140" t="s">
        <v>111</v>
      </c>
    </row>
    <row r="67" spans="1:2" s="20" customFormat="1">
      <c r="B67" s="13"/>
    </row>
    <row r="68" spans="1:2" s="8" customFormat="1" ht="17">
      <c r="A68" s="174" t="s">
        <v>5</v>
      </c>
      <c r="B68" s="174"/>
    </row>
    <row r="69" spans="1:2" s="20" customFormat="1" ht="13">
      <c r="A69" s="155" t="s">
        <v>6</v>
      </c>
      <c r="B69" s="156" t="s">
        <v>112</v>
      </c>
    </row>
    <row r="70" spans="1:2" s="8" customFormat="1" ht="26">
      <c r="A70" s="149"/>
      <c r="B70" s="154" t="s">
        <v>114</v>
      </c>
    </row>
    <row r="71" spans="1:2" s="8" customFormat="1" ht="13">
      <c r="A71" s="149"/>
      <c r="B71" s="150"/>
    </row>
    <row r="72" spans="1:2" s="20" customFormat="1" ht="13">
      <c r="A72" s="155" t="s">
        <v>6</v>
      </c>
      <c r="B72" s="156" t="s">
        <v>131</v>
      </c>
    </row>
    <row r="73" spans="1:2" s="8" customFormat="1" ht="26">
      <c r="A73" s="149"/>
      <c r="B73" s="154" t="s">
        <v>135</v>
      </c>
    </row>
    <row r="74" spans="1:2" s="8" customFormat="1" ht="13">
      <c r="A74" s="149"/>
      <c r="B74" s="150"/>
    </row>
    <row r="75" spans="1:2" ht="13">
      <c r="A75" s="155" t="s">
        <v>6</v>
      </c>
      <c r="B75" s="158" t="s">
        <v>117</v>
      </c>
    </row>
    <row r="76" spans="1:2" s="8" customFormat="1" ht="26">
      <c r="A76" s="149"/>
      <c r="B76" s="138" t="s">
        <v>134</v>
      </c>
    </row>
    <row r="77" spans="1:2" ht="13">
      <c r="A77" s="148"/>
      <c r="B77" s="148"/>
    </row>
    <row r="78" spans="1:2" s="20" customFormat="1" ht="13">
      <c r="A78" s="155" t="s">
        <v>6</v>
      </c>
      <c r="B78" s="158" t="s">
        <v>123</v>
      </c>
    </row>
    <row r="79" spans="1:2" s="8" customFormat="1" ht="26">
      <c r="A79" s="149"/>
      <c r="B79" s="138" t="s">
        <v>118</v>
      </c>
    </row>
    <row r="80" spans="1:2" s="20" customFormat="1" ht="13">
      <c r="A80" s="148"/>
      <c r="B80" s="148"/>
    </row>
    <row r="81" spans="1:2" ht="13">
      <c r="A81" s="155" t="s">
        <v>6</v>
      </c>
      <c r="B81" s="158" t="s">
        <v>124</v>
      </c>
    </row>
    <row r="82" spans="1:2" s="8" customFormat="1" ht="13">
      <c r="A82" s="149"/>
      <c r="B82" s="153" t="s">
        <v>119</v>
      </c>
    </row>
    <row r="83" spans="1:2" s="8" customFormat="1" ht="13">
      <c r="A83" s="149"/>
      <c r="B83" s="153" t="s">
        <v>120</v>
      </c>
    </row>
    <row r="84" spans="1:2" s="8" customFormat="1" ht="13">
      <c r="A84" s="149"/>
      <c r="B84" s="153" t="s">
        <v>121</v>
      </c>
    </row>
    <row r="85" spans="1:2" ht="13">
      <c r="A85" s="148"/>
      <c r="B85" s="152"/>
    </row>
    <row r="86" spans="1:2" ht="13">
      <c r="A86" s="155" t="s">
        <v>6</v>
      </c>
      <c r="B86" s="158" t="s">
        <v>125</v>
      </c>
    </row>
    <row r="87" spans="1:2" s="8" customFormat="1" ht="39">
      <c r="A87" s="149"/>
      <c r="B87" s="138" t="s">
        <v>113</v>
      </c>
    </row>
    <row r="88" spans="1:2" s="8" customFormat="1" ht="13">
      <c r="A88" s="149"/>
      <c r="B88" s="151" t="s">
        <v>115</v>
      </c>
    </row>
    <row r="89" spans="1:2" s="8" customFormat="1" ht="39">
      <c r="A89" s="149"/>
      <c r="B89" s="157" t="s">
        <v>116</v>
      </c>
    </row>
    <row r="90" spans="1:2" ht="13">
      <c r="A90" s="148"/>
      <c r="B90" s="148"/>
    </row>
    <row r="91" spans="1:2" ht="13">
      <c r="A91" s="155" t="s">
        <v>6</v>
      </c>
      <c r="B91" s="160" t="s">
        <v>126</v>
      </c>
    </row>
    <row r="92" spans="1:2" ht="26">
      <c r="A92" s="136"/>
      <c r="B92" s="153" t="s">
        <v>20</v>
      </c>
    </row>
    <row r="94" spans="1: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headerFooter alignWithMargins="0"/>
  <drawing r:id="rId4"/>
  <legacyDrawing r:id="rId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baseColWidth="10" defaultColWidth="8.83203125" defaultRowHeight="12" x14ac:dyDescent="0"/>
  <cols>
    <col min="1" max="1" width="5.5" style="20" customWidth="1"/>
    <col min="2" max="2" width="82.1640625" style="20" customWidth="1"/>
    <col min="3" max="16384" width="8.83203125" style="16"/>
  </cols>
  <sheetData>
    <row r="1" spans="1:4" ht="30" customHeight="1">
      <c r="A1" s="40" t="s">
        <v>51</v>
      </c>
      <c r="B1" s="40"/>
      <c r="C1" s="45"/>
      <c r="D1" s="45"/>
    </row>
    <row r="2" spans="1:4" ht="15">
      <c r="A2" s="42"/>
      <c r="B2" s="46"/>
      <c r="C2" s="45"/>
      <c r="D2" s="45"/>
    </row>
    <row r="3" spans="1:4" ht="15">
      <c r="A3" s="43"/>
      <c r="B3" s="36" t="s">
        <v>52</v>
      </c>
      <c r="C3" s="44"/>
    </row>
    <row r="4" spans="1:4" ht="13">
      <c r="A4" s="14"/>
      <c r="B4" s="38" t="s">
        <v>48</v>
      </c>
      <c r="C4" s="15"/>
    </row>
    <row r="5" spans="1:4" ht="15">
      <c r="A5" s="14"/>
      <c r="B5" s="17"/>
      <c r="C5" s="15"/>
    </row>
    <row r="6" spans="1:4" ht="15">
      <c r="A6" s="14"/>
      <c r="B6" s="18" t="s">
        <v>53</v>
      </c>
      <c r="C6" s="15"/>
    </row>
    <row r="7" spans="1:4" ht="15">
      <c r="A7" s="14"/>
      <c r="B7" s="17"/>
      <c r="C7" s="15"/>
    </row>
    <row r="8" spans="1:4" ht="30">
      <c r="A8" s="14"/>
      <c r="B8" s="17" t="s">
        <v>54</v>
      </c>
      <c r="C8" s="15"/>
    </row>
    <row r="9" spans="1:4" ht="15">
      <c r="A9" s="14"/>
      <c r="B9" s="17"/>
      <c r="C9" s="15"/>
    </row>
    <row r="10" spans="1:4" ht="45">
      <c r="A10" s="14"/>
      <c r="B10" s="17" t="s">
        <v>55</v>
      </c>
      <c r="C10" s="15"/>
    </row>
    <row r="11" spans="1:4" ht="15">
      <c r="A11" s="14"/>
      <c r="B11" s="17"/>
      <c r="C11" s="15"/>
    </row>
    <row r="12" spans="1:4" ht="30">
      <c r="A12" s="14"/>
      <c r="B12" s="17" t="s">
        <v>56</v>
      </c>
      <c r="C12" s="15"/>
    </row>
    <row r="13" spans="1:4" ht="15">
      <c r="A13" s="14"/>
      <c r="B13" s="17"/>
      <c r="C13" s="15"/>
    </row>
    <row r="14" spans="1:4" ht="45">
      <c r="A14" s="14"/>
      <c r="B14" s="17" t="s">
        <v>57</v>
      </c>
      <c r="C14" s="15"/>
    </row>
    <row r="15" spans="1:4" ht="15">
      <c r="A15" s="14"/>
      <c r="B15" s="17"/>
      <c r="C15" s="15"/>
    </row>
    <row r="16" spans="1:4" ht="30">
      <c r="A16" s="14"/>
      <c r="B16" s="17" t="s">
        <v>58</v>
      </c>
      <c r="C16" s="15"/>
    </row>
    <row r="17" spans="1:3" ht="15">
      <c r="A17" s="14"/>
      <c r="B17" s="17"/>
      <c r="C17" s="15"/>
    </row>
    <row r="18" spans="1:3" ht="15">
      <c r="A18" s="14"/>
      <c r="B18" s="18" t="s">
        <v>59</v>
      </c>
      <c r="C18" s="15"/>
    </row>
    <row r="19" spans="1:3" ht="15">
      <c r="A19" s="14"/>
      <c r="B19" s="37" t="s">
        <v>49</v>
      </c>
      <c r="C19" s="15"/>
    </row>
    <row r="20" spans="1:3" ht="15">
      <c r="A20" s="14"/>
      <c r="B20" s="19"/>
      <c r="C20" s="15"/>
    </row>
    <row r="21" spans="1:3">
      <c r="A21" s="14"/>
      <c r="B21" s="14"/>
      <c r="C21" s="15"/>
    </row>
    <row r="22" spans="1:3">
      <c r="A22" s="14"/>
      <c r="B22" s="14"/>
      <c r="C22" s="15"/>
    </row>
    <row r="23" spans="1:3">
      <c r="A23" s="14"/>
      <c r="B23" s="14"/>
      <c r="C23" s="15"/>
    </row>
    <row r="24" spans="1:3">
      <c r="A24" s="14"/>
      <c r="B24" s="14"/>
      <c r="C24" s="15"/>
    </row>
    <row r="25" spans="1:3">
      <c r="A25" s="14"/>
      <c r="B25" s="14"/>
      <c r="C25" s="15"/>
    </row>
    <row r="26" spans="1:3">
      <c r="A26" s="14"/>
      <c r="B26" s="14"/>
      <c r="C26" s="15"/>
    </row>
    <row r="27" spans="1:3">
      <c r="A27" s="14"/>
      <c r="B27" s="14"/>
      <c r="C27" s="15"/>
    </row>
    <row r="28" spans="1:3">
      <c r="A28" s="14"/>
      <c r="B28" s="14"/>
      <c r="C28" s="15"/>
    </row>
    <row r="29" spans="1:3">
      <c r="A29" s="14"/>
      <c r="B29" s="14"/>
      <c r="C29" s="15"/>
    </row>
  </sheetData>
  <phoneticPr fontId="10" type="noConversion"/>
  <hyperlinks>
    <hyperlink ref="B4" r:id="rId1"/>
    <hyperlink ref="B19" r:id="rId2"/>
  </hyperlinks>
  <pageMargins left="0.7" right="0.7" top="0.75" bottom="0.75" header="0.3" footer="0.3"/>
  <pageSetup orientation="portrait"/>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pepper</cp:lastModifiedBy>
  <cp:lastPrinted>2018-02-12T20:25:38Z</cp:lastPrinted>
  <dcterms:created xsi:type="dcterms:W3CDTF">2010-06-09T16:05:03Z</dcterms:created>
  <dcterms:modified xsi:type="dcterms:W3CDTF">2018-12-23T12:41:47Z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