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er\Desktop\analisis numerico\desafio 2\"/>
    </mc:Choice>
  </mc:AlternateContent>
  <bookViews>
    <workbookView xWindow="0" yWindow="0" windowWidth="23040" windowHeight="9252"/>
  </bookViews>
  <sheets>
    <sheet name="Ejercic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" i="1" l="1"/>
  <c r="F48" i="1"/>
  <c r="G49" i="1" s="1"/>
  <c r="E49" i="1"/>
  <c r="F49" i="1"/>
  <c r="G48" i="1" s="1"/>
  <c r="E50" i="1"/>
  <c r="F50" i="1"/>
  <c r="D50" i="1"/>
  <c r="D49" i="1"/>
  <c r="D48" i="1"/>
  <c r="C45" i="1"/>
  <c r="C44" i="1"/>
  <c r="C43" i="1"/>
  <c r="C42" i="1"/>
  <c r="F38" i="1"/>
  <c r="D38" i="1"/>
  <c r="C38" i="1"/>
  <c r="F37" i="1"/>
  <c r="E37" i="1"/>
  <c r="C37" i="1"/>
  <c r="F36" i="1"/>
  <c r="E36" i="1"/>
  <c r="D36" i="1"/>
  <c r="C27" i="1"/>
  <c r="C29" i="1"/>
  <c r="C31" i="1" s="1"/>
  <c r="C28" i="1"/>
  <c r="C10" i="1" a="1"/>
  <c r="C12" i="1" s="1"/>
  <c r="H49" i="1" l="1"/>
  <c r="H50" i="1"/>
  <c r="H48" i="1"/>
  <c r="G50" i="1"/>
  <c r="D11" i="1"/>
  <c r="D10" i="1"/>
  <c r="E11" i="1"/>
  <c r="C11" i="1"/>
  <c r="D12" i="1"/>
  <c r="C10" i="1"/>
  <c r="D15" i="1" s="1" a="1"/>
  <c r="E12" i="1"/>
  <c r="E10" i="1"/>
  <c r="I49" i="1" l="1"/>
  <c r="I50" i="1"/>
  <c r="I48" i="1"/>
  <c r="D15" i="1"/>
  <c r="D17" i="1"/>
  <c r="D16" i="1"/>
  <c r="J50" i="1" l="1"/>
  <c r="J49" i="1"/>
  <c r="K48" i="1" s="1"/>
  <c r="J48" i="1"/>
  <c r="K49" i="1" l="1"/>
  <c r="K50" i="1"/>
  <c r="L49" i="1"/>
  <c r="L50" i="1"/>
  <c r="M48" i="1" l="1"/>
  <c r="L48" i="1"/>
  <c r="M49" i="1" l="1"/>
  <c r="M50" i="1"/>
  <c r="N49" i="1" s="1"/>
  <c r="O48" i="1" l="1"/>
  <c r="N48" i="1"/>
  <c r="N50" i="1"/>
  <c r="O49" i="1" l="1"/>
  <c r="O50" i="1"/>
  <c r="P49" i="1" s="1"/>
  <c r="P48" i="1" l="1"/>
  <c r="P50" i="1"/>
  <c r="Q48" i="1" s="1"/>
  <c r="Q49" i="1" l="1"/>
  <c r="Q50" i="1"/>
  <c r="R49" i="1" s="1"/>
  <c r="R48" i="1" l="1"/>
  <c r="R50" i="1"/>
  <c r="S48" i="1" s="1"/>
  <c r="S49" i="1" l="1"/>
  <c r="S50" i="1"/>
  <c r="T49" i="1" s="1"/>
  <c r="T48" i="1" l="1"/>
  <c r="T50" i="1"/>
</calcChain>
</file>

<file path=xl/sharedStrings.xml><?xml version="1.0" encoding="utf-8"?>
<sst xmlns="http://schemas.openxmlformats.org/spreadsheetml/2006/main" count="37" uniqueCount="30">
  <si>
    <t>Matriz A</t>
  </si>
  <si>
    <t>cantera 1</t>
  </si>
  <si>
    <t>cantera 2</t>
  </si>
  <si>
    <t>cantera 3</t>
  </si>
  <si>
    <t>arena</t>
  </si>
  <si>
    <t>grano fino</t>
  </si>
  <si>
    <t>grano grueso</t>
  </si>
  <si>
    <t>Matriz inversa</t>
  </si>
  <si>
    <t>soluciones</t>
  </si>
  <si>
    <t>cantera2</t>
  </si>
  <si>
    <t>Metodo Jacobi</t>
  </si>
  <si>
    <t>analizar la convergencia del metodo en el sistema de ecuaciones</t>
  </si>
  <si>
    <t>1. verificar si la matriz tiene diagonal predominante</t>
  </si>
  <si>
    <t>Conclusion:</t>
  </si>
  <si>
    <t>2.</t>
  </si>
  <si>
    <t>despejar los elementos de la diagonal</t>
  </si>
  <si>
    <t>x= M x + c</t>
  </si>
  <si>
    <t>M</t>
  </si>
  <si>
    <t>c</t>
  </si>
  <si>
    <t>x1</t>
  </si>
  <si>
    <t>x2</t>
  </si>
  <si>
    <t>x3</t>
  </si>
  <si>
    <t>=</t>
  </si>
  <si>
    <t>x1=-0,2/0,52x2-0,25/0,52x3+4800/0,52</t>
  </si>
  <si>
    <t>x2=-0,3/0,5x1-0,2/0,5x3+5810/0,5</t>
  </si>
  <si>
    <t>x3=-0,18/0,55x1-0,3/0,55x2+5690/0,55</t>
  </si>
  <si>
    <t>ALFA 1</t>
  </si>
  <si>
    <t>ALFA 2</t>
  </si>
  <si>
    <t>ALFA 3</t>
  </si>
  <si>
    <t>ALFA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</si>
</sst>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1" xfId="0" applyFill="1" applyBorder="1"/>
    <xf numFmtId="0" fontId="0" fillId="5" borderId="0" xfId="0" applyFill="1"/>
    <xf numFmtId="0" fontId="2" fillId="4" borderId="0" xfId="0" applyFont="1" applyFill="1"/>
    <xf numFmtId="0" fontId="0" fillId="8" borderId="0" xfId="0" applyFill="1" applyAlignment="1">
      <alignment horizontal="center"/>
    </xf>
    <xf numFmtId="0" fontId="0" fillId="3" borderId="0" xfId="0" applyFill="1"/>
    <xf numFmtId="0" fontId="0" fillId="9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0"/>
  <sheetViews>
    <sheetView tabSelected="1" topLeftCell="A7" zoomScale="70" zoomScaleNormal="70" workbookViewId="0">
      <selection activeCell="N30" sqref="N30"/>
    </sheetView>
  </sheetViews>
  <sheetFormatPr baseColWidth="10" defaultRowHeight="14.4" x14ac:dyDescent="0.3"/>
  <sheetData>
    <row r="2" spans="2:6" ht="23.4" x14ac:dyDescent="0.45">
      <c r="B2" s="5" t="s">
        <v>10</v>
      </c>
      <c r="C2" s="5"/>
      <c r="D2" s="5"/>
      <c r="E2" s="5"/>
      <c r="F2" s="5"/>
    </row>
    <row r="3" spans="2:6" x14ac:dyDescent="0.3">
      <c r="C3" s="1" t="s">
        <v>0</v>
      </c>
      <c r="D3" s="1"/>
      <c r="E3" s="1"/>
    </row>
    <row r="4" spans="2:6" x14ac:dyDescent="0.3">
      <c r="C4" t="s">
        <v>1</v>
      </c>
      <c r="D4" t="s">
        <v>2</v>
      </c>
      <c r="E4" t="s">
        <v>3</v>
      </c>
    </row>
    <row r="5" spans="2:6" x14ac:dyDescent="0.3">
      <c r="B5" t="s">
        <v>4</v>
      </c>
      <c r="C5" s="2">
        <v>0.52</v>
      </c>
      <c r="D5" s="2">
        <v>0.2</v>
      </c>
      <c r="E5" s="2">
        <v>0.25</v>
      </c>
      <c r="F5">
        <v>4800</v>
      </c>
    </row>
    <row r="6" spans="2:6" x14ac:dyDescent="0.3">
      <c r="B6" t="s">
        <v>5</v>
      </c>
      <c r="C6" s="2">
        <v>0.3</v>
      </c>
      <c r="D6" s="2">
        <v>0.5</v>
      </c>
      <c r="E6" s="2">
        <v>0.2</v>
      </c>
      <c r="F6">
        <v>5810</v>
      </c>
    </row>
    <row r="7" spans="2:6" x14ac:dyDescent="0.3">
      <c r="B7" t="s">
        <v>6</v>
      </c>
      <c r="C7" s="2">
        <v>0.18</v>
      </c>
      <c r="D7" s="2">
        <v>0.3</v>
      </c>
      <c r="E7" s="2">
        <v>0.55000000000000004</v>
      </c>
      <c r="F7">
        <v>5690</v>
      </c>
    </row>
    <row r="9" spans="2:6" x14ac:dyDescent="0.3">
      <c r="C9" s="1" t="s">
        <v>7</v>
      </c>
      <c r="D9" s="1"/>
      <c r="E9" s="1"/>
    </row>
    <row r="10" spans="2:6" x14ac:dyDescent="0.3">
      <c r="C10">
        <f t="array" ref="C10:E12">MINVERSE(C5:E7)</f>
        <v>2.5</v>
      </c>
      <c r="D10">
        <v>-0.40697674418604657</v>
      </c>
      <c r="E10">
        <v>-0.98837209302325568</v>
      </c>
    </row>
    <row r="11" spans="2:6" x14ac:dyDescent="0.3">
      <c r="C11">
        <v>-1.4999999999999998</v>
      </c>
      <c r="D11">
        <v>2.8023255813953489</v>
      </c>
      <c r="E11">
        <v>-0.33720930232558155</v>
      </c>
    </row>
    <row r="12" spans="2:6" x14ac:dyDescent="0.3">
      <c r="C12">
        <v>-1.2909570053780891E-16</v>
      </c>
      <c r="D12">
        <v>-1.3953488372093024</v>
      </c>
      <c r="E12">
        <v>2.3255813953488373</v>
      </c>
    </row>
    <row r="14" spans="2:6" x14ac:dyDescent="0.3">
      <c r="C14" s="1" t="s">
        <v>8</v>
      </c>
      <c r="D14" s="1"/>
      <c r="E14" s="1"/>
    </row>
    <row r="15" spans="2:6" x14ac:dyDescent="0.3">
      <c r="C15" t="s">
        <v>1</v>
      </c>
      <c r="D15" s="3">
        <f t="array" ref="D15:D17">MMULT(C10:E12,F5:F7)</f>
        <v>4011.6279069767443</v>
      </c>
    </row>
    <row r="16" spans="2:6" x14ac:dyDescent="0.3">
      <c r="C16" t="s">
        <v>9</v>
      </c>
      <c r="D16" s="3">
        <v>7162.790697674418</v>
      </c>
    </row>
    <row r="17" spans="2:8" x14ac:dyDescent="0.3">
      <c r="C17" t="s">
        <v>3</v>
      </c>
      <c r="D17" s="3">
        <v>5125.5813953488359</v>
      </c>
    </row>
    <row r="19" spans="2:8" x14ac:dyDescent="0.3">
      <c r="C19" s="7">
        <v>0.52</v>
      </c>
      <c r="D19" s="6">
        <v>0.2</v>
      </c>
      <c r="E19" s="6">
        <v>0.25</v>
      </c>
      <c r="F19" s="4" t="s">
        <v>22</v>
      </c>
      <c r="G19" s="8">
        <v>4800</v>
      </c>
    </row>
    <row r="20" spans="2:8" x14ac:dyDescent="0.3">
      <c r="C20" s="6">
        <v>0.3</v>
      </c>
      <c r="D20" s="7">
        <v>0.5</v>
      </c>
      <c r="E20" s="6">
        <v>0.2</v>
      </c>
      <c r="F20" s="4" t="s">
        <v>22</v>
      </c>
      <c r="G20" s="8">
        <v>5810</v>
      </c>
    </row>
    <row r="21" spans="2:8" x14ac:dyDescent="0.3">
      <c r="C21" s="6">
        <v>0.18</v>
      </c>
      <c r="D21" s="6">
        <v>0.3</v>
      </c>
      <c r="E21" s="7">
        <v>0.55000000000000004</v>
      </c>
      <c r="F21" s="4" t="s">
        <v>22</v>
      </c>
      <c r="G21" s="8">
        <v>5690</v>
      </c>
    </row>
    <row r="23" spans="2:8" x14ac:dyDescent="0.3">
      <c r="C23" t="s">
        <v>11</v>
      </c>
    </row>
    <row r="25" spans="2:8" x14ac:dyDescent="0.3">
      <c r="C25" t="s">
        <v>12</v>
      </c>
    </row>
    <row r="27" spans="2:8" x14ac:dyDescent="0.3">
      <c r="C27" s="11" t="str">
        <f>IF(ABS(C19)&gt;SUM(ABS(D19),ABS(E19)),"el primer valor es dominante","el primer valor no es dominante")</f>
        <v>el primer valor es dominante</v>
      </c>
      <c r="D27" s="11"/>
      <c r="E27" s="11"/>
    </row>
    <row r="28" spans="2:8" x14ac:dyDescent="0.3">
      <c r="C28" s="11" t="str">
        <f>IF(ABS(D20)&gt;SUM(ABS(C20),ABS(E20)),"el segundo valor es dominante","el segundo valor no es dominante")</f>
        <v>el segundo valor no es dominante</v>
      </c>
      <c r="D28" s="11"/>
      <c r="E28" s="11"/>
    </row>
    <row r="29" spans="2:8" x14ac:dyDescent="0.3">
      <c r="C29" s="11" t="str">
        <f>IF(ABS(E21)&gt;SUM(ABS(C21),ABS(D21)),"el tercer valor es dominante","el tercer valor no es dominante")</f>
        <v>el tercer valor es dominante</v>
      </c>
      <c r="D29" s="11"/>
      <c r="E29" s="11"/>
    </row>
    <row r="31" spans="2:8" x14ac:dyDescent="0.3">
      <c r="B31" s="13" t="s">
        <v>13</v>
      </c>
      <c r="C31" s="12" t="str">
        <f>IF(AND(C27="el primer valor es dominante",C28="el segundo valor es dominante", C29="el tercer valor es dominante"), "Es convergente porque todos los elementos de la diagonal son mayores a la suma", "No es convergente porque un elemento de la diagonal no es mayor a la suma")</f>
        <v>No es convergente porque un elemento de la diagonal no es mayor a la suma</v>
      </c>
      <c r="D31" s="12"/>
      <c r="E31" s="12"/>
      <c r="F31" s="12"/>
      <c r="G31" s="12"/>
      <c r="H31" s="12"/>
    </row>
    <row r="33" spans="2:20" x14ac:dyDescent="0.3">
      <c r="C33" t="s">
        <v>14</v>
      </c>
    </row>
    <row r="34" spans="2:20" x14ac:dyDescent="0.3">
      <c r="C34" t="s">
        <v>15</v>
      </c>
      <c r="F34" t="s">
        <v>16</v>
      </c>
    </row>
    <row r="35" spans="2:20" x14ac:dyDescent="0.3">
      <c r="D35" t="s">
        <v>17</v>
      </c>
      <c r="F35" t="s">
        <v>18</v>
      </c>
    </row>
    <row r="36" spans="2:20" x14ac:dyDescent="0.3">
      <c r="B36" t="s">
        <v>19</v>
      </c>
      <c r="C36" s="9">
        <v>0</v>
      </c>
      <c r="D36" s="10">
        <f>-D19/C19</f>
        <v>-0.38461538461538464</v>
      </c>
      <c r="E36" s="10">
        <f>-E19/C19</f>
        <v>-0.48076923076923073</v>
      </c>
      <c r="F36" s="14">
        <f>G19/C19</f>
        <v>9230.7692307692305</v>
      </c>
      <c r="H36" t="s">
        <v>23</v>
      </c>
    </row>
    <row r="37" spans="2:20" x14ac:dyDescent="0.3">
      <c r="B37" t="s">
        <v>20</v>
      </c>
      <c r="C37" s="10">
        <f>-C20/D20</f>
        <v>-0.6</v>
      </c>
      <c r="D37" s="9">
        <v>0</v>
      </c>
      <c r="E37" s="10">
        <f>-E20/D20</f>
        <v>-0.4</v>
      </c>
      <c r="F37" s="14">
        <f>G20/D20</f>
        <v>11620</v>
      </c>
      <c r="H37" t="s">
        <v>24</v>
      </c>
    </row>
    <row r="38" spans="2:20" x14ac:dyDescent="0.3">
      <c r="B38" t="s">
        <v>21</v>
      </c>
      <c r="C38" s="10">
        <f>-C21/E21</f>
        <v>-0.32727272727272722</v>
      </c>
      <c r="D38" s="10">
        <f>-D21/E21</f>
        <v>-0.54545454545454541</v>
      </c>
      <c r="E38" s="9">
        <v>0</v>
      </c>
      <c r="F38" s="14">
        <f>G21/E21</f>
        <v>10345.454545454544</v>
      </c>
      <c r="H38" t="s">
        <v>25</v>
      </c>
    </row>
    <row r="42" spans="2:20" x14ac:dyDescent="0.3">
      <c r="B42" s="19" t="s">
        <v>26</v>
      </c>
      <c r="C42" s="20">
        <f>SUM(ABS(D36),ABS(E36))</f>
        <v>0.86538461538461542</v>
      </c>
    </row>
    <row r="43" spans="2:20" x14ac:dyDescent="0.3">
      <c r="B43" s="17" t="s">
        <v>27</v>
      </c>
      <c r="C43" s="18">
        <f>SUM(ABS(C37),ABS(E37))</f>
        <v>1</v>
      </c>
    </row>
    <row r="44" spans="2:20" x14ac:dyDescent="0.3">
      <c r="B44" s="17" t="s">
        <v>28</v>
      </c>
      <c r="C44" s="18">
        <f>SUM(ABS(C38),ABS(D38))</f>
        <v>0.87272727272727257</v>
      </c>
    </row>
    <row r="45" spans="2:20" x14ac:dyDescent="0.3">
      <c r="B45" s="15" t="s">
        <v>29</v>
      </c>
      <c r="C45" s="16">
        <f>MAX(C42:C44)</f>
        <v>1</v>
      </c>
    </row>
    <row r="47" spans="2:20" x14ac:dyDescent="0.3">
      <c r="D47">
        <v>0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>
        <v>11</v>
      </c>
      <c r="P47">
        <v>12</v>
      </c>
      <c r="Q47">
        <v>13</v>
      </c>
      <c r="R47">
        <v>14</v>
      </c>
      <c r="S47">
        <v>15</v>
      </c>
      <c r="T47">
        <v>16</v>
      </c>
    </row>
    <row r="48" spans="2:20" x14ac:dyDescent="0.3">
      <c r="B48" s="21" t="s">
        <v>19</v>
      </c>
      <c r="C48">
        <v>0</v>
      </c>
      <c r="D48">
        <f>$D$36*C49+$E$36*C50+$F$36</f>
        <v>9230.7692307692305</v>
      </c>
      <c r="E48">
        <f t="shared" ref="E48:T48" si="0">$D$36*D49+$E$36*D50+$F$36</f>
        <v>-212.23776223776076</v>
      </c>
      <c r="F48">
        <f t="shared" si="0"/>
        <v>8009.1447014523928</v>
      </c>
      <c r="G48">
        <f t="shared" si="0"/>
        <v>366.74922979118855</v>
      </c>
      <c r="H48">
        <f t="shared" si="0"/>
        <v>7312.5615884921954</v>
      </c>
      <c r="I48">
        <f t="shared" si="0"/>
        <v>971.50741671160904</v>
      </c>
      <c r="J48">
        <f t="shared" si="0"/>
        <v>6769.9764866956293</v>
      </c>
      <c r="K48">
        <f t="shared" si="0"/>
        <v>1482.8434535012475</v>
      </c>
      <c r="L48">
        <f t="shared" si="0"/>
        <v>6315.4069309103234</v>
      </c>
      <c r="M48">
        <f t="shared" si="0"/>
        <v>1905.5540263195671</v>
      </c>
      <c r="N48">
        <f t="shared" si="0"/>
        <v>5933.603708677887</v>
      </c>
      <c r="O48">
        <f t="shared" si="0"/>
        <v>2256.2513862508386</v>
      </c>
      <c r="P48">
        <f t="shared" si="0"/>
        <v>5614.3250836411298</v>
      </c>
      <c r="Q48">
        <f t="shared" si="0"/>
        <v>2548.174580700801</v>
      </c>
      <c r="R48">
        <f t="shared" si="0"/>
        <v>5347.9113187415105</v>
      </c>
      <c r="S48">
        <f t="shared" si="0"/>
        <v>2791.4774906476778</v>
      </c>
      <c r="T48">
        <f t="shared" si="0"/>
        <v>5125.7561278886378</v>
      </c>
    </row>
    <row r="49" spans="2:20" x14ac:dyDescent="0.3">
      <c r="B49" s="21" t="s">
        <v>20</v>
      </c>
      <c r="C49">
        <v>0</v>
      </c>
      <c r="D49">
        <f>$C$37*C48+$E$37*C50+$F$37</f>
        <v>11620</v>
      </c>
      <c r="E49">
        <f t="shared" ref="E49:T49" si="1">$C$37*D48+$E$37*D50+$F$37</f>
        <v>1943.3566433566448</v>
      </c>
      <c r="F49">
        <f t="shared" si="1"/>
        <v>11352.825174825175</v>
      </c>
      <c r="G49">
        <f t="shared" si="1"/>
        <v>3072.5525942588902</v>
      </c>
      <c r="H49">
        <f t="shared" si="1"/>
        <v>10787.218533913638</v>
      </c>
      <c r="I49">
        <f t="shared" si="1"/>
        <v>3812.6671484611061</v>
      </c>
      <c r="J49">
        <f t="shared" si="1"/>
        <v>10209.769474411352</v>
      </c>
      <c r="K49">
        <f t="shared" si="1"/>
        <v>4378.8660931072936</v>
      </c>
      <c r="L49">
        <f t="shared" si="1"/>
        <v>9705.9496442109739</v>
      </c>
      <c r="M49">
        <f t="shared" si="1"/>
        <v>4842.0806774991979</v>
      </c>
      <c r="N49">
        <f t="shared" si="1"/>
        <v>9282.8916866280051</v>
      </c>
      <c r="O49">
        <f t="shared" si="1"/>
        <v>5227.5642678749273</v>
      </c>
      <c r="P49">
        <f t="shared" si="1"/>
        <v>8930.1882035588933</v>
      </c>
      <c r="Q49">
        <f t="shared" si="1"/>
        <v>5549.1464260972352</v>
      </c>
      <c r="R49">
        <f t="shared" si="1"/>
        <v>8636.2843251235718</v>
      </c>
      <c r="S49">
        <f t="shared" si="1"/>
        <v>5817.3734650135048</v>
      </c>
      <c r="T49">
        <f t="shared" si="1"/>
        <v>8391.3021128190612</v>
      </c>
    </row>
    <row r="50" spans="2:20" x14ac:dyDescent="0.3">
      <c r="B50" s="21" t="s">
        <v>21</v>
      </c>
      <c r="C50">
        <v>0</v>
      </c>
      <c r="D50">
        <f>$C$38*C48+$D$38*C49+$F$38</f>
        <v>10345.454545454544</v>
      </c>
      <c r="E50">
        <f t="shared" ref="E50:T50" si="2">$C$38*D48+$D$38*D49+$F$38</f>
        <v>986.29370629370533</v>
      </c>
      <c r="F50">
        <f t="shared" si="2"/>
        <v>9354.9014621741862</v>
      </c>
      <c r="G50">
        <f t="shared" si="2"/>
        <v>1531.8298205291212</v>
      </c>
      <c r="H50">
        <f t="shared" si="2"/>
        <v>8549.4897461089422</v>
      </c>
      <c r="I50">
        <f t="shared" si="2"/>
        <v>2068.3151889042056</v>
      </c>
      <c r="J50">
        <f t="shared" si="2"/>
        <v>7947.8700371883233</v>
      </c>
      <c r="K50">
        <f t="shared" si="2"/>
        <v>2560.860709220693</v>
      </c>
      <c r="L50">
        <f t="shared" si="2"/>
        <v>7471.6879098865211</v>
      </c>
      <c r="M50">
        <f t="shared" si="2"/>
        <v>2984.4397439506356</v>
      </c>
      <c r="N50">
        <f t="shared" si="2"/>
        <v>7080.6837672958509</v>
      </c>
      <c r="O50">
        <f t="shared" si="2"/>
        <v>3340.1524117265071</v>
      </c>
      <c r="P50">
        <f t="shared" si="2"/>
        <v>6755.6463092952181</v>
      </c>
      <c r="Q50">
        <f t="shared" si="2"/>
        <v>3637.0273161398691</v>
      </c>
      <c r="R50">
        <f t="shared" si="2"/>
        <v>6484.6993593539719</v>
      </c>
      <c r="S50">
        <f t="shared" si="2"/>
        <v>3884.5284819808294</v>
      </c>
      <c r="T50">
        <f t="shared" si="2"/>
        <v>6258.7672948715754</v>
      </c>
    </row>
  </sheetData>
  <mergeCells count="4">
    <mergeCell ref="C3:E3"/>
    <mergeCell ref="C9:E9"/>
    <mergeCell ref="C14:E14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</dc:creator>
  <cp:lastModifiedBy>Lider</cp:lastModifiedBy>
  <dcterms:created xsi:type="dcterms:W3CDTF">2024-09-17T00:37:27Z</dcterms:created>
  <dcterms:modified xsi:type="dcterms:W3CDTF">2024-09-17T01:23:41Z</dcterms:modified>
</cp:coreProperties>
</file>