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Hoja 1" sheetId="2" r:id="rId5"/>
  </sheets>
  <definedNames/>
  <calcPr/>
  <extLst>
    <ext uri="GoogleSheetsCustomDataVersion2">
      <go:sheetsCustomData xmlns:go="http://customooxmlschemas.google.com/" r:id="rId6" roundtripDataChecksum="lDZAQPw2mqXX5w1WpT2qVl1IwQ29fROJ0e1cKSBxHpo="/>
    </ext>
  </extLst>
</workbook>
</file>

<file path=xl/sharedStrings.xml><?xml version="1.0" encoding="utf-8"?>
<sst xmlns="http://schemas.openxmlformats.org/spreadsheetml/2006/main" count="528" uniqueCount="415">
  <si>
    <t>Topic</t>
  </si>
  <si>
    <t>Count</t>
  </si>
  <si>
    <t>Name</t>
  </si>
  <si>
    <t>Name_1</t>
  </si>
  <si>
    <t>Name_2</t>
  </si>
  <si>
    <t>Name_3</t>
  </si>
  <si>
    <t>Representation</t>
  </si>
  <si>
    <t>Representative_Docs</t>
  </si>
  <si>
    <t>-1_like_rt_one_people</t>
  </si>
  <si>
    <t>['like', 'rt', 'one', 'people', 'get', 'follow', 'love', 'time', 'im', 'us', 'know', 'go', 'good', 'new', 'day', 'dont', 'see', 'would', 'want', 'make']</t>
  </si>
  <si>
    <t>['mins rt rt like', 'k hours rt follow', 'k hours rt follow']</t>
  </si>
  <si>
    <t>0_tag_follow_giveaway_retweet</t>
  </si>
  <si>
    <t>Contest Participation</t>
  </si>
  <si>
    <t>Social Media</t>
  </si>
  <si>
    <t>['tag', 'follow', 'giveaway', 'retweet', 'tag friends', 'friends', 'rt', 'enter', 'wl', 'like', 'tweet', 'twitter', 'video', 'enter follow', 'rt tag', 'spots', 'like rt', 'follow like', 'hours', 'follow rt']</t>
  </si>
  <si>
    <t>['giveaway x og spots enter follow like rt tag friends hrs good luck', 'sol giveaway prize sol enter follow rt like tag friends ends hours', 'metroverse whitelist giveaway giving away x wl spots enter follow like retweet tag friends comments ends hours']</t>
  </si>
  <si>
    <t>1_birthday_happy birthday_happy_morning</t>
  </si>
  <si>
    <t>General Expressions</t>
  </si>
  <si>
    <t>['birthday', 'happy birthday', 'happy', 'morning', 'day', 'sleep', 'night', 'good morning', 'dream', 'good', 'summer', 'dreams', 'bed', 'wake', 'goodnight', 'light', 'woke', 'tired', 'friday', 'today']</t>
  </si>
  <si>
    <t>['happy birthday', 'happy birthday', 'happy birthday']</t>
  </si>
  <si>
    <t>2_song_album_music_spotify</t>
  </si>
  <si>
    <t>Music</t>
  </si>
  <si>
    <t>Entertainment</t>
  </si>
  <si>
    <t>['song', 'album', 'music', 'spotify', 'songs', 'listen', 'pop', 'listening', 'artist', 'bts', 'streams', 'dance', 'best', 'chart', 'radio', 'favorite', 'kpop', 'new', 'ost', 'top']</t>
  </si>
  <si>
    <t>['seokjin shazam record holder seokjin representing universe listen best ost global viral hit song', 'hot trending song', 'listening best ost global viral hit song']</t>
  </si>
  <si>
    <t>3_trump_biden_president_fbi</t>
  </si>
  <si>
    <t>US Politics</t>
  </si>
  <si>
    <t>Politics and Conflicts</t>
  </si>
  <si>
    <t>['trump', 'biden', 'president', 'fbi', 'donald', 'donald trump', 'documents', 'court', 'election', 'judge', 'republican', 'republicans', 'democrats', 'nuclear', 'gop', 'senate', 'warrant', 'doj', 'vote', 'lago']</t>
  </si>
  <si>
    <t>['say president trump hes president anymore surely ex president trump donald trump', 'trump', 'trump']</t>
  </si>
  <si>
    <t>4_ukraine_russian_russia_putin</t>
  </si>
  <si>
    <t>Ukraine Conflict</t>
  </si>
  <si>
    <t>['ukraine', 'russian', 'russia', 'putin', 'ukrainian', 'war', 'nato', 'military', 'russians', 'ukrainians', 'invasion', 'sanctions', 'kyiv', 'poland', 'missile', 'us', 'people', 'president', 'forces', 'eu']</t>
  </si>
  <si>
    <t>['united states cause war ukraine cause war nato cause war vladimir putin military caused war', 'ukraine', 'reports emerging joint nato ukrainian training base suspected involved importing weapons ukraine via poland russia closing supply lines ukrainian military russia military bombed facility yho russia intelligence']</t>
  </si>
  <si>
    <t>5_see_want_need_sorry</t>
  </si>
  <si>
    <t>['see', 'want', 'need', 'sorry', 'im', 'give', 'lmao', 'get', 'dont', 'youre', 'en', 'de', 'im sorry', 'bad', 'tell', 'right', 'come', 'wrong', 'thats', 'el']</t>
  </si>
  <si>
    <t>['want', 'want', 'want']</t>
  </si>
  <si>
    <t>6_crypto_wts_lfb_token</t>
  </si>
  <si>
    <t>Cryptocurrency</t>
  </si>
  <si>
    <t>Finance</t>
  </si>
  <si>
    <t>['crypto', 'wts', 'lfb', 'token', 'buy', 'ph', 'wts lfb', 'tickets', 'price', 'bnb', 'trading', 'pc', 'market', 'staking', 'lfb ph', 'sell', 'earn', 'dm', 'payo', 'tour']</t>
  </si>
  <si>
    <t>['io new trend spin earn huge marketing kyc audit processing renounce ownership sc bnb hc bnb max buy bnb presale unicrypt join link r start pm utc june th', 'wts lfb ph onhand bts jungkook pc w albums persona v w pc butter cream w tear pc strictly sold set price k lsf look kahati ship diff add see replies condi complete inclusion loc laguna mop gcash mod ggx dm interested', 'wts lfb ph onhand bts jungkook pc w albums persona v w pc butter cream w tear pc strictly sold set price k lsf look kahati ship diff add see replies condi complete inclusion loc laguna mop gcash mod ggx dm interested']</t>
  </si>
  <si>
    <t>7_ji_india_allah_khan</t>
  </si>
  <si>
    <t>Hinduism/Islam</t>
  </si>
  <si>
    <t>Religion</t>
  </si>
  <si>
    <t>['ji', 'india', 'allah', 'khan', 'pakistan', 'sant', 'hindus', 'hindu', 'imran', 'rampal', 'rampal ji', 'maharaj', 'kabir', 'imran khan', 'muslim', 'modi', 'ji maharaj', 'shri', 'indian', 'kashmir']</t>
  </si>
  <si>
    <t>['sant shri asharamji bapu suffering since years without reason jail stand bapuji demand justice sant shri asharamji bapu', 'aim sant rampal ji maharaj sant rampal ji maharaj wants everyone scripture based worship derive benefits true worship visit satlok asharm youtube channel', 'allah kabir know real story allah eid quran surah furqan proves kabir supreme god last prophet sant rampal ji maharaj']</t>
  </si>
  <si>
    <t>8_game_team_nba_coach</t>
  </si>
  <si>
    <t>American Football/Basketball</t>
  </si>
  <si>
    <t>Sports</t>
  </si>
  <si>
    <t>['game', 'team', 'nba', 'coach', 'season', 'football', 'kyrie', 'basketball', 'curry', 'lebron', 'nfl', 'players', 'qb', 'year', 'vs', 'jordan', 'irving', 'playoff', 'player', 'win']</t>
  </si>
  <si>
    <t>['kerr slander dont really hit year doin great job getting hate carried last year denied us seeing steph curry playoffs prime season refusing coach year', 'brooklyn nets star kyrie irving opting million player option season learned irving bypassing multiple opt trade scenarios fulfill four year commitment nets kevin durant', 'coach']</t>
  </si>
  <si>
    <t>9_food_eat_cake_dinner</t>
  </si>
  <si>
    <t>Food</t>
  </si>
  <si>
    <t>['food', 'eat', 'cake', 'dinner', 'breakfast', 'chicken', 'eating', 'cook', 'cheese', 'cream', 'chocolate', 'rice', 'cooking', 'meat', 'lunch', 'strawberry', 'meal', 'ate', 'pizza', 'beef']</t>
  </si>
  <si>
    <t>['love food huge food', 'eat', 'eat']</t>
  </si>
  <si>
    <t>10_ronaldo_league_chelsea_messi</t>
  </si>
  <si>
    <t>Football</t>
  </si>
  <si>
    <t>['ronaldo', 'league', 'chelsea', 'messi', 'arsenal', 'united', 'cristiano', 'manchester', 'player', 'cristiano ronaldo', 'goal', 'season', 'goals', 'liverpool', 'madrid', 'players', 'champions', 'manchester united', 'champions league', 'barcelona']</t>
  </si>
  <si>
    <t>['ronaldo scored amount league goals debut manchester united messi season', 'cristiano ronaldo goat', 'th goal season cristiano ronaldo premier league']</t>
  </si>
  <si>
    <t>11_dad_musk_mom_elon</t>
  </si>
  <si>
    <t>Family</t>
  </si>
  <si>
    <t>Social Interactions and Relationships</t>
  </si>
  <si>
    <t>['dad', 'musk', 'mom', 'elon', 'elon musk', 'baby', 'father', 'sister', 'parents', 'child', 'mother', 'kids', 'brother', 'babies', 'twitter', 'son', 'children', 'daughter', 'like', 'mommy']</t>
  </si>
  <si>
    <t>['elon musk buying twitter twitter didnt want buy elon didnt want buy twitter wanted force buy', 'elon musk turned igor musk', 'great stuff elon musk']</t>
  </si>
  <si>
    <t>12_students_school_education_teacher</t>
  </si>
  <si>
    <t>Education</t>
  </si>
  <si>
    <t>['students', 'school', 'education', 'teacher', 'exam', 'college', 'teachers', 'job', 'student', 'university', 'work', 'apply', 'learning', 'teach', 'class', 'skills', 'help', 'degree', 'get', 'looking']</t>
  </si>
  <si>
    <t>['need help finishing assighnment pay sociology someone write pay biology physics pay final pay accounts term paper pay exam homework due pay statistics pay online class pay homework pay assignment pay essay pay paper kindly dm', 'dare destroying future students preparing exam since right ruin students future dare play students life', 'students need perfect teacher students need happy teacher gonna make excited come school grow love learning']</t>
  </si>
  <si>
    <t>13_shirt_check listing_closet_added closet</t>
  </si>
  <si>
    <t>Fashion</t>
  </si>
  <si>
    <t>Art and Creativity</t>
  </si>
  <si>
    <t>['shirt', 'check listing', 'closet', 'added closet', 'listing added', 'wear', 'listing', 'dress', 'outfit', 'clothes', 'added', 'feet', 'wearing', 'check', 'jeans', 'shoes', 'suit', 'pants', 'hoodie', 'socks']</t>
  </si>
  <si>
    <t>['check listing added closet nwt onyx gunmetal metallic dress', 'check listing added closet forever cropped tank top', 'check listing added closet true religion shirt']</t>
  </si>
  <si>
    <t>14_god_pray_jesus_lord</t>
  </si>
  <si>
    <t>Christianity</t>
  </si>
  <si>
    <t>['god', 'pray', 'jesus', 'lord', 'church', 'praying', 'christ', 'faith', 'bible', 'prayers', 'worship', 'life', 'prayer', 'gods', 'shall', 'amen', 'sin', 'believe', 'catholic', 'spirit']</t>
  </si>
  <si>
    <t>['pray', 'pray', 'pray']</t>
  </si>
  <si>
    <t>15_art_draw_drawing_artist</t>
  </si>
  <si>
    <t>Art</t>
  </si>
  <si>
    <t>['art', 'draw', 'drawing', 'artist', 'painting', 'sketch', 'artwork', 'artists', 'paint', 'work', 'drew', 'drawn', 'ai', 'piece', 'portrait', 'love art', 'illustration', 'drawings', 'work art', 'style']</t>
  </si>
  <si>
    <t>['work art', 'art', 'art']</t>
  </si>
  <si>
    <t>16_car_flight_fly_texas</t>
  </si>
  <si>
    <t>Transportation</t>
  </si>
  <si>
    <t>['car', 'flight', 'fly', 'texas', 'train', 'road', 'drive', 'bike', 'driver', 'city', 'cars', 'florida', 'lane', 'north', 'exit', 'traffic', 'plane', 'lanes', 'flights', 'flying']</t>
  </si>
  <si>
    <t>['crash sb mm mi north va n exit chesterfield co lanes closed pm', 'disabled vehicle nb mm mi north va exit frederick co lanes closed pm', 'car']</t>
  </si>
  <si>
    <t>17_tigray_forces_ethiopian_civilians</t>
  </si>
  <si>
    <t>Tigray Conflict</t>
  </si>
  <si>
    <t>['tigray', 'forces', 'ethiopian', 'civilians', 'war', 'israel', 'ethiopia', 'killed', 'amhara', 'humanitarian', 'tigrayans', 'israeli', 'crimes', 'palestinian', 'aid', 'region', 'regime', 'eritrean', 'genocide', 'tigrayan']</t>
  </si>
  <si>
    <t>['unocha apologize people tigray violating fdre constitution annexing western tigray amhara region report', 'unocha apologize people tigray violating fdre constitution annexing western tigray amhara region report', 'unocha apologize people tigray violating fdre constitution annexing western tigray amhara region report']</t>
  </si>
  <si>
    <t>18_alice_luke_anna_anne</t>
  </si>
  <si>
    <t>Names</t>
  </si>
  <si>
    <t>Other</t>
  </si>
  <si>
    <t>['alice', 'luke', 'anna', 'anne', 'nancy', 'karen', 'sabrina', 'amelia', 'kate', 'matt', 'tammy', 'violet', 'sasha', 'morton', 'faye', 'lucy', 'ruth', 'duncan', 'lindsey', 'james']</t>
  </si>
  <si>
    <t>['anna', 'luke', 'alice']</t>
  </si>
  <si>
    <t>19_book_books_read_story</t>
  </si>
  <si>
    <t>Literature</t>
  </si>
  <si>
    <t>['book', 'books', 'read', 'story', 'reading', 'writing', 'stories', 'chapter', 'poetry', 'library', 'write', 'fiction', 'peak', 'libraries', 'author', 'chapters', 'one', 'writer', 'written', 'love']</t>
  </si>
  <si>
    <t>['read', 'book', 'book']</t>
  </si>
  <si>
    <t>20_jungkook_anime_yoongi_jimin</t>
  </si>
  <si>
    <t>KPop</t>
  </si>
  <si>
    <t>['jungkook', 'anime', 'yoongi', 'jimin', 'jeon', 'jeon jungkook', 'naruto', 'jungkooks', 'manga', 'sakura', 'hyunjin', 'button', 'yoonmin', 'sasuke', 'favorite', 'love', 'yoona', 'joon', 'like', 'jung']</t>
  </si>
  <si>
    <t>['jeon jungkook', 'jungkook', 'jeon jungkook']</t>
  </si>
  <si>
    <t>21_covid_vaccine_vaccinated_cases</t>
  </si>
  <si>
    <t>Health</t>
  </si>
  <si>
    <t>['covid', 'vaccine', 'vaccinated', 'cases', 'virus', 'omicron', 'vaccines', 'pfizer', 'pandemic', 'unvaccinated', 'deaths', 'vaccination', 'tests', 'risk', 'health', 'data', 'flu', 'infection', 'cdc', 'people']</t>
  </si>
  <si>
    <t>['medical condition symptoms covid due covid long covid disease pathophysiology irrelevant everything due covid dont want figure whats wrong pt blame covid', 'covid', 'covid']</t>
  </si>
  <si>
    <t>22_eyes_thank_look_thanks</t>
  </si>
  <si>
    <t>Positive Expressions</t>
  </si>
  <si>
    <t>['eyes', 'thank', 'look', 'thanks', 'eye', 'looking', 'babe', 'look good', 'looks', 'thank much', 'stunning', 'look like', 'much', 'blind', 'good', 'eyes thank', 'thank thank', 'eyes eyes', 'beautiful', 'lt']</t>
  </si>
  <si>
    <t>['eyes', 'eyes', 'eyes']</t>
  </si>
  <si>
    <t>23_tory_boris_johnson_labour</t>
  </si>
  <si>
    <t>UK Politics</t>
  </si>
  <si>
    <t>['tory', 'boris', 'johnson', 'labour', 'boris johnson', 'tories', 'brexit', 'mps', 'party', 'government', 'nhs', 'uk', 'minister', 'prime', 'british', 'prime minister', 'mp', 'tory mps', 'conservative', 'starmer']</t>
  </si>
  <si>
    <t>['boris johnson visited bulldozer factory boris johnson visited akshardham mandir boris johnson lecture russia modi using foreign delegates minority india anymore arfa khanum sherwani', 'cannot wait boris johnson get knighthood raise sir boris johnson media go meltdown', 'boris johnson one funny man']</t>
  </si>
  <si>
    <t>24_love_happiness_love love_loved</t>
  </si>
  <si>
    <t>Love and Happiness</t>
  </si>
  <si>
    <t>Emotions</t>
  </si>
  <si>
    <t>['love', 'happiness', 'love love', 'loved', 'happy', 'life', 'never', 'loves', 'someone', 'love never', 'happy life', 'always', 'one', 'love like', 'love always', 'loving', 'true love', 'make', 'want', 'tell']</t>
  </si>
  <si>
    <t>['love love love genuine people', 'love love love love love love love love love love love love love love love love love love love love love love love love love lov', 'happiness']</t>
  </si>
  <si>
    <t>25_cum_dick_cock_pussy</t>
  </si>
  <si>
    <t>Adult Content</t>
  </si>
  <si>
    <t>['cum', 'dick', 'cock', 'pussy', 'big', 'suck', 'suck dick', 'horny', 'sucking', 'wet', 'ass', 'size', 'hard', 'cocks', 'big dick', 'mouth', 'inch', 'want', 'bigger', 'deep']</t>
  </si>
  <si>
    <t>['cum cock', 'dick', 'dick']</t>
  </si>
  <si>
    <t>26_hours rt_hours_rt follow_rt</t>
  </si>
  <si>
    <t>Social Media Engagement</t>
  </si>
  <si>
    <t>['hours rt', 'hours', 'rt follow', 'rt', 'follow', 'idr hours', 'idr', 'proof', 'follow hours', 'follow idr', 'join', 'post proof', 'join discord', 'rt join', 'proof hours', 'proof idr', 'rt like', 'post', 'discord', 'like follow']</t>
  </si>
  <si>
    <t>['idr hours rt follow', 'idr hours rt follow', 'idr hours rt follow']</t>
  </si>
  <si>
    <t>27_nigeria_obi_peter obi_peter</t>
  </si>
  <si>
    <t>Nigeria</t>
  </si>
  <si>
    <t>['nigeria', 'obi', 'peter obi', 'peter', 'nigerians', 'kenya', 'tinubu', 'lagos', 'nigerian', 'president', 'africa', 'apc', 'south', 'state', 'african', 'buhari', 'igbo', 'election', 'south africa', 'country']</t>
  </si>
  <si>
    <t>['sowore continue lie peter obi chimaroke continue sponsor violence enugu tinubu recruit criminals nigeria atiku continue sponsor bigotry obi north day nigerians vote obi making sense', 'said say peter obi next president federal republic nigeria peter obi win presidential election', 'nigeria needs peter obi']</t>
  </si>
  <si>
    <t>28_photo_picture_pic_photos</t>
  </si>
  <si>
    <t>Photography</t>
  </si>
  <si>
    <t>['photo', 'picture', 'pic', 'photos', 'pictures', 'pics', 'concept', 'image', 'camera', 'photographer', 'yes yes', 'yes', 'profile', 'images', 'photoshoot', 'concept photo', 'take', 'new', 'minisode thursday', 'thursday child']</t>
  </si>
  <si>
    <t>['pictures', 'pic', 'picture']</t>
  </si>
  <si>
    <t>29_women_trans_gender_men</t>
  </si>
  <si>
    <t>Gender and Identity</t>
  </si>
  <si>
    <t>['women', 'trans', 'gender', 'men', 'woman', 'sex', 'trans people', 'trans women', 'feminist', 'people', 'children', 'identity', 'gay', 'lgbtq', 'feminism', 'female', 'sexual', 'cis', 'gender identity', 'transgender']</t>
  </si>
  <si>
    <t>['since jk rowling still trying say transphobic make argument stephen king said trans women women call rowling even use name said trans women women blocked', 'literally reason pit straight trans women gay trans women', 'hate trans women']</t>
  </si>
  <si>
    <t>30_nice_good_awesome_absolutely</t>
  </si>
  <si>
    <t>['nice', 'good', 'awesome', 'absolutely', 'cool', 'wow', 'nice good', 'good nice', 'amazing', 'oh wow', 'good good', 'great', 'nice nice', 'nice absolutely', 'well', 'definitely', 'nice awesome', 'amazing good', 'fantastic', 'absolutely nice']</t>
  </si>
  <si>
    <t>['nice', 'nice', 'nice']</t>
  </si>
  <si>
    <t>31_rain_weather_cold_snow</t>
  </si>
  <si>
    <t>Weather</t>
  </si>
  <si>
    <t>['rain', 'weather', 'cold', 'snow', 'warm', 'humidity', 'wind', 'heat', 'mph', 'temp', 'temperature', 'winter', 'raining', 'degrees', 'winds', 'wind mph', 'today', 'warming', 'hot', 'forecast']</t>
  </si>
  <si>
    <t>['rain', 'rain', 'rain']</t>
  </si>
  <si>
    <t>32_airdrop_referral_bot_distribution</t>
  </si>
  <si>
    <t>['airdrop', 'referral', 'bot', 'distribution', 'reward', 'date', 'tasks', 'token', 'airdrop link', 'participants', 'join', 'free airdrop', 'th', 'turn twitter', 'twitter notifications', 'random', 'airdrop live', 'cross chain', 'resellabe', 'resellabe cross']</t>
  </si>
  <si>
    <t>['airdrop live participate airdrop earn sgl tokens tasks airdrop airdrop rewards distributed wallet address may th lucky random participants rewarded', 'airdrop live participate airdrop earn spd tasks join airdrop bot airdrop rewards distributed ido lucky random participants rewarded', 'bot airdrop live participate airdrop earn trx tasks airdrop airdrop rewards distributed wallet address march th lucky random participants rewarded']</t>
  </si>
  <si>
    <t>33_time_waiting_seconds_minutes</t>
  </si>
  <si>
    <t>Time</t>
  </si>
  <si>
    <t>['time', 'waiting', 'seconds', 'minutes', 'time time', 'hours', 'hour', 'work', 'late', 'wait', 'minute', 'clock', 'time limited', 'limited', 'capture time', 'limited time', 'timing', 'get', 'right time', 'things']</t>
  </si>
  <si>
    <t>['time limited', 'time limited', 'time time time']</t>
  </si>
  <si>
    <t>34_money_pay_cash_debt</t>
  </si>
  <si>
    <t>['money', 'pay', 'cash', 'debt', 'credit', 'rich', 'paid', 'get', 'need money', 'want', 'dont', 'salary', 'bills', 'need', 'get money', 'paycheck', 'people', 'business', 'paying', 'owe']</t>
  </si>
  <si>
    <t>['money', 'money', 'money']</t>
  </si>
  <si>
    <t>35_nigga_niggas_mf_tf</t>
  </si>
  <si>
    <t>Slang and Informal Language</t>
  </si>
  <si>
    <t>['nigga', 'niggas', 'mf', 'tf', 'mfs', 'yall', 'shit', 'love nigga', 'dont', 'cut', 'like', 'yo', 'bitch', 'im', 'get', 'thats', 'nigga im', 'ass', 'gotta', 'cause']</t>
  </si>
  <si>
    <t>['niggas', 'learn nigga love nigga', 'nigga']</t>
  </si>
  <si>
    <t>36_crying_cry_tears_im crying</t>
  </si>
  <si>
    <t>Crying</t>
  </si>
  <si>
    <t>['crying', 'cry', 'tears', 'im crying', 'im', 'cried', 'sobbing', 'boys whimper', 'whimper', 'whimper boys', 'boys', 'tears eyes', 'eyes', 'cries', 'going cry', 'gonna cry', 'rn', 'crying crying', 'crying im', 'tear']</t>
  </si>
  <si>
    <t>['crying', 'crying', 'crying']</t>
  </si>
  <si>
    <t>37_project_projects_team_community</t>
  </si>
  <si>
    <t>Project and Development</t>
  </si>
  <si>
    <t>['project', 'projects', 'team', 'community', 'great', 'development', 'future', 'great project', 'best project', 'project great', 'best', 'good project', 'successful', 'hope', 'hope project', 'strong', 'project hope', 'roadmap', 'project successful', 'project project']</t>
  </si>
  <si>
    <t>['believe project great project characteristics becomes attraction users hope project successful future best', 'best project', 'best project']</t>
  </si>
  <si>
    <t>38_done done_done_done thank_im done</t>
  </si>
  <si>
    <t>Completion</t>
  </si>
  <si>
    <t>['done done', 'done', 'done thank', 'im done', 'done po', 'done sir', 'done ok', 'sir done', 'thank done', 'also done', 'done im', 'done thanks', 'po', 'day done', 'po done', 'done follow', 'sir', 'follow done', 'thank', 'ok']</t>
  </si>
  <si>
    <t>['done', 'done', 'done done']</t>
  </si>
  <si>
    <t>39_hands_hand_gym_touch</t>
  </si>
  <si>
    <t>Hands and Fitness</t>
  </si>
  <si>
    <t>Physical Activity</t>
  </si>
  <si>
    <t>['hands', 'hand', 'gym', 'touch', 'workout', 'holding', 'holding hands', 'hold hand', 'finger', 'grab', 'one hand', 'fingers', 'hold', 'touched', 'handle', 'exercise', 'arm', 'training', 'im', 'fitness']</t>
  </si>
  <si>
    <t>['hands', 'hands', 'hands']</t>
  </si>
  <si>
    <t>40_taehyung_kim_kim taehyung_taekook</t>
  </si>
  <si>
    <t>['taehyung', 'kim', 'kim taehyung', 'taekook', 'kim seokjin', 'tae', 'seokjin', 'taehyun', 'always taehyung', 'taeyong', 'never loved', 'love kim', 'love', 'love like', 'loose kg', 'taehyung love', 'taehyung kim', 'kg loose', 'kg', 'taeyeon']</t>
  </si>
  <si>
    <t>['love kim taehyung', 'love kim taehyung', 'love kim taehyung']</t>
  </si>
  <si>
    <t>41_abortion_roe_abortions_wade</t>
  </si>
  <si>
    <t>Abortion Rights</t>
  </si>
  <si>
    <t>['abortion', 'roe', 'abortions', 'wade', 'roe wade', 'pro', 'republicans', 'women', 'pro life', 'ban', 'life', 'walker', 'rights', 'pregnancy', 'birth', 'right', 'abortion rights', 'access', 'state', 'supreme']</t>
  </si>
  <si>
    <t>['regarding abortion', 'pro abortion way', 'miscarriage abortion abortion murder']</t>
  </si>
  <si>
    <t>42_black_white_racist_racism</t>
  </si>
  <si>
    <t>Race and Racism</t>
  </si>
  <si>
    <t>['black', 'white', 'racist', 'racism', 'white people', 'lives matter', 'people', 'lives', 'black people', 'black women', 'black lives', 'matter', 'race', 'white lives', 'anti', 'kanye', 'women', 'black men', 'blacks', 'color']</t>
  </si>
  <si>
    <t>['years ago think important share white man comes shuts white supremacist screaming white lives matter black lives matter protest watch learn', 'white people', 'black lives matter']</t>
  </si>
  <si>
    <t>43_friends_friend_friendship_friendships</t>
  </si>
  <si>
    <t>Friendship</t>
  </si>
  <si>
    <t>['friends', 'friend', 'friendship', 'friendships', 'best friend', 'best', 'best friends', 'friends friends', 'lovers', 'new friends', 'want', 'im', 'friends love', 'close friends', 'love', 'make', 'like', 'people', 'close', 'know']</t>
  </si>
  <si>
    <t>['friends', 'friends', 'friends']</t>
  </si>
  <si>
    <t>44_flowers_bird_flower_rose</t>
  </si>
  <si>
    <t>Nature and Animals</t>
  </si>
  <si>
    <t>Nature and Environment</t>
  </si>
  <si>
    <t>['flowers', 'bird', 'flower', 'rose', 'birds', 'roses', 'shark', 'sea', 'sunflower', 'pigeon', 'bird app', 'sparrow', 'turtle', 'garden', 'ghibli', 'bouquet', 'crab', 'oceans', 'bloom', 'plant']</t>
  </si>
  <si>
    <t>['flowers', 'flowers', 'flowers']</t>
  </si>
  <si>
    <t>45_nft_nfts_collection_project</t>
  </si>
  <si>
    <t>NFTs and Crypto</t>
  </si>
  <si>
    <t>['nft', 'nfts', 'collection', 'project', 'community', 'first', 'nft project', 'first nft', 'blockchain', 'nft collection', 'nft artists', 'crypto', 'eth', 'collectors', 'community nft', 'web', 'projects', 'earn', 'utility', 'listed']</t>
  </si>
  <si>
    <t>['feature great community nft artists nft collectors', 'feature great community nft artists nft collection', 'feature great community nft artists nft collection']</t>
  </si>
  <si>
    <t>46_dog_dogs_puppy_pet</t>
  </si>
  <si>
    <t>Dogs and Pets</t>
  </si>
  <si>
    <t>Animals</t>
  </si>
  <si>
    <t>['dog', 'dogs', 'puppy', 'pet', 'aged', 'pets', 'home', 'bark', 'retweet help', 'find home', 'help', 'please retweet', 'pup', 'please', 'needs', 'shelter', 'rescue', 'details apply', 'details', 'find']</t>
  </si>
  <si>
    <t>['hi see interested dogs know trained dog even dog listen friend told product turned magic dog got smarter guess use', 'good dog', 'dog']</t>
  </si>
  <si>
    <t>47_heart_hearts_heartstopper_winning hearts</t>
  </si>
  <si>
    <t>Heart</t>
  </si>
  <si>
    <t>['heart', 'hearts', 'heartstopper', 'winning hearts', 'heart attack', 'pratik winning', 'heartbeat', 'heart heart', 'heart beat', 'winning', 'pratik', 'broken', 'heart breaking', 'beat', 'attack', 'third forward', 'remember event', 'heart third', 'production interest', 'event country']</t>
  </si>
  <si>
    <t>['heart', 'heart', 'n heart']</t>
  </si>
  <si>
    <t>48_hair_haircut_black_wig</t>
  </si>
  <si>
    <t>Hair Styles</t>
  </si>
  <si>
    <t>['hair', 'haircut', 'black', 'wig', 'blonde', 'bleach', 'hairstyle', 'black hair', 'braids', 'cut', 'colors', 'braid', 'hair colors', 'hair looks', 'hair hair', 'hair color', 'new hair', 'wiggle', 'mid', 'curly']</t>
  </si>
  <si>
    <t>['hair', 'hair', 'hair']</t>
  </si>
  <si>
    <t>49_fight_tyson_fighting_ufc</t>
  </si>
  <si>
    <t>Fighting and Combat Sports</t>
  </si>
  <si>
    <t>['fight', 'tyson', 'fighting', 'ufc', 'boxing', 'fighter', 'mike tyson', 'vs', 'mike', 'heavyweight', 'battle', 'fights', 'fury', 'tyson fury', 'mma', 'knocked', 'punched', 'fight back', 'haney', 'street fighter']</t>
  </si>
  <si>
    <t>['fight fight fight', 'fight', 'fight']</t>
  </si>
  <si>
    <t>50_smile_hug_smiling_hugs</t>
  </si>
  <si>
    <t>Smiles and Hugs</t>
  </si>
  <si>
    <t>['smile', 'hug', 'smiling', 'hugs', 'smile smile', 'need hug', 'smiling face', 'smiles', 'smile today', 'smile big', 'keep smiling', 'make smile', 'face', 'hugged', 'still challenge', 'challenge actually', 'im smiling', 'international president', 'hug hugged', 'also smile']</t>
  </si>
  <si>
    <t>['smile', 'smile', 'smile']</t>
  </si>
  <si>
    <t>51_laugh_laughing_joke_funny</t>
  </si>
  <si>
    <t>Laughter and Humor</t>
  </si>
  <si>
    <t>['laugh', 'laughing', 'joke', 'funny', 'jokes', 'laughed', 'laughter', 'giggles', 'clapping', 'giggling', 'clap', 'stop laughing', 'humor', 'mean', 'im', 'makes laugh', 'hard', 'makes', 'made laugh', 'make laugh']</t>
  </si>
  <si>
    <t>['joke', 'laugh', 'laugh']</t>
  </si>
  <si>
    <t>52_wife_wedding_married_marry</t>
  </si>
  <si>
    <t>Marriage</t>
  </si>
  <si>
    <t>['wife', 'wedding', 'married', 'marry', 'husband', 'marriage', 'divorce', 'networth', 'bride', 'bachelorette', 'engagement', 'hubby', 'get married', 'love wife', 'man', 'divorced', 'getting married', 'getting', 'love', 'polygamy']</t>
  </si>
  <si>
    <t>['wedding', 'wife', 'wife']</t>
  </si>
  <si>
    <t>53_rt_rt rt_rts_follow</t>
  </si>
  <si>
    <t>['rt', 'rt rt', 'rts', 'follow', 'rt follow', 'soon rt', 'like rt', 'ends soon', 'follow rt', 'ends', 'repost rt', 'rtd', 'everyone rts', 'follow everyone', 'rt please', 'rt would', 'help rt', 'like', 'rr', 'ty']</t>
  </si>
  <si>
    <t>['rt', 'rt', 'rt']</t>
  </si>
  <si>
    <t>54_blue_green_red_color</t>
  </si>
  <si>
    <t>Colors</t>
  </si>
  <si>
    <t>['blue', 'green', 'red', 'color', 'purple', 'colour', 'white', 'colors', 'yellow', 'math', 'lino', 'black', 'ginger', 'orange', 'colours', 'purple lino', 'math red', 'blue science', 'science green', 'math blue']</t>
  </si>
  <si>
    <t>['blue', 'blue', 'blue']</t>
  </si>
  <si>
    <t>55_moon_knight_moon knight_moonlight</t>
  </si>
  <si>
    <t>Moon and Space</t>
  </si>
  <si>
    <t>['moon', 'knight', 'moon knight', 'moonlight', 'full moon', 'moon moon', 'artemis', 'sun', 'moonbyul', 'love moon', 'nasa', 'artemis mission', 'hand go', 'bright moon', 'places bright', 'mission', 'full', 'sun moon', 'mars', 'take hand']</t>
  </si>
  <si>
    <t>['moon', 'moon', 'moon']</t>
  </si>
  <si>
    <t>56_water_climate_soil_climate change</t>
  </si>
  <si>
    <t>Environment and Climate</t>
  </si>
  <si>
    <t>['water', 'climate', 'soil', 'climate change', 'change', 'earth', 'carbon', 'forests', 'planet', 'earth day', 'sustainable', 'energy', 'environmental', 'nature', 'action', 'save', 'environment', 'green', 'crisis', 'farming']</t>
  </si>
  <si>
    <t>['humanity faces grave challenge climate change observance earth day clarion call coordinated global response protect planet natural ecosystem window global action fast closing must move swiftly towards green sustainable development model', 'arsenic found water riis houses nyc water undrinkable flint years people without water jackson ms water oahu poisoned jet fuel media focused shoplifting need environmental justice need', 'world water day lets reaffirm pledge save every drop water nation undertaking numerous measures like jal jeevan mission ensure water conservation access clean drinking water citizens']</t>
  </si>
  <si>
    <t>57_game_games_xbox_ps</t>
  </si>
  <si>
    <t>Gaming</t>
  </si>
  <si>
    <t>['game', 'games', 'xbox', 'ps', 'gamer', 'gaming', 'nintendo', 'console', 'roblox', 'playstation', 'pc', 'fortnite', 'play', 'video game', 'video', 'gamers', 'video games', 'ps xbox', 'xbox pc', 'consoles']</t>
  </si>
  <si>
    <t>['xbox ps', 'buy gta online modded accounts ps xbox pc ps billion account rank gta money', 'buy gta online modded accounts ps xbox pc ps billion account level']</t>
  </si>
  <si>
    <t>58_jimin_park jimin_park_jimin jimin</t>
  </si>
  <si>
    <t>['jimin', 'park jimin', 'park', 'jimin jimin', 'jimins', 'sungwoon', 'jimin park', 'pjm', 'pjm coming', 'sungwoon jimin', 'jimin looks', 'love jimin', 'jimin jimins', 'trending', 'ost', 'hot trending', 'sungwoon park', 'song', 'jiminie', 'ost sungwoon']</t>
  </si>
  <si>
    <t>['jimin', 'jimin', 'jimin']</t>
  </si>
  <si>
    <t>59_email_please_issue_resolved</t>
  </si>
  <si>
    <t>Communication and Customer Service</t>
  </si>
  <si>
    <t>['email', 'please', 'issue', 'resolved', 'dm', 'kindly', 'contact', 'send', 'write', 'com', 'us', 'dm us', 'mail', 'direct message', 'hi', 'assist', 'number', 'message', 'sorry', 'please dm']</t>
  </si>
  <si>
    <t>['sorry hear experiencing kindly send direct message ensure fixed thank', 'hey apologize inconvenience caused kindly request please reach us via dm registered number assist better concern get issue resolved earliest thanks', 'difficulties complaints issues kindly send direct message ensure resolved thank']</t>
  </si>
  <si>
    <t>60_thinking_think_thoughts_mind</t>
  </si>
  <si>
    <t>['thinking', 'think', 'thoughts', 'mind', 'thought', 'makes think', 'wonderf', 'somebody wonderf', 'love somebody', 'think love', 'think think', 'change mind', 'thinking think', 'thinking thoughts', 'wonderf love', 'somebody', 'change', 'used think', 'wonder', 'stop thinking']</t>
  </si>
  <si>
    <t>['thinking', 'thinking', 'thinking']</t>
  </si>
  <si>
    <t>61_talk_talking_conversation_speak</t>
  </si>
  <si>
    <t>Communication</t>
  </si>
  <si>
    <t>['talk', 'talking', 'conversation', 'speak', 'communication', 'dont', 'conversations', 'stop talking', 'dont talk', 'people talk', 'talk like', 'people', 'communicating', 'lets talk', 'yall', 'like', 'way', 'like talking', 'like talk', 'stopped talking']</t>
  </si>
  <si>
    <t>['talking', 'talk', 'talk']</t>
  </si>
  <si>
    <t>62_vote_vote vote_voting_story life</t>
  </si>
  <si>
    <t>Voting</t>
  </si>
  <si>
    <t>['vote', 'vote vote', 'voting', 'story life', 'voting story', 'vote voting', 'please vote', 'story', 'vote please', 'voting vote', 'votes', 'life', 'voting butter', 'life performance', 'performance voting', 'please', 'rt vote', 'performance', 'butter', 'vote get']</t>
  </si>
  <si>
    <t>['vote', 'vote vote', 'vote vote']</t>
  </si>
  <si>
    <t>63_cat_cats_kitty_kitten</t>
  </si>
  <si>
    <t>Cats</t>
  </si>
  <si>
    <t>['cat', 'cats', 'kitty', 'kitten', 'cat game', 'catwoman', 'tummy pets', 'love cats', 'cats cats', 'game', 'black cat', 'kittens', 'batman', 'tummy', 'pets', 'fucking cat', 'want cat', 'cat love', 'cats three', 'cat trying']</t>
  </si>
  <si>
    <t>['cats', 'last night played cat game like cat game lot especially art style music also way cat controls especially excellent recommend cat game', 'cat game']</t>
  </si>
  <si>
    <t>64_cricket_kohli_virat_virat kohli</t>
  </si>
  <si>
    <t>Cricket</t>
  </si>
  <si>
    <t>['cricket', 'kohli', 'virat', 'virat kohli', 'dhoni', 'runs', 'test', 'india', 'wicket', 'overs', 'match', 'batting', 'wickets', 'test cricket', 'indian', 'rohit', 'bowlers', 'rohit sharma', 'innings', 'ms dhoni']</t>
  </si>
  <si>
    <t>['runs match series indians shreyas iyer virat kohli virat kohli', 'test cricket', 'cricket']</t>
  </si>
  <si>
    <t>65_follow_follow follow_follow back_back</t>
  </si>
  <si>
    <t>['follow', 'follow follow', 'follow back', 'back', 'back follow', 'following', 'followed', 'please follow', 'kindly follow', 'quick follow', 'follow quick', 'follows', 'lets follow', 'follow please', 'kindly', 'quick', 'back followed', 'forward back', 'follows back', 'followed follow']</t>
  </si>
  <si>
    <t>['follow follow', 'follow follow', 'follow follow back']</t>
  </si>
  <si>
    <t>66_miss_miss miss_much miss_miss dont</t>
  </si>
  <si>
    <t>Missing and Longing</t>
  </si>
  <si>
    <t>['miss', 'miss miss', 'much miss', 'miss dont', 'miss much', 'dont miss', 'miss bad', 'much', 'never miss', 'gt gt', 'koome', 'miss living', 'skippy', 'miss usa', 'always miss', 'damn skippy', 'miss shit', 'shit miss', 'tell miss', 'fuck miss']</t>
  </si>
  <si>
    <t>['miss', 'miss', 'miss']</t>
  </si>
  <si>
    <t>67_thank thank_thank_uu thank_thank uu</t>
  </si>
  <si>
    <t>Gratitude</t>
  </si>
  <si>
    <t>['thank thank', 'thank', 'uu thank', 'thank uu', 'uu', 'wah thank', 'thank oooh', 'update thank', 'thank wahh', 'thank wah', 'mention thank', 'oooh thank', 'thank haha', 'thank hahaha', 'wahh thank', 'thank mention', 'kind thank', 'hahaha thank', 'haha thank', 'thank update']</t>
  </si>
  <si>
    <t>['thank', 'thank', 'thank']</t>
  </si>
  <si>
    <t>68_king_princess_queen_prince</t>
  </si>
  <si>
    <t>Royalty</t>
  </si>
  <si>
    <t>['king', 'princess', 'queen', 'prince', 'kings', 'king queen', 'queens', 'elizabeth ii', 'agust', 'king agust', 'queen king', 'king king', 'king princess', 'queen elizabeth', 'elizabeth', 'hagen', 'princess time', 'real king', 'princess treatment', 'princess hagen']</t>
  </si>
  <si>
    <t>['king', 'king v', 'king']</t>
  </si>
  <si>
    <t>69_kiss_kisses_kissing_lips</t>
  </si>
  <si>
    <t>Kissing and Affection</t>
  </si>
  <si>
    <t>['kiss', 'kisses', 'kissing', 'lips', 'kissed', 'kiss kiss', 'want kiss', 'want', 'would kiss', 'get kiss', 'wanna', 'lick', 'chefs', 'neck', 'forehead', 'chefs kiss', 'kiss want', 'kiss already', 'little kiss', 'cuddling']</t>
  </si>
  <si>
    <t>['kiss', 'kiss', 'kiss j']</t>
  </si>
  <si>
    <t>70_titty_boobs_tits_titty tuesday</t>
  </si>
  <si>
    <t>Breasts</t>
  </si>
  <si>
    <t>['titty', 'boobs', 'tits', 'titty tuesday', 'titties', 'tuesday', 'happy titty', 'nipples', 'bra', 'happy', 'boobies', 'boob', 'big', 'bras', 'tuesday happy', 'big tits', 'breast', 'ass', 'breasts', 'hehe']</t>
  </si>
  <si>
    <t>['happy titty tuesday', 'happy titty tuesday', 'happy titty tuesday']</t>
  </si>
  <si>
    <t>71_hope_expect_hope hope_hope win</t>
  </si>
  <si>
    <t>Hope and Expectation</t>
  </si>
  <si>
    <t>['hope', 'expect', 'hope hope', 'hope win', 'expectations', 'vector', 'hopes', 'optimism', 'hope like', 'win hope', 'worst hope', 'losing hope', 'expecting', 'hope best', 'expectation', 'hoping', 'win', 'really', 'come', 'alive']</t>
  </si>
  <si>
    <t>['hope', 'hope', 'hope']</t>
  </si>
  <si>
    <t>72_morning good_good morning_morning_good</t>
  </si>
  <si>
    <t>['morning good', 'good morning', 'morning', 'good', 'happy morning', 'everyone good', 'morning happy', 'morning everyone', 'morning heck', 'morning hours', 'mapla good', 'luknight good', 'morning da', 'morning dave', 'nonna good', 'morning nonna', 'morning gem', 'mapla', 'morning loml', 'luknight']</t>
  </si>
  <si>
    <t>['good morning', 'good morning', 'good morning']</t>
  </si>
  <si>
    <t>73_congratulations_congrats_congratulations congratulations_congratulations congrats</t>
  </si>
  <si>
    <t>Congratulations</t>
  </si>
  <si>
    <t>['congratulations', 'congrats', 'congratulations congratulations', 'congratulations congrats', 'congrats congratulations', 'congrats congrats', 'congratulations awesome', 'congrats yay', 'congrats wow', 'congratulations omg', 'wow congrats', 'wow congratulations', 'wow', 'yay', 'omg', 'buddy', 'elisa congratulations', 'dear congratulations', 'congratulations family', 'congratulations sir']</t>
  </si>
  <si>
    <t>['congratulations', 'congratulations', 'congratulations']</t>
  </si>
  <si>
    <t>74_age_old_older_growth</t>
  </si>
  <si>
    <t>Age and Growing</t>
  </si>
  <si>
    <t>Physical Attributes</t>
  </si>
  <si>
    <t>['age', 'old', 'older', 'growth', 'younger', 'year old', 'adult', 'years', 'older men', 'years old', 'growing', 'aged', 'year', 'hes grower', 'grower', 'know', 'old would', 'insane', 'grow', 'men']</t>
  </si>
  <si>
    <t>['old', 'old', 'age']</t>
  </si>
  <si>
    <t>75_shot_gun_shoot_shots</t>
  </si>
  <si>
    <t>Shooting and Weapons</t>
  </si>
  <si>
    <t>['shot', 'gun', 'shoot', 'shots', 'bulletproof', 'guns', 'shooting', 'weapons', 'assault', 'back shots', 'bulletproof eternal', 'bullets', 'weapon', 'assault weapon', 'shoot shot', 'eternal', 'shotgun', 'assault rifles', 'melee', 'pistol']</t>
  </si>
  <si>
    <t>['deliver assault rifles cartridges assault rifles single shot anti tank weapons', 'shoot shot', 'gun']</t>
  </si>
  <si>
    <t>76_lie_liar_lies_lying</t>
  </si>
  <si>
    <t>Lying</t>
  </si>
  <si>
    <t>['lie', 'liar', 'lies', 'lying', 'truth', 'stop lying', 'know', 'spreading', 'lied', 'said', 'know lying', 'stop', 'lie lie', 'dont lie', 'fake', 'liars', 'told', 'worse', 'lie lied', 'infallibility']</t>
  </si>
  <si>
    <t>['lie', 'lie', 'lie']</t>
  </si>
  <si>
    <t>77_fans_fan_fandom_fanart</t>
  </si>
  <si>
    <t>Fandom</t>
  </si>
  <si>
    <t>['fans', 'fan', 'fandom', 'fanart', 'cancel culture', 'nelson', 'giift', 'cancel', 'rj barrett', 'rj', 'giift fans', 'tcryp', 'visiit', 'visiit tcryp', 'one fan', 'tcryp fans', 'barrett', 'nick nelson', 'fans one', 'culture']</t>
  </si>
  <si>
    <t>['giift fans visiit tcryp fans', 'giift fans visiit tcryp fans', 'giift fans visiit tcryp fans']</t>
  </si>
  <si>
    <t>78_house_home_home home_house house</t>
  </si>
  <si>
    <t>Home</t>
  </si>
  <si>
    <t>['house', 'home', 'home home', 'house house', 'go home', 'going home', 'go', 'conjure house', 'name conjure', 'conjure', 'outside house', 'house dont', 'love name', 'coming home', 'take home', 'came home', 'like going', 'dont feel', 'id home', 'house outside']</t>
  </si>
  <si>
    <t>['house', 'house', 'house']</t>
  </si>
  <si>
    <t>79_love love_love_love fucking_actually love</t>
  </si>
  <si>
    <t>Love</t>
  </si>
  <si>
    <t>['love love', 'love', 'love fucking', 'actually love', 'fucking love', 'love inlove', 'inlove love', 'course love', 'wel love', 'verbal shit', 'delicious love', 'atiny love', 'love wel', 'dat verbal', 'lods atiny', 'love dat', 'love delicious', 'love gotta', 'love xx', 'love lods']</t>
  </si>
  <si>
    <t>['love', 'love', 'love']</t>
  </si>
  <si>
    <t>80_mask_masks_wearing_wear</t>
  </si>
  <si>
    <t>Masks</t>
  </si>
  <si>
    <t>['mask', 'masks', 'wearing', 'wear', 'wear mask', 'wearing mask', 'wearing masks', 'mandate', 'mask mandates', 'mandates', 'covid', 'mask mandate', 'masking', 'face', 'longer', 'face masks', 'wear masks', 'public', 'people', 'take mask']</t>
  </si>
  <si>
    <t>['man behind flight today wearing mask seatmate sat asked whether wanted wear mask told choice wife immune compromised chose wear', 'wont stop wearing mask masks protect communities', 'anyone wear mask']</t>
  </si>
  <si>
    <t>81_remember_forget_memories_never forget</t>
  </si>
  <si>
    <t>Memory and Remembering</t>
  </si>
  <si>
    <t>['remember', 'forget', 'memories', 'never forget', 'memory', 'never', 'forgotten', 'remember remember', 'remembers', 'forgetting', 'remember one', 'forgot', 'done remember', 'within allocator', 'allocator', 'forget nothing', 'forgotten remember', 'remember shit', 'remember forever', 'forget remember']</t>
  </si>
  <si>
    <t>['remember', 'remember', 'remember']</t>
  </si>
  <si>
    <t>82_drink_wine_alcohol_drinking</t>
  </si>
  <si>
    <t>Drinking and Alcohol</t>
  </si>
  <si>
    <t>['drink', 'wine', 'alcohol', 'drinking', 'drunk', 'liquorose', 'bottles', 'drinks', 'sober', 'bottle', 'vodka', 'drink wine', 'hangover', 'drank', 'im', 'beer', 'dont drink', 'liquorose icon', 'winning liquorose', 'icon winning']</t>
  </si>
  <si>
    <t>['ok maam dont drink thanks drink please maam dont drink cant consume alcohol please mean cant dr', 'fuck drink wine alone', 'lets go drink wine']</t>
  </si>
  <si>
    <t>83_gemini_virgo_pisces_sagittarius</t>
  </si>
  <si>
    <t>Zodiac Signs</t>
  </si>
  <si>
    <t>['gemini', 'virgo', 'pisces', 'sagittarius', 'scorpio', 'aquarius', 'something special', 'special scorpio', 'perhaps finally', 'finally time', 'buy something', 'time buy', 'perhaps', 'could', 'placements', 'special', 'kinds get', 'get boost', 'today beau', 'relationships kinds']</t>
  </si>
  <si>
    <t>['perhaps finally time buy something special scorpio', 'perhaps finally time buy something special scorpio', 'perhaps finally time buy something special scorpio']</t>
  </si>
  <si>
    <t>84_gt_gt gt_lt_gt lt</t>
  </si>
  <si>
    <t>['gt', 'gt gt', 'lt', 'gt lt', 'lt lt', 'join gt', 'gt join', 'lt gt', 'trans gt', 'driving gt', 'late gt', 'ep gt', 'gttarts', 'one gt', 'yall gt', 'gt life', 'go gt', 'trans', 'raya', 'twenty']</t>
  </si>
  <si>
    <t>['sight gt gt gt gt gt gt', 'offerpad schemes gt gt gt gt gt gt gt gt gt gt gt gt', 'gt gt gt']</t>
  </si>
  <si>
    <t>85_back_welcome back_back back_im back</t>
  </si>
  <si>
    <t>['back', 'welcome back', 'back back', 'im back', 'welcome', 'back welcome', 'come back', 'take back', 'bring back', 'get back', 'like back', 'bye', 'put back', 'back im', 'im', 'came back', 'bring', 'hi', 'come', 'going back']</t>
  </si>
  <si>
    <t>['back', 'back', 'back']</t>
  </si>
  <si>
    <t>86_bts_run bts_run_idk bts</t>
  </si>
  <si>
    <t>['bts', 'run bts', 'run', 'idk bts', 'contain around', 'bts contain', 'contain', 'bts bts', 'army', 'bts challenge', 'challenge', 'armys', 'hybe', 'bts island', 'bts coming', 'idk', 'btob', 'island', 'running man', 'time bts']</t>
  </si>
  <si>
    <t>['bts', 'bts', 'bts']</t>
  </si>
  <si>
    <t>87_like like_like_say_like say</t>
  </si>
  <si>
    <t>['like like', 'like', 'say', 'like say', 'say like', 'ever say', 'saying like', 'saying', 'say whoa', 'anybody ever', 'whoa', 'like model', 'like one', 'anybody', 'said', 'model', 'well anybody', 'whoa anybody', 'saying say', 'cause well']</t>
  </si>
  <si>
    <t>['like', 'remember way back school cause well anybody ever say whoa anybody ever say whoa think clue cause well anybody ever say whoa anybody ever say whoa', 'like say']</t>
  </si>
  <si>
    <t>88_fire_fires_burn_flame</t>
  </si>
  <si>
    <t>Fire and Burning</t>
  </si>
  <si>
    <t>['fire', 'fires', 'burn', 'flame', 'buruin', 'firefighters', 'fireworks', 'buruin keep', 'house fire', 'burned', 'burning', 'keep buruin', 'bonfires', 'supporters party', 'brush fire', 'wildfires', 'arson', 'breaking', 'flames', 'brush']</t>
  </si>
  <si>
    <t>['fire', 'fire', 'fire']</t>
  </si>
  <si>
    <t>89_feel_feeling_feels_feel bad</t>
  </si>
  <si>
    <t>Feeling</t>
  </si>
  <si>
    <t>['feel', 'feeling', 'feels', 'feel bad', 'weird feeling', 'feel feel', 'feel good', 'feelin', 'feel like', 'weird', 'felt', 'bad', 'feeling like', 'feelings', 'make feel', 'right feel', 'youll feel', 'good feel', 'cant explain', 'know feeling']</t>
  </si>
  <si>
    <t>['feel', 'feel', 'feel']</t>
  </si>
  <si>
    <t>90_walk_party_walk line_line enhypen</t>
  </si>
  <si>
    <t>['walk', 'party', 'walk line', 'line enhypen', 'enhypen walk', 'walking', 'enhypen', 'movement', 'line', 'scene situation', 'meeting girl', 'girl particularly', 'situation meeting', 'particularly young', 'young painting', 'movement movement', 'movement scene', 'walk walk', 'go', 'particularly']</t>
  </si>
  <si>
    <t>['walk', 'walk', 'walk']</t>
  </si>
  <si>
    <t>91_face_nose_cheeks_face card</t>
  </si>
  <si>
    <t>Face and Body</t>
  </si>
  <si>
    <t>['face', 'nose', 'cheeks', 'face card', 'card never', 'body', 'face face', 'card', 'tata mic', 'mic face', 'tata', 'cheek', 'cheeks face', 'facial', 'spread cheeks', 'mic', 'ass', 'expression', 'never declines', 'face like']</t>
  </si>
  <si>
    <t>['face card', 'face', 'face']</t>
  </si>
  <si>
    <t>92_tiktok_tik_tiktoks_tik tok</t>
  </si>
  <si>
    <t>TikTok</t>
  </si>
  <si>
    <t>['tiktok', 'tik', 'tiktoks', 'tik tok', 'tok', 'challenge', 'saw tiktok', 'views', 'toks', 'tiktok tiktok', 'tiktok update', 'followers tiktok', 'tik toks', 'tiktok like', 'video', 'tiktok challenge', 'saw', 'videos', 'hype', 'content']</t>
  </si>
  <si>
    <t>['first thing pop tiktok feed morning fuck tiktok', 'saw tiktok thank', 'tiktok like']</t>
  </si>
  <si>
    <t>93_mood_mood mood_moods_mood today</t>
  </si>
  <si>
    <t>Mood</t>
  </si>
  <si>
    <t>['mood', 'mood mood', 'moods', 'mood today', 'im mood', 'bipolar', 'mood always', 'todays mood', 'silly goofy', 'goofy mood', 'mood good', 'artist mood', 'life mood', 'bad mood', 'phase', 'im', 'goofy', 'silly', 'lately', 'today']</t>
  </si>
  <si>
    <t>['mood', 'mood', 'mood']</t>
  </si>
  <si>
    <t>94_hate_mad_hater_hate hate</t>
  </si>
  <si>
    <t>Hate and Anger</t>
  </si>
  <si>
    <t>['hate', 'mad', 'hater', 'hate hate', 'angry', 'haters', 'hate im', 'hating', 'dislike', 'hated', 'im', 'im mad', 'much', 'hater today', 'happy hate', 'haters hate', 'hating person', 'got hate', 'hate still', 'liking']</t>
  </si>
  <si>
    <t>['hate', 'hate', 'hate']</t>
  </si>
  <si>
    <t>95_jennie_chanel_jennie chanel_chanel takeover</t>
  </si>
  <si>
    <t>['jennie', 'chanel', 'jennie chanel', 'chanel takeover', 'takeover', 'jennie kim', 'takeover jennie', 'kim', 'show jennie', 'jennie hawaii', 'hawaii', 'show', 'spring summer', 'kristen', 'summer show', 'hawaii jennie', 'jennie spring', 'kristen stewart', 'spring', 'show paris']</t>
  </si>
  <si>
    <t>['jennie show jennie chanel takeover', 'jennie show jennie chanel takeover', 'jennie jennie chanel takeover']</t>
  </si>
  <si>
    <t>96_phone_iphone_phones_apple</t>
  </si>
  <si>
    <t>Phones and Technology</t>
  </si>
  <si>
    <t>['phone', 'iphone', 'phones', 'apple', 'android', 'gig gh', 'phone case', 'gh', 'case', 'gig', 'iphone gb', 'check feeling', 'feeling time', 'iphone gig', 'gh iphone', 'iphone users', 'gb gonna', 'away brand', 'new iphone', 'new phone']</t>
  </si>
  <si>
    <t>['check feeling time theyre giving away brand new iphone gb gonna', 'iphone', 'iphone']</t>
  </si>
  <si>
    <t>97_cute cute_cute_cutest_cute cutest</t>
  </si>
  <si>
    <t>Descriptions</t>
  </si>
  <si>
    <t>['cute cute', 'cute', 'cutest', 'cute cutest', 'cutest cute', 'cute help', 'help cute', 'cute still', 'cute cool', 'cute oh', 'thats cute', 'super cute', 'looks cute', 'oh thats', 'super', 'oh', 'found pot', 'fuck super', 'even found', 'whatever cute']</t>
  </si>
  <si>
    <t>['cute', 'cute', 'cute']</t>
  </si>
  <si>
    <t>98_account_suspended_instagram_accounts</t>
  </si>
  <si>
    <t>Social Media Accounts</t>
  </si>
  <si>
    <t>['account', 'suspended', 'instagram', 'accounts', 'help', 'got suspended', 'unban', 'back', 'deleted', 'got', 'deactivate', 'banned', 'recover', 'account back', 'unban account', 'deactivated', 'instagram helped', 'helped', 'fix', 'please']</t>
  </si>
  <si>
    <t>['last account suspended', 'suspended', 'give us replies asap hello account hasnt violated twitter rules wrongly got suspended please look matter bring account back asap']</t>
  </si>
  <si>
    <t>99_shes_hes_shes pretty_shes shes</t>
  </si>
  <si>
    <t>['shes', 'hes', 'shes pretty', 'shes shes', 'pretty', 'hes cute', 'cute hes', 'hes good', 'cute', 'god shes', 'hes fine', 'shes cute', 'someone always', 'hes great', 'hes pretty', 'like hes', 'cool', 'shes moment', 'shes looking', 'shes ok']</t>
  </si>
  <si>
    <t>['shes', 'shes', 'shes']</t>
  </si>
  <si>
    <t>100_lisa_celine_lalisa_lalisa human</t>
  </si>
  <si>
    <t>['lisa', 'celine', 'lalisa', 'lalisa human', 'human celine', 'human', 'bogum', 'paris', 'fashion', 'blackpink', 'celine lisa', 'celine show', 'show', 'lisa celine', 'celine fashion', 'fashion show', 'musician', 'musician lisa', 'congrats musician', 'show paris']</t>
  </si>
  <si>
    <t>['lisa', 'energy lalisa human celine', 'one favourite pictures lisa celine lalisa human celine']</t>
  </si>
  <si>
    <t>101_breath_smell_breathe_smells</t>
  </si>
  <si>
    <t>Breath and Smell</t>
  </si>
  <si>
    <t>['breath', 'smell', 'breathe', 'smells', 'cant breathe', 'perfume', 'cant', 'breathing', 'sniffing', 'stinky', 'smelling', 'lungs', 'smells good', 'smelling like', 'smells like', 'sniff', 'breath patient', 'riiffs', 'wanna sniff', 'odor']</t>
  </si>
  <si>
    <t>['cant breathe', 'cant breathe', 'cant breathe']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</si>
</sst>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font>
    <font>
      <color theme="1"/>
      <name val="Calibri"/>
    </font>
    <font>
      <sz val="11.0"/>
      <color rgb="FF000000"/>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xf borderId="0" fillId="2" fontId="3" numFmtId="0" xfId="0" applyAlignment="1" applyFill="1" applyFont="1">
      <alignment horizontal="left"/>
    </xf>
    <xf borderId="0" fillId="0" fontId="3" numFmtId="0" xfId="0" applyAlignment="1" applyFont="1">
      <alignment horizontal="left"/>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5.43"/>
    <col customWidth="1" min="5" max="7" width="21.29"/>
    <col customWidth="1" min="8" max="8" width="92.14"/>
    <col customWidth="1" min="9" max="29" width="8.71"/>
  </cols>
  <sheetData>
    <row r="1">
      <c r="B1" s="1" t="s">
        <v>0</v>
      </c>
      <c r="C1" s="1" t="s">
        <v>1</v>
      </c>
      <c r="D1" s="1" t="s">
        <v>2</v>
      </c>
      <c r="E1" s="2" t="s">
        <v>3</v>
      </c>
      <c r="F1" s="2" t="s">
        <v>4</v>
      </c>
      <c r="G1" s="2" t="s">
        <v>5</v>
      </c>
      <c r="H1" s="1" t="s">
        <v>6</v>
      </c>
      <c r="I1" s="1" t="s">
        <v>7</v>
      </c>
    </row>
    <row r="2">
      <c r="A2" s="1">
        <v>0.0</v>
      </c>
      <c r="B2" s="3">
        <v>-1.0</v>
      </c>
      <c r="C2" s="3">
        <v>58626.0</v>
      </c>
      <c r="D2" s="3" t="s">
        <v>8</v>
      </c>
      <c r="E2" s="3"/>
      <c r="F2" s="3"/>
      <c r="G2" s="3"/>
      <c r="H2" s="3" t="s">
        <v>9</v>
      </c>
      <c r="I2" s="3" t="s">
        <v>10</v>
      </c>
    </row>
    <row r="3">
      <c r="A3" s="1">
        <v>1.0</v>
      </c>
      <c r="B3" s="3">
        <v>0.0</v>
      </c>
      <c r="C3" s="3">
        <v>5651.0</v>
      </c>
      <c r="D3" s="3" t="s">
        <v>11</v>
      </c>
      <c r="E3" s="3" t="s">
        <v>12</v>
      </c>
      <c r="F3" s="3"/>
      <c r="G3" s="3" t="s">
        <v>13</v>
      </c>
      <c r="H3" s="3" t="s">
        <v>14</v>
      </c>
      <c r="I3" s="3" t="s">
        <v>15</v>
      </c>
    </row>
    <row r="4">
      <c r="A4" s="1">
        <v>2.0</v>
      </c>
      <c r="B4" s="3">
        <v>1.0</v>
      </c>
      <c r="C4" s="3">
        <v>2987.0</v>
      </c>
      <c r="D4" s="3" t="s">
        <v>16</v>
      </c>
      <c r="E4" s="3" t="s">
        <v>17</v>
      </c>
      <c r="F4" s="3"/>
      <c r="G4" s="3" t="s">
        <v>17</v>
      </c>
      <c r="H4" s="3" t="s">
        <v>18</v>
      </c>
      <c r="I4" s="3" t="s">
        <v>19</v>
      </c>
    </row>
    <row r="5">
      <c r="A5" s="1">
        <v>3.0</v>
      </c>
      <c r="B5" s="3">
        <v>2.0</v>
      </c>
      <c r="C5" s="3">
        <v>2442.0</v>
      </c>
      <c r="D5" s="3" t="s">
        <v>20</v>
      </c>
      <c r="E5" s="3" t="s">
        <v>21</v>
      </c>
      <c r="F5" s="3"/>
      <c r="G5" s="3" t="s">
        <v>22</v>
      </c>
      <c r="H5" s="3" t="s">
        <v>23</v>
      </c>
      <c r="I5" s="3" t="s">
        <v>24</v>
      </c>
    </row>
    <row r="6">
      <c r="A6" s="1">
        <v>4.0</v>
      </c>
      <c r="B6" s="3">
        <v>3.0</v>
      </c>
      <c r="C6" s="3">
        <v>2225.0</v>
      </c>
      <c r="D6" s="3" t="s">
        <v>25</v>
      </c>
      <c r="E6" s="3" t="s">
        <v>26</v>
      </c>
      <c r="F6" s="3"/>
      <c r="G6" s="3" t="s">
        <v>27</v>
      </c>
      <c r="H6" s="3" t="s">
        <v>28</v>
      </c>
      <c r="I6" s="3" t="s">
        <v>29</v>
      </c>
    </row>
    <row r="7">
      <c r="A7" s="1">
        <v>5.0</v>
      </c>
      <c r="B7" s="3">
        <v>4.0</v>
      </c>
      <c r="C7" s="3">
        <v>2176.0</v>
      </c>
      <c r="D7" s="3" t="s">
        <v>30</v>
      </c>
      <c r="E7" s="3" t="s">
        <v>31</v>
      </c>
      <c r="F7" s="3"/>
      <c r="G7" s="3" t="s">
        <v>27</v>
      </c>
      <c r="H7" s="3" t="s">
        <v>32</v>
      </c>
      <c r="I7" s="3" t="s">
        <v>33</v>
      </c>
    </row>
    <row r="8">
      <c r="A8" s="1">
        <v>6.0</v>
      </c>
      <c r="B8" s="3">
        <v>5.0</v>
      </c>
      <c r="C8" s="3">
        <v>2116.0</v>
      </c>
      <c r="D8" s="3" t="s">
        <v>34</v>
      </c>
      <c r="E8" s="3" t="s">
        <v>17</v>
      </c>
      <c r="F8" s="3"/>
      <c r="G8" s="3" t="s">
        <v>17</v>
      </c>
      <c r="H8" s="3" t="s">
        <v>35</v>
      </c>
      <c r="I8" s="3" t="s">
        <v>36</v>
      </c>
    </row>
    <row r="9">
      <c r="A9" s="1">
        <v>7.0</v>
      </c>
      <c r="B9" s="3">
        <v>6.0</v>
      </c>
      <c r="C9" s="3">
        <v>1799.0</v>
      </c>
      <c r="D9" s="3" t="s">
        <v>37</v>
      </c>
      <c r="E9" s="3" t="s">
        <v>38</v>
      </c>
      <c r="F9" s="3"/>
      <c r="G9" s="3" t="s">
        <v>39</v>
      </c>
      <c r="H9" s="3" t="s">
        <v>40</v>
      </c>
      <c r="I9" s="3" t="s">
        <v>41</v>
      </c>
    </row>
    <row r="10">
      <c r="A10" s="1">
        <v>8.0</v>
      </c>
      <c r="B10" s="3">
        <v>7.0</v>
      </c>
      <c r="C10" s="3">
        <v>1421.0</v>
      </c>
      <c r="D10" s="3" t="s">
        <v>42</v>
      </c>
      <c r="E10" s="3" t="s">
        <v>43</v>
      </c>
      <c r="F10" s="3"/>
      <c r="G10" s="3" t="s">
        <v>44</v>
      </c>
      <c r="H10" s="3" t="s">
        <v>45</v>
      </c>
      <c r="I10" s="3" t="s">
        <v>46</v>
      </c>
    </row>
    <row r="11">
      <c r="A11" s="1">
        <v>9.0</v>
      </c>
      <c r="B11" s="3">
        <v>8.0</v>
      </c>
      <c r="C11" s="3">
        <v>1270.0</v>
      </c>
      <c r="D11" s="3" t="s">
        <v>47</v>
      </c>
      <c r="E11" s="3" t="s">
        <v>48</v>
      </c>
      <c r="F11" s="3"/>
      <c r="G11" s="3" t="s">
        <v>49</v>
      </c>
      <c r="H11" s="3" t="s">
        <v>50</v>
      </c>
      <c r="I11" s="3" t="s">
        <v>51</v>
      </c>
    </row>
    <row r="12">
      <c r="A12" s="1">
        <v>10.0</v>
      </c>
      <c r="B12" s="3">
        <v>9.0</v>
      </c>
      <c r="C12" s="3">
        <v>1220.0</v>
      </c>
      <c r="D12" s="3" t="s">
        <v>52</v>
      </c>
      <c r="E12" s="3" t="s">
        <v>53</v>
      </c>
      <c r="F12" s="3"/>
      <c r="G12" s="3" t="s">
        <v>53</v>
      </c>
      <c r="H12" s="3" t="s">
        <v>54</v>
      </c>
      <c r="I12" s="3" t="s">
        <v>55</v>
      </c>
    </row>
    <row r="13">
      <c r="A13" s="1">
        <v>11.0</v>
      </c>
      <c r="B13" s="3">
        <v>10.0</v>
      </c>
      <c r="C13" s="3">
        <v>927.0</v>
      </c>
      <c r="D13" s="3" t="s">
        <v>56</v>
      </c>
      <c r="E13" s="3" t="s">
        <v>57</v>
      </c>
      <c r="F13" s="3"/>
      <c r="G13" s="3" t="s">
        <v>49</v>
      </c>
      <c r="H13" s="3" t="s">
        <v>58</v>
      </c>
      <c r="I13" s="3" t="s">
        <v>59</v>
      </c>
    </row>
    <row r="14">
      <c r="A14" s="1">
        <v>12.0</v>
      </c>
      <c r="B14" s="3">
        <v>11.0</v>
      </c>
      <c r="C14" s="3">
        <v>843.0</v>
      </c>
      <c r="D14" s="3" t="s">
        <v>60</v>
      </c>
      <c r="E14" s="3" t="s">
        <v>61</v>
      </c>
      <c r="F14" s="3"/>
      <c r="G14" s="3" t="s">
        <v>62</v>
      </c>
      <c r="H14" s="3" t="s">
        <v>63</v>
      </c>
      <c r="I14" s="3" t="s">
        <v>64</v>
      </c>
    </row>
    <row r="15">
      <c r="A15" s="1">
        <v>13.0</v>
      </c>
      <c r="B15" s="3">
        <v>12.0</v>
      </c>
      <c r="C15" s="3">
        <v>806.0</v>
      </c>
      <c r="D15" s="3" t="s">
        <v>65</v>
      </c>
      <c r="E15" s="3" t="s">
        <v>66</v>
      </c>
      <c r="F15" s="3"/>
      <c r="G15" s="3" t="s">
        <v>66</v>
      </c>
      <c r="H15" s="3" t="s">
        <v>67</v>
      </c>
      <c r="I15" s="3" t="s">
        <v>68</v>
      </c>
    </row>
    <row r="16">
      <c r="A16" s="1">
        <v>14.0</v>
      </c>
      <c r="B16" s="3">
        <v>13.0</v>
      </c>
      <c r="C16" s="3">
        <v>687.0</v>
      </c>
      <c r="D16" s="3" t="s">
        <v>69</v>
      </c>
      <c r="E16" s="3" t="s">
        <v>70</v>
      </c>
      <c r="F16" s="3"/>
      <c r="G16" s="3" t="s">
        <v>71</v>
      </c>
      <c r="H16" s="3" t="s">
        <v>72</v>
      </c>
      <c r="I16" s="3" t="s">
        <v>73</v>
      </c>
    </row>
    <row r="17">
      <c r="A17" s="1">
        <v>15.0</v>
      </c>
      <c r="B17" s="3">
        <v>14.0</v>
      </c>
      <c r="C17" s="3">
        <v>639.0</v>
      </c>
      <c r="D17" s="3" t="s">
        <v>74</v>
      </c>
      <c r="E17" s="3" t="s">
        <v>75</v>
      </c>
      <c r="F17" s="3"/>
      <c r="G17" s="3" t="s">
        <v>44</v>
      </c>
      <c r="H17" s="3" t="s">
        <v>76</v>
      </c>
      <c r="I17" s="3" t="s">
        <v>77</v>
      </c>
    </row>
    <row r="18">
      <c r="A18" s="1">
        <v>16.0</v>
      </c>
      <c r="B18" s="3">
        <v>15.0</v>
      </c>
      <c r="C18" s="3">
        <v>632.0</v>
      </c>
      <c r="D18" s="3" t="s">
        <v>78</v>
      </c>
      <c r="E18" s="3" t="s">
        <v>79</v>
      </c>
      <c r="F18" s="3"/>
      <c r="G18" s="3" t="s">
        <v>71</v>
      </c>
      <c r="H18" s="3" t="s">
        <v>80</v>
      </c>
      <c r="I18" s="3" t="s">
        <v>81</v>
      </c>
    </row>
    <row r="19">
      <c r="A19" s="1">
        <v>17.0</v>
      </c>
      <c r="B19" s="3">
        <v>16.0</v>
      </c>
      <c r="C19" s="3">
        <v>622.0</v>
      </c>
      <c r="D19" s="3" t="s">
        <v>82</v>
      </c>
      <c r="E19" s="3" t="s">
        <v>83</v>
      </c>
      <c r="F19" s="3"/>
      <c r="G19" s="3" t="s">
        <v>83</v>
      </c>
      <c r="H19" s="3" t="s">
        <v>84</v>
      </c>
      <c r="I19" s="3" t="s">
        <v>85</v>
      </c>
    </row>
    <row r="20">
      <c r="A20" s="1">
        <v>18.0</v>
      </c>
      <c r="B20" s="3">
        <v>17.0</v>
      </c>
      <c r="C20" s="3">
        <v>584.0</v>
      </c>
      <c r="D20" s="3" t="s">
        <v>86</v>
      </c>
      <c r="E20" s="3" t="s">
        <v>87</v>
      </c>
      <c r="F20" s="3"/>
      <c r="G20" s="3" t="s">
        <v>27</v>
      </c>
      <c r="H20" s="3" t="s">
        <v>88</v>
      </c>
      <c r="I20" s="3" t="s">
        <v>89</v>
      </c>
    </row>
    <row r="21" ht="15.75" customHeight="1">
      <c r="A21" s="1">
        <v>19.0</v>
      </c>
      <c r="B21" s="3">
        <v>18.0</v>
      </c>
      <c r="C21" s="3">
        <v>575.0</v>
      </c>
      <c r="D21" s="3" t="s">
        <v>90</v>
      </c>
      <c r="E21" s="3" t="s">
        <v>91</v>
      </c>
      <c r="F21" s="3"/>
      <c r="G21" s="3" t="s">
        <v>92</v>
      </c>
      <c r="H21" s="3" t="s">
        <v>93</v>
      </c>
      <c r="I21" s="3" t="s">
        <v>94</v>
      </c>
    </row>
    <row r="22" ht="15.75" customHeight="1">
      <c r="A22" s="1">
        <v>20.0</v>
      </c>
      <c r="B22" s="3">
        <v>19.0</v>
      </c>
      <c r="C22" s="3">
        <v>539.0</v>
      </c>
      <c r="D22" s="3" t="s">
        <v>95</v>
      </c>
      <c r="E22" s="3" t="s">
        <v>96</v>
      </c>
      <c r="F22" s="3"/>
      <c r="G22" s="3" t="s">
        <v>22</v>
      </c>
      <c r="H22" s="3" t="s">
        <v>97</v>
      </c>
      <c r="I22" s="3" t="s">
        <v>98</v>
      </c>
    </row>
    <row r="23" ht="15.75" customHeight="1">
      <c r="A23" s="1">
        <v>21.0</v>
      </c>
      <c r="B23" s="3">
        <v>20.0</v>
      </c>
      <c r="C23" s="3">
        <v>526.0</v>
      </c>
      <c r="D23" s="3" t="s">
        <v>99</v>
      </c>
      <c r="E23" s="3" t="s">
        <v>100</v>
      </c>
      <c r="F23" s="3" t="s">
        <v>21</v>
      </c>
      <c r="G23" s="4" t="s">
        <v>22</v>
      </c>
      <c r="H23" s="3" t="s">
        <v>101</v>
      </c>
      <c r="I23" s="3" t="s">
        <v>102</v>
      </c>
    </row>
    <row r="24" ht="15.75" customHeight="1">
      <c r="A24" s="1">
        <v>22.0</v>
      </c>
      <c r="B24" s="3">
        <v>21.0</v>
      </c>
      <c r="C24" s="3">
        <v>521.0</v>
      </c>
      <c r="D24" s="3" t="s">
        <v>103</v>
      </c>
      <c r="E24" s="3" t="s">
        <v>104</v>
      </c>
      <c r="F24" s="3"/>
      <c r="G24" s="3" t="s">
        <v>104</v>
      </c>
      <c r="H24" s="3" t="s">
        <v>105</v>
      </c>
      <c r="I24" s="3" t="s">
        <v>106</v>
      </c>
    </row>
    <row r="25" ht="15.75" customHeight="1">
      <c r="A25" s="1">
        <v>23.0</v>
      </c>
      <c r="B25" s="3">
        <v>22.0</v>
      </c>
      <c r="C25" s="3">
        <v>501.0</v>
      </c>
      <c r="D25" s="3" t="s">
        <v>107</v>
      </c>
      <c r="E25" s="3" t="s">
        <v>108</v>
      </c>
      <c r="F25" s="3"/>
      <c r="G25" s="3" t="s">
        <v>17</v>
      </c>
      <c r="H25" s="3" t="s">
        <v>109</v>
      </c>
      <c r="I25" s="3" t="s">
        <v>110</v>
      </c>
    </row>
    <row r="26" ht="15.75" customHeight="1">
      <c r="A26" s="1">
        <v>24.0</v>
      </c>
      <c r="B26" s="3">
        <v>23.0</v>
      </c>
      <c r="C26" s="3">
        <v>483.0</v>
      </c>
      <c r="D26" s="3" t="s">
        <v>111</v>
      </c>
      <c r="E26" s="3" t="s">
        <v>112</v>
      </c>
      <c r="F26" s="3"/>
      <c r="G26" s="3" t="s">
        <v>27</v>
      </c>
      <c r="H26" s="3" t="s">
        <v>113</v>
      </c>
      <c r="I26" s="3" t="s">
        <v>114</v>
      </c>
    </row>
    <row r="27" ht="15.75" customHeight="1">
      <c r="A27" s="1">
        <v>25.0</v>
      </c>
      <c r="B27" s="3">
        <v>24.0</v>
      </c>
      <c r="C27" s="3">
        <v>474.0</v>
      </c>
      <c r="D27" s="3" t="s">
        <v>115</v>
      </c>
      <c r="E27" s="3" t="s">
        <v>116</v>
      </c>
      <c r="F27" s="3"/>
      <c r="G27" s="3" t="s">
        <v>117</v>
      </c>
      <c r="H27" s="3" t="s">
        <v>118</v>
      </c>
      <c r="I27" s="3" t="s">
        <v>119</v>
      </c>
    </row>
    <row r="28" ht="15.75" customHeight="1">
      <c r="A28" s="1">
        <v>26.0</v>
      </c>
      <c r="B28" s="3">
        <v>25.0</v>
      </c>
      <c r="C28" s="3">
        <v>463.0</v>
      </c>
      <c r="D28" s="3" t="s">
        <v>120</v>
      </c>
      <c r="E28" s="3" t="s">
        <v>121</v>
      </c>
      <c r="F28" s="3"/>
      <c r="G28" s="3" t="s">
        <v>92</v>
      </c>
      <c r="H28" s="3" t="s">
        <v>122</v>
      </c>
      <c r="I28" s="3" t="s">
        <v>123</v>
      </c>
    </row>
    <row r="29" ht="15.75" customHeight="1">
      <c r="A29" s="1">
        <v>27.0</v>
      </c>
      <c r="B29" s="3">
        <v>26.0</v>
      </c>
      <c r="C29" s="3">
        <v>449.0</v>
      </c>
      <c r="D29" s="3" t="s">
        <v>124</v>
      </c>
      <c r="E29" s="3" t="s">
        <v>125</v>
      </c>
      <c r="F29" s="3"/>
      <c r="G29" s="3" t="s">
        <v>13</v>
      </c>
      <c r="H29" s="3" t="s">
        <v>126</v>
      </c>
      <c r="I29" s="3" t="s">
        <v>127</v>
      </c>
    </row>
    <row r="30" ht="15.75" customHeight="1">
      <c r="A30" s="1">
        <v>28.0</v>
      </c>
      <c r="B30" s="3">
        <v>27.0</v>
      </c>
      <c r="C30" s="3">
        <v>447.0</v>
      </c>
      <c r="D30" s="3" t="s">
        <v>128</v>
      </c>
      <c r="E30" s="3" t="s">
        <v>129</v>
      </c>
      <c r="F30" s="3"/>
      <c r="G30" s="3" t="s">
        <v>27</v>
      </c>
      <c r="H30" s="3" t="s">
        <v>130</v>
      </c>
      <c r="I30" s="3" t="s">
        <v>131</v>
      </c>
    </row>
    <row r="31" ht="15.75" customHeight="1">
      <c r="A31" s="1">
        <v>29.0</v>
      </c>
      <c r="B31" s="3">
        <v>28.0</v>
      </c>
      <c r="C31" s="3">
        <v>442.0</v>
      </c>
      <c r="D31" s="3" t="s">
        <v>132</v>
      </c>
      <c r="E31" s="3" t="s">
        <v>133</v>
      </c>
      <c r="F31" s="3"/>
      <c r="G31" s="3" t="s">
        <v>71</v>
      </c>
      <c r="H31" s="3" t="s">
        <v>134</v>
      </c>
      <c r="I31" s="3" t="s">
        <v>135</v>
      </c>
    </row>
    <row r="32" ht="15.75" customHeight="1">
      <c r="A32" s="1">
        <v>30.0</v>
      </c>
      <c r="B32" s="3">
        <v>29.0</v>
      </c>
      <c r="C32" s="3">
        <v>404.0</v>
      </c>
      <c r="D32" s="3" t="s">
        <v>136</v>
      </c>
      <c r="E32" s="3" t="s">
        <v>137</v>
      </c>
      <c r="F32" s="3"/>
      <c r="G32" s="3" t="s">
        <v>27</v>
      </c>
      <c r="H32" s="3" t="s">
        <v>138</v>
      </c>
      <c r="I32" s="3" t="s">
        <v>139</v>
      </c>
    </row>
    <row r="33" ht="15.75" customHeight="1">
      <c r="A33" s="1">
        <v>31.0</v>
      </c>
      <c r="B33" s="3">
        <v>30.0</v>
      </c>
      <c r="C33" s="3">
        <v>380.0</v>
      </c>
      <c r="D33" s="3" t="s">
        <v>140</v>
      </c>
      <c r="E33" s="3" t="s">
        <v>108</v>
      </c>
      <c r="F33" s="3"/>
      <c r="G33" s="3" t="s">
        <v>17</v>
      </c>
      <c r="H33" s="3" t="s">
        <v>141</v>
      </c>
      <c r="I33" s="3" t="s">
        <v>142</v>
      </c>
    </row>
    <row r="34" ht="15.75" customHeight="1">
      <c r="A34" s="1">
        <v>32.0</v>
      </c>
      <c r="B34" s="3">
        <v>31.0</v>
      </c>
      <c r="C34" s="3">
        <v>373.0</v>
      </c>
      <c r="D34" s="3" t="s">
        <v>143</v>
      </c>
      <c r="E34" s="3" t="s">
        <v>144</v>
      </c>
      <c r="F34" s="3"/>
      <c r="G34" s="3" t="s">
        <v>92</v>
      </c>
      <c r="H34" s="3" t="s">
        <v>145</v>
      </c>
      <c r="I34" s="3" t="s">
        <v>146</v>
      </c>
    </row>
    <row r="35" ht="15.75" customHeight="1">
      <c r="A35" s="1">
        <v>33.0</v>
      </c>
      <c r="B35" s="3">
        <v>32.0</v>
      </c>
      <c r="C35" s="3">
        <v>340.0</v>
      </c>
      <c r="D35" s="3" t="s">
        <v>147</v>
      </c>
      <c r="E35" s="3" t="s">
        <v>38</v>
      </c>
      <c r="F35" s="3"/>
      <c r="G35" s="3" t="s">
        <v>39</v>
      </c>
      <c r="H35" s="3" t="s">
        <v>148</v>
      </c>
      <c r="I35" s="3" t="s">
        <v>149</v>
      </c>
    </row>
    <row r="36" ht="15.75" customHeight="1">
      <c r="A36" s="1">
        <v>34.0</v>
      </c>
      <c r="B36" s="3">
        <v>33.0</v>
      </c>
      <c r="C36" s="3">
        <v>313.0</v>
      </c>
      <c r="D36" s="3" t="s">
        <v>150</v>
      </c>
      <c r="E36" s="3" t="s">
        <v>151</v>
      </c>
      <c r="F36" s="3"/>
      <c r="G36" s="3" t="s">
        <v>92</v>
      </c>
      <c r="H36" s="3" t="s">
        <v>152</v>
      </c>
      <c r="I36" s="3" t="s">
        <v>153</v>
      </c>
    </row>
    <row r="37" ht="15.75" customHeight="1">
      <c r="A37" s="1">
        <v>35.0</v>
      </c>
      <c r="B37" s="3">
        <v>34.0</v>
      </c>
      <c r="C37" s="3">
        <v>310.0</v>
      </c>
      <c r="D37" s="3" t="s">
        <v>154</v>
      </c>
      <c r="E37" s="3" t="s">
        <v>39</v>
      </c>
      <c r="F37" s="3"/>
      <c r="G37" s="3" t="s">
        <v>39</v>
      </c>
      <c r="H37" s="3" t="s">
        <v>155</v>
      </c>
      <c r="I37" s="3" t="s">
        <v>156</v>
      </c>
    </row>
    <row r="38" ht="15.75" customHeight="1">
      <c r="A38" s="1">
        <v>36.0</v>
      </c>
      <c r="B38" s="3">
        <v>35.0</v>
      </c>
      <c r="C38" s="3">
        <v>310.0</v>
      </c>
      <c r="D38" s="3" t="s">
        <v>157</v>
      </c>
      <c r="E38" s="3" t="s">
        <v>158</v>
      </c>
      <c r="F38" s="3"/>
      <c r="G38" s="3" t="s">
        <v>17</v>
      </c>
      <c r="H38" s="3" t="s">
        <v>159</v>
      </c>
      <c r="I38" s="3" t="s">
        <v>160</v>
      </c>
    </row>
    <row r="39" ht="15.75" customHeight="1">
      <c r="A39" s="1">
        <v>37.0</v>
      </c>
      <c r="B39" s="3">
        <v>36.0</v>
      </c>
      <c r="C39" s="3">
        <v>305.0</v>
      </c>
      <c r="D39" s="3" t="s">
        <v>161</v>
      </c>
      <c r="E39" s="3" t="s">
        <v>162</v>
      </c>
      <c r="F39" s="3"/>
      <c r="G39" s="3" t="s">
        <v>117</v>
      </c>
      <c r="H39" s="3" t="s">
        <v>163</v>
      </c>
      <c r="I39" s="3" t="s">
        <v>164</v>
      </c>
    </row>
    <row r="40" ht="15.75" customHeight="1">
      <c r="A40" s="1">
        <v>38.0</v>
      </c>
      <c r="B40" s="3">
        <v>37.0</v>
      </c>
      <c r="C40" s="3">
        <v>302.0</v>
      </c>
      <c r="D40" s="3" t="s">
        <v>165</v>
      </c>
      <c r="E40" s="3" t="s">
        <v>166</v>
      </c>
      <c r="F40" s="3"/>
      <c r="G40" s="3" t="s">
        <v>92</v>
      </c>
      <c r="H40" s="3" t="s">
        <v>167</v>
      </c>
      <c r="I40" s="3" t="s">
        <v>168</v>
      </c>
    </row>
    <row r="41" ht="15.75" customHeight="1">
      <c r="A41" s="1">
        <v>39.0</v>
      </c>
      <c r="B41" s="3">
        <v>38.0</v>
      </c>
      <c r="C41" s="3">
        <v>302.0</v>
      </c>
      <c r="D41" s="3" t="s">
        <v>169</v>
      </c>
      <c r="E41" s="3" t="s">
        <v>170</v>
      </c>
      <c r="F41" s="3"/>
      <c r="G41" s="3" t="s">
        <v>92</v>
      </c>
      <c r="H41" s="3" t="s">
        <v>171</v>
      </c>
      <c r="I41" s="3" t="s">
        <v>172</v>
      </c>
    </row>
    <row r="42" ht="15.75" customHeight="1">
      <c r="A42" s="1">
        <v>40.0</v>
      </c>
      <c r="B42" s="3">
        <v>39.0</v>
      </c>
      <c r="C42" s="3">
        <v>298.0</v>
      </c>
      <c r="D42" s="3" t="s">
        <v>173</v>
      </c>
      <c r="E42" s="3" t="s">
        <v>174</v>
      </c>
      <c r="F42" s="3"/>
      <c r="G42" s="3" t="s">
        <v>175</v>
      </c>
      <c r="H42" s="3" t="s">
        <v>176</v>
      </c>
      <c r="I42" s="3" t="s">
        <v>177</v>
      </c>
    </row>
    <row r="43" ht="15.75" customHeight="1">
      <c r="A43" s="1">
        <v>41.0</v>
      </c>
      <c r="B43" s="3">
        <v>40.0</v>
      </c>
      <c r="C43" s="3">
        <v>289.0</v>
      </c>
      <c r="D43" s="3" t="s">
        <v>178</v>
      </c>
      <c r="E43" s="3" t="s">
        <v>100</v>
      </c>
      <c r="F43" s="5" t="s">
        <v>21</v>
      </c>
      <c r="G43" s="4" t="s">
        <v>22</v>
      </c>
      <c r="H43" s="3" t="s">
        <v>179</v>
      </c>
      <c r="I43" s="3" t="s">
        <v>180</v>
      </c>
    </row>
    <row r="44" ht="15.75" customHeight="1">
      <c r="A44" s="1">
        <v>42.0</v>
      </c>
      <c r="B44" s="3">
        <v>41.0</v>
      </c>
      <c r="C44" s="3">
        <v>282.0</v>
      </c>
      <c r="D44" s="3" t="s">
        <v>181</v>
      </c>
      <c r="E44" s="3" t="s">
        <v>182</v>
      </c>
      <c r="F44" s="3"/>
      <c r="G44" s="3" t="s">
        <v>27</v>
      </c>
      <c r="H44" s="3" t="s">
        <v>183</v>
      </c>
      <c r="I44" s="3" t="s">
        <v>184</v>
      </c>
    </row>
    <row r="45" ht="15.75" customHeight="1">
      <c r="A45" s="1">
        <v>43.0</v>
      </c>
      <c r="B45" s="3">
        <v>42.0</v>
      </c>
      <c r="C45" s="3">
        <v>279.0</v>
      </c>
      <c r="D45" s="3" t="s">
        <v>185</v>
      </c>
      <c r="E45" s="3" t="s">
        <v>186</v>
      </c>
      <c r="F45" s="3"/>
      <c r="G45" s="3" t="s">
        <v>27</v>
      </c>
      <c r="H45" s="3" t="s">
        <v>187</v>
      </c>
      <c r="I45" s="3" t="s">
        <v>188</v>
      </c>
    </row>
    <row r="46" ht="15.75" customHeight="1">
      <c r="A46" s="1">
        <v>44.0</v>
      </c>
      <c r="B46" s="3">
        <v>43.0</v>
      </c>
      <c r="C46" s="3">
        <v>273.0</v>
      </c>
      <c r="D46" s="3" t="s">
        <v>189</v>
      </c>
      <c r="E46" s="3" t="s">
        <v>190</v>
      </c>
      <c r="F46" s="3"/>
      <c r="G46" s="3" t="s">
        <v>62</v>
      </c>
      <c r="H46" s="3" t="s">
        <v>191</v>
      </c>
      <c r="I46" s="3" t="s">
        <v>192</v>
      </c>
    </row>
    <row r="47" ht="15.75" customHeight="1">
      <c r="A47" s="1">
        <v>45.0</v>
      </c>
      <c r="B47" s="3">
        <v>44.0</v>
      </c>
      <c r="C47" s="3">
        <v>250.0</v>
      </c>
      <c r="D47" s="3" t="s">
        <v>193</v>
      </c>
      <c r="E47" s="3" t="s">
        <v>194</v>
      </c>
      <c r="F47" s="3"/>
      <c r="G47" s="3" t="s">
        <v>195</v>
      </c>
      <c r="H47" s="3" t="s">
        <v>196</v>
      </c>
      <c r="I47" s="3" t="s">
        <v>197</v>
      </c>
    </row>
    <row r="48" ht="15.75" customHeight="1">
      <c r="A48" s="1">
        <v>46.0</v>
      </c>
      <c r="B48" s="3">
        <v>45.0</v>
      </c>
      <c r="C48" s="3">
        <v>245.0</v>
      </c>
      <c r="D48" s="3" t="s">
        <v>198</v>
      </c>
      <c r="E48" s="3" t="s">
        <v>199</v>
      </c>
      <c r="F48" s="3"/>
      <c r="G48" s="3" t="s">
        <v>39</v>
      </c>
      <c r="H48" s="3" t="s">
        <v>200</v>
      </c>
      <c r="I48" s="3" t="s">
        <v>201</v>
      </c>
    </row>
    <row r="49" ht="15.75" customHeight="1">
      <c r="A49" s="1">
        <v>47.0</v>
      </c>
      <c r="B49" s="3">
        <v>46.0</v>
      </c>
      <c r="C49" s="3">
        <v>242.0</v>
      </c>
      <c r="D49" s="3" t="s">
        <v>202</v>
      </c>
      <c r="E49" s="3" t="s">
        <v>203</v>
      </c>
      <c r="F49" s="3"/>
      <c r="G49" s="3" t="s">
        <v>204</v>
      </c>
      <c r="H49" s="3" t="s">
        <v>205</v>
      </c>
      <c r="I49" s="3" t="s">
        <v>206</v>
      </c>
    </row>
    <row r="50" ht="15.75" customHeight="1">
      <c r="A50" s="1">
        <v>48.0</v>
      </c>
      <c r="B50" s="3">
        <v>47.0</v>
      </c>
      <c r="C50" s="3">
        <v>216.0</v>
      </c>
      <c r="D50" s="3" t="s">
        <v>207</v>
      </c>
      <c r="E50" s="3" t="s">
        <v>208</v>
      </c>
      <c r="F50" s="3"/>
      <c r="G50" s="3" t="s">
        <v>92</v>
      </c>
      <c r="H50" s="3" t="s">
        <v>209</v>
      </c>
      <c r="I50" s="3" t="s">
        <v>210</v>
      </c>
    </row>
    <row r="51" ht="15.75" customHeight="1">
      <c r="A51" s="1">
        <v>49.0</v>
      </c>
      <c r="B51" s="3">
        <v>48.0</v>
      </c>
      <c r="C51" s="3">
        <v>212.0</v>
      </c>
      <c r="D51" s="3" t="s">
        <v>211</v>
      </c>
      <c r="E51" s="3" t="s">
        <v>212</v>
      </c>
      <c r="F51" s="3"/>
      <c r="G51" s="3" t="s">
        <v>71</v>
      </c>
      <c r="H51" s="3" t="s">
        <v>213</v>
      </c>
      <c r="I51" s="3" t="s">
        <v>214</v>
      </c>
    </row>
    <row r="52" ht="15.75" customHeight="1">
      <c r="A52" s="1">
        <v>50.0</v>
      </c>
      <c r="B52" s="3">
        <v>49.0</v>
      </c>
      <c r="C52" s="3">
        <v>209.0</v>
      </c>
      <c r="D52" s="3" t="s">
        <v>215</v>
      </c>
      <c r="E52" s="3" t="s">
        <v>216</v>
      </c>
      <c r="F52" s="3"/>
      <c r="G52" s="3" t="s">
        <v>49</v>
      </c>
      <c r="H52" s="3" t="s">
        <v>217</v>
      </c>
      <c r="I52" s="3" t="s">
        <v>218</v>
      </c>
    </row>
    <row r="53" ht="15.75" customHeight="1">
      <c r="A53" s="1">
        <v>51.0</v>
      </c>
      <c r="B53" s="3">
        <v>50.0</v>
      </c>
      <c r="C53" s="3">
        <v>206.0</v>
      </c>
      <c r="D53" s="3" t="s">
        <v>219</v>
      </c>
      <c r="E53" s="3" t="s">
        <v>220</v>
      </c>
      <c r="F53" s="3"/>
      <c r="G53" s="3" t="s">
        <v>17</v>
      </c>
      <c r="H53" s="3" t="s">
        <v>221</v>
      </c>
      <c r="I53" s="3" t="s">
        <v>222</v>
      </c>
    </row>
    <row r="54" ht="15.75" customHeight="1">
      <c r="A54" s="1">
        <v>52.0</v>
      </c>
      <c r="B54" s="3">
        <v>51.0</v>
      </c>
      <c r="C54" s="3">
        <v>205.0</v>
      </c>
      <c r="D54" s="3" t="s">
        <v>223</v>
      </c>
      <c r="E54" s="3" t="s">
        <v>224</v>
      </c>
      <c r="F54" s="3"/>
      <c r="G54" s="3" t="s">
        <v>17</v>
      </c>
      <c r="H54" s="3" t="s">
        <v>225</v>
      </c>
      <c r="I54" s="3" t="s">
        <v>226</v>
      </c>
    </row>
    <row r="55" ht="15.75" customHeight="1">
      <c r="A55" s="1">
        <v>53.0</v>
      </c>
      <c r="B55" s="3">
        <v>52.0</v>
      </c>
      <c r="C55" s="3">
        <v>205.0</v>
      </c>
      <c r="D55" s="3" t="s">
        <v>227</v>
      </c>
      <c r="E55" s="3" t="s">
        <v>228</v>
      </c>
      <c r="F55" s="3"/>
      <c r="G55" s="3" t="s">
        <v>62</v>
      </c>
      <c r="H55" s="3" t="s">
        <v>229</v>
      </c>
      <c r="I55" s="3" t="s">
        <v>230</v>
      </c>
    </row>
    <row r="56" ht="15.75" customHeight="1">
      <c r="A56" s="1">
        <v>54.0</v>
      </c>
      <c r="B56" s="3">
        <v>53.0</v>
      </c>
      <c r="C56" s="3">
        <v>190.0</v>
      </c>
      <c r="D56" s="3" t="s">
        <v>231</v>
      </c>
      <c r="E56" s="3" t="s">
        <v>125</v>
      </c>
      <c r="F56" s="3"/>
      <c r="G56" s="3" t="s">
        <v>13</v>
      </c>
      <c r="H56" s="3" t="s">
        <v>232</v>
      </c>
      <c r="I56" s="3" t="s">
        <v>233</v>
      </c>
    </row>
    <row r="57" ht="15.75" customHeight="1">
      <c r="A57" s="1">
        <v>55.0</v>
      </c>
      <c r="B57" s="3">
        <v>54.0</v>
      </c>
      <c r="C57" s="3">
        <v>182.0</v>
      </c>
      <c r="D57" s="3" t="s">
        <v>234</v>
      </c>
      <c r="E57" s="3" t="s">
        <v>235</v>
      </c>
      <c r="F57" s="3"/>
      <c r="G57" s="3" t="s">
        <v>92</v>
      </c>
      <c r="H57" s="3" t="s">
        <v>236</v>
      </c>
      <c r="I57" s="3" t="s">
        <v>237</v>
      </c>
    </row>
    <row r="58" ht="15.75" customHeight="1">
      <c r="A58" s="1">
        <v>56.0</v>
      </c>
      <c r="B58" s="3">
        <v>55.0</v>
      </c>
      <c r="C58" s="3">
        <v>179.0</v>
      </c>
      <c r="D58" s="3" t="s">
        <v>238</v>
      </c>
      <c r="E58" s="3" t="s">
        <v>239</v>
      </c>
      <c r="F58" s="3"/>
      <c r="G58" s="3" t="s">
        <v>92</v>
      </c>
      <c r="H58" s="3" t="s">
        <v>240</v>
      </c>
      <c r="I58" s="3" t="s">
        <v>241</v>
      </c>
    </row>
    <row r="59" ht="15.75" customHeight="1">
      <c r="A59" s="1">
        <v>57.0</v>
      </c>
      <c r="B59" s="3">
        <v>56.0</v>
      </c>
      <c r="C59" s="3">
        <v>178.0</v>
      </c>
      <c r="D59" s="3" t="s">
        <v>242</v>
      </c>
      <c r="E59" s="3" t="s">
        <v>243</v>
      </c>
      <c r="F59" s="3"/>
      <c r="G59" s="3" t="s">
        <v>195</v>
      </c>
      <c r="H59" s="3" t="s">
        <v>244</v>
      </c>
      <c r="I59" s="3" t="s">
        <v>245</v>
      </c>
    </row>
    <row r="60" ht="15.75" customHeight="1">
      <c r="A60" s="1">
        <v>58.0</v>
      </c>
      <c r="B60" s="3">
        <v>57.0</v>
      </c>
      <c r="C60" s="3">
        <v>175.0</v>
      </c>
      <c r="D60" s="3" t="s">
        <v>246</v>
      </c>
      <c r="E60" s="3" t="s">
        <v>247</v>
      </c>
      <c r="F60" s="3"/>
      <c r="G60" s="3" t="s">
        <v>22</v>
      </c>
      <c r="H60" s="3" t="s">
        <v>248</v>
      </c>
      <c r="I60" s="3" t="s">
        <v>249</v>
      </c>
    </row>
    <row r="61" ht="15.75" customHeight="1">
      <c r="A61" s="1">
        <v>59.0</v>
      </c>
      <c r="B61" s="3">
        <v>58.0</v>
      </c>
      <c r="C61" s="3">
        <v>169.0</v>
      </c>
      <c r="D61" s="3" t="s">
        <v>250</v>
      </c>
      <c r="E61" s="3" t="s">
        <v>100</v>
      </c>
      <c r="F61" s="5" t="s">
        <v>21</v>
      </c>
      <c r="G61" s="4" t="s">
        <v>22</v>
      </c>
      <c r="H61" s="3" t="s">
        <v>251</v>
      </c>
      <c r="I61" s="3" t="s">
        <v>252</v>
      </c>
    </row>
    <row r="62" ht="15.75" customHeight="1">
      <c r="A62" s="1">
        <v>60.0</v>
      </c>
      <c r="B62" s="3">
        <v>59.0</v>
      </c>
      <c r="C62" s="3">
        <v>167.0</v>
      </c>
      <c r="D62" s="3" t="s">
        <v>253</v>
      </c>
      <c r="E62" s="3" t="s">
        <v>254</v>
      </c>
      <c r="F62" s="3"/>
      <c r="G62" s="3" t="s">
        <v>13</v>
      </c>
      <c r="H62" s="3" t="s">
        <v>255</v>
      </c>
      <c r="I62" s="3" t="s">
        <v>256</v>
      </c>
    </row>
    <row r="63" ht="15.75" customHeight="1">
      <c r="A63" s="1">
        <v>61.0</v>
      </c>
      <c r="B63" s="3">
        <v>60.0</v>
      </c>
      <c r="C63" s="3">
        <v>161.0</v>
      </c>
      <c r="D63" s="3" t="s">
        <v>257</v>
      </c>
      <c r="E63" s="3" t="s">
        <v>17</v>
      </c>
      <c r="F63" s="3"/>
      <c r="G63" s="3" t="s">
        <v>17</v>
      </c>
      <c r="H63" s="3" t="s">
        <v>258</v>
      </c>
      <c r="I63" s="3" t="s">
        <v>259</v>
      </c>
    </row>
    <row r="64" ht="15.75" customHeight="1">
      <c r="A64" s="1">
        <v>62.0</v>
      </c>
      <c r="B64" s="3">
        <v>61.0</v>
      </c>
      <c r="C64" s="3">
        <v>160.0</v>
      </c>
      <c r="D64" s="3" t="s">
        <v>260</v>
      </c>
      <c r="E64" s="3" t="s">
        <v>261</v>
      </c>
      <c r="F64" s="3"/>
      <c r="G64" s="3" t="s">
        <v>17</v>
      </c>
      <c r="H64" s="3" t="s">
        <v>262</v>
      </c>
      <c r="I64" s="3" t="s">
        <v>263</v>
      </c>
    </row>
    <row r="65" ht="15.75" customHeight="1">
      <c r="A65" s="1">
        <v>63.0</v>
      </c>
      <c r="B65" s="3">
        <v>62.0</v>
      </c>
      <c r="C65" s="3">
        <v>159.0</v>
      </c>
      <c r="D65" s="3" t="s">
        <v>264</v>
      </c>
      <c r="E65" s="3" t="s">
        <v>265</v>
      </c>
      <c r="F65" s="3"/>
      <c r="G65" s="3" t="s">
        <v>92</v>
      </c>
      <c r="H65" s="3" t="s">
        <v>266</v>
      </c>
      <c r="I65" s="3" t="s">
        <v>267</v>
      </c>
    </row>
    <row r="66" ht="15.75" customHeight="1">
      <c r="A66" s="1">
        <v>64.0</v>
      </c>
      <c r="B66" s="3">
        <v>63.0</v>
      </c>
      <c r="C66" s="3">
        <v>159.0</v>
      </c>
      <c r="D66" s="3" t="s">
        <v>268</v>
      </c>
      <c r="E66" s="3" t="s">
        <v>269</v>
      </c>
      <c r="F66" s="5"/>
      <c r="G66" s="4" t="s">
        <v>204</v>
      </c>
      <c r="H66" s="3" t="s">
        <v>270</v>
      </c>
      <c r="I66" s="3" t="s">
        <v>271</v>
      </c>
    </row>
    <row r="67" ht="15.75" customHeight="1">
      <c r="A67" s="1">
        <v>65.0</v>
      </c>
      <c r="B67" s="3">
        <v>64.0</v>
      </c>
      <c r="C67" s="3">
        <v>158.0</v>
      </c>
      <c r="D67" s="3" t="s">
        <v>272</v>
      </c>
      <c r="E67" s="3" t="s">
        <v>273</v>
      </c>
      <c r="F67" s="3"/>
      <c r="G67" s="3" t="s">
        <v>49</v>
      </c>
      <c r="H67" s="3" t="s">
        <v>274</v>
      </c>
      <c r="I67" s="3" t="s">
        <v>275</v>
      </c>
    </row>
    <row r="68" ht="15.75" customHeight="1">
      <c r="A68" s="1">
        <v>66.0</v>
      </c>
      <c r="B68" s="3">
        <v>65.0</v>
      </c>
      <c r="C68" s="3">
        <v>156.0</v>
      </c>
      <c r="D68" s="3" t="s">
        <v>276</v>
      </c>
      <c r="E68" s="3" t="s">
        <v>125</v>
      </c>
      <c r="F68" s="3"/>
      <c r="G68" s="3" t="s">
        <v>13</v>
      </c>
      <c r="H68" s="3" t="s">
        <v>277</v>
      </c>
      <c r="I68" s="3" t="s">
        <v>278</v>
      </c>
    </row>
    <row r="69" ht="15.75" customHeight="1">
      <c r="A69" s="1">
        <v>67.0</v>
      </c>
      <c r="B69" s="3">
        <v>66.0</v>
      </c>
      <c r="C69" s="3">
        <v>155.0</v>
      </c>
      <c r="D69" s="3" t="s">
        <v>279</v>
      </c>
      <c r="E69" s="3" t="s">
        <v>280</v>
      </c>
      <c r="F69" s="3"/>
      <c r="G69" s="3" t="s">
        <v>17</v>
      </c>
      <c r="H69" s="3" t="s">
        <v>281</v>
      </c>
      <c r="I69" s="3" t="s">
        <v>282</v>
      </c>
    </row>
    <row r="70" ht="15.75" customHeight="1">
      <c r="A70" s="1">
        <v>68.0</v>
      </c>
      <c r="B70" s="3">
        <v>67.0</v>
      </c>
      <c r="C70" s="3">
        <v>153.0</v>
      </c>
      <c r="D70" s="3" t="s">
        <v>283</v>
      </c>
      <c r="E70" s="3" t="s">
        <v>284</v>
      </c>
      <c r="F70" s="3"/>
      <c r="G70" s="4" t="s">
        <v>17</v>
      </c>
      <c r="H70" s="3" t="s">
        <v>285</v>
      </c>
      <c r="I70" s="3" t="s">
        <v>286</v>
      </c>
    </row>
    <row r="71" ht="15.75" customHeight="1">
      <c r="A71" s="1">
        <v>69.0</v>
      </c>
      <c r="B71" s="3">
        <v>68.0</v>
      </c>
      <c r="C71" s="3">
        <v>152.0</v>
      </c>
      <c r="D71" s="3" t="s">
        <v>287</v>
      </c>
      <c r="E71" s="3" t="s">
        <v>288</v>
      </c>
      <c r="F71" s="3"/>
      <c r="G71" s="3" t="s">
        <v>27</v>
      </c>
      <c r="H71" s="3" t="s">
        <v>289</v>
      </c>
      <c r="I71" s="3" t="s">
        <v>290</v>
      </c>
    </row>
    <row r="72" ht="15.75" customHeight="1">
      <c r="A72" s="1">
        <v>70.0</v>
      </c>
      <c r="B72" s="3">
        <v>69.0</v>
      </c>
      <c r="C72" s="3">
        <v>152.0</v>
      </c>
      <c r="D72" s="3" t="s">
        <v>291</v>
      </c>
      <c r="E72" s="3" t="s">
        <v>292</v>
      </c>
      <c r="F72" s="3"/>
      <c r="G72" s="3" t="s">
        <v>62</v>
      </c>
      <c r="H72" s="3" t="s">
        <v>293</v>
      </c>
      <c r="I72" s="3" t="s">
        <v>294</v>
      </c>
    </row>
    <row r="73" ht="15.75" customHeight="1">
      <c r="A73" s="1">
        <v>71.0</v>
      </c>
      <c r="B73" s="3">
        <v>70.0</v>
      </c>
      <c r="C73" s="3">
        <v>146.0</v>
      </c>
      <c r="D73" s="3" t="s">
        <v>295</v>
      </c>
      <c r="E73" s="3" t="s">
        <v>296</v>
      </c>
      <c r="F73" s="3" t="s">
        <v>121</v>
      </c>
      <c r="G73" s="3" t="s">
        <v>92</v>
      </c>
      <c r="H73" s="3" t="s">
        <v>297</v>
      </c>
      <c r="I73" s="3" t="s">
        <v>298</v>
      </c>
    </row>
    <row r="74" ht="15.75" customHeight="1">
      <c r="A74" s="1">
        <v>72.0</v>
      </c>
      <c r="B74" s="3">
        <v>71.0</v>
      </c>
      <c r="C74" s="3">
        <v>143.0</v>
      </c>
      <c r="D74" s="3" t="s">
        <v>299</v>
      </c>
      <c r="E74" s="3" t="s">
        <v>300</v>
      </c>
      <c r="F74" s="3"/>
      <c r="G74" s="3" t="s">
        <v>17</v>
      </c>
      <c r="H74" s="3" t="s">
        <v>301</v>
      </c>
      <c r="I74" s="3" t="s">
        <v>302</v>
      </c>
    </row>
    <row r="75" ht="15.75" customHeight="1">
      <c r="A75" s="1">
        <v>73.0</v>
      </c>
      <c r="B75" s="3">
        <v>72.0</v>
      </c>
      <c r="C75" s="3">
        <v>143.0</v>
      </c>
      <c r="D75" s="3" t="s">
        <v>303</v>
      </c>
      <c r="E75" s="3" t="s">
        <v>17</v>
      </c>
      <c r="F75" s="3"/>
      <c r="G75" s="3" t="s">
        <v>17</v>
      </c>
      <c r="H75" s="3" t="s">
        <v>304</v>
      </c>
      <c r="I75" s="3" t="s">
        <v>305</v>
      </c>
    </row>
    <row r="76" ht="15.75" customHeight="1">
      <c r="A76" s="1">
        <v>74.0</v>
      </c>
      <c r="B76" s="3">
        <v>73.0</v>
      </c>
      <c r="C76" s="3">
        <v>139.0</v>
      </c>
      <c r="D76" s="3" t="s">
        <v>306</v>
      </c>
      <c r="E76" s="3" t="s">
        <v>307</v>
      </c>
      <c r="F76" s="3"/>
      <c r="G76" s="4" t="s">
        <v>17</v>
      </c>
      <c r="H76" s="3" t="s">
        <v>308</v>
      </c>
      <c r="I76" s="3" t="s">
        <v>309</v>
      </c>
    </row>
    <row r="77" ht="15.75" customHeight="1">
      <c r="A77" s="1">
        <v>75.0</v>
      </c>
      <c r="B77" s="3">
        <v>74.0</v>
      </c>
      <c r="C77" s="3">
        <v>135.0</v>
      </c>
      <c r="D77" s="3" t="s">
        <v>310</v>
      </c>
      <c r="E77" s="3" t="s">
        <v>311</v>
      </c>
      <c r="F77" s="3"/>
      <c r="G77" s="3" t="s">
        <v>312</v>
      </c>
      <c r="H77" s="3" t="s">
        <v>313</v>
      </c>
      <c r="I77" s="3" t="s">
        <v>314</v>
      </c>
    </row>
    <row r="78" ht="15.75" customHeight="1">
      <c r="A78" s="1">
        <v>76.0</v>
      </c>
      <c r="B78" s="3">
        <v>75.0</v>
      </c>
      <c r="C78" s="3">
        <v>134.0</v>
      </c>
      <c r="D78" s="3" t="s">
        <v>315</v>
      </c>
      <c r="E78" s="3" t="s">
        <v>316</v>
      </c>
      <c r="F78" s="3"/>
      <c r="G78" s="3" t="s">
        <v>92</v>
      </c>
      <c r="H78" s="3" t="s">
        <v>317</v>
      </c>
      <c r="I78" s="3" t="s">
        <v>318</v>
      </c>
    </row>
    <row r="79" ht="15.75" customHeight="1">
      <c r="A79" s="1">
        <v>77.0</v>
      </c>
      <c r="B79" s="3">
        <v>76.0</v>
      </c>
      <c r="C79" s="3">
        <v>134.0</v>
      </c>
      <c r="D79" s="3" t="s">
        <v>319</v>
      </c>
      <c r="E79" s="3" t="s">
        <v>320</v>
      </c>
      <c r="F79" s="3"/>
      <c r="G79" s="3" t="s">
        <v>17</v>
      </c>
      <c r="H79" s="3" t="s">
        <v>321</v>
      </c>
      <c r="I79" s="3" t="s">
        <v>322</v>
      </c>
    </row>
    <row r="80" ht="15.75" customHeight="1">
      <c r="A80" s="1">
        <v>78.0</v>
      </c>
      <c r="B80" s="3">
        <v>77.0</v>
      </c>
      <c r="C80" s="3">
        <v>129.0</v>
      </c>
      <c r="D80" s="3" t="s">
        <v>323</v>
      </c>
      <c r="E80" s="3" t="s">
        <v>324</v>
      </c>
      <c r="F80" s="3"/>
      <c r="G80" s="4" t="s">
        <v>22</v>
      </c>
      <c r="H80" s="3" t="s">
        <v>325</v>
      </c>
      <c r="I80" s="3" t="s">
        <v>326</v>
      </c>
    </row>
    <row r="81" ht="15.75" customHeight="1">
      <c r="A81" s="1">
        <v>79.0</v>
      </c>
      <c r="B81" s="3">
        <v>78.0</v>
      </c>
      <c r="C81" s="3">
        <v>128.0</v>
      </c>
      <c r="D81" s="3" t="s">
        <v>327</v>
      </c>
      <c r="E81" s="3" t="s">
        <v>328</v>
      </c>
      <c r="F81" s="3"/>
      <c r="G81" s="3" t="s">
        <v>92</v>
      </c>
      <c r="H81" s="3" t="s">
        <v>329</v>
      </c>
      <c r="I81" s="3" t="s">
        <v>330</v>
      </c>
    </row>
    <row r="82" ht="15.75" customHeight="1">
      <c r="A82" s="1">
        <v>80.0</v>
      </c>
      <c r="B82" s="3">
        <v>79.0</v>
      </c>
      <c r="C82" s="3">
        <v>128.0</v>
      </c>
      <c r="D82" s="3" t="s">
        <v>331</v>
      </c>
      <c r="E82" s="3" t="s">
        <v>332</v>
      </c>
      <c r="F82" s="3"/>
      <c r="G82" s="3" t="s">
        <v>117</v>
      </c>
      <c r="H82" s="3" t="s">
        <v>333</v>
      </c>
      <c r="I82" s="3" t="s">
        <v>334</v>
      </c>
    </row>
    <row r="83" ht="15.75" customHeight="1">
      <c r="A83" s="1">
        <v>81.0</v>
      </c>
      <c r="B83" s="3">
        <v>80.0</v>
      </c>
      <c r="C83" s="3">
        <v>128.0</v>
      </c>
      <c r="D83" s="3" t="s">
        <v>335</v>
      </c>
      <c r="E83" s="3" t="s">
        <v>336</v>
      </c>
      <c r="F83" s="3"/>
      <c r="G83" s="4" t="s">
        <v>104</v>
      </c>
      <c r="H83" s="3" t="s">
        <v>337</v>
      </c>
      <c r="I83" s="3" t="s">
        <v>338</v>
      </c>
    </row>
    <row r="84" ht="15.75" customHeight="1">
      <c r="A84" s="1">
        <v>82.0</v>
      </c>
      <c r="B84" s="3">
        <v>81.0</v>
      </c>
      <c r="C84" s="3">
        <v>128.0</v>
      </c>
      <c r="D84" s="3" t="s">
        <v>339</v>
      </c>
      <c r="E84" s="3" t="s">
        <v>340</v>
      </c>
      <c r="F84" s="3"/>
      <c r="G84" s="3" t="s">
        <v>17</v>
      </c>
      <c r="H84" s="3" t="s">
        <v>341</v>
      </c>
      <c r="I84" s="3" t="s">
        <v>342</v>
      </c>
    </row>
    <row r="85" ht="15.75" customHeight="1">
      <c r="A85" s="1">
        <v>83.0</v>
      </c>
      <c r="B85" s="3">
        <v>82.0</v>
      </c>
      <c r="C85" s="3">
        <v>125.0</v>
      </c>
      <c r="D85" s="3" t="s">
        <v>343</v>
      </c>
      <c r="E85" s="3" t="s">
        <v>344</v>
      </c>
      <c r="F85" s="3"/>
      <c r="G85" s="3" t="s">
        <v>344</v>
      </c>
      <c r="H85" s="3" t="s">
        <v>345</v>
      </c>
      <c r="I85" s="3" t="s">
        <v>346</v>
      </c>
    </row>
    <row r="86" ht="15.75" customHeight="1">
      <c r="A86" s="1">
        <v>84.0</v>
      </c>
      <c r="B86" s="3">
        <v>83.0</v>
      </c>
      <c r="C86" s="3">
        <v>125.0</v>
      </c>
      <c r="D86" s="3" t="s">
        <v>347</v>
      </c>
      <c r="E86" s="3" t="s">
        <v>348</v>
      </c>
      <c r="F86" s="3"/>
      <c r="G86" s="3" t="s">
        <v>92</v>
      </c>
      <c r="H86" s="3" t="s">
        <v>349</v>
      </c>
      <c r="I86" s="3" t="s">
        <v>350</v>
      </c>
    </row>
    <row r="87" ht="15.75" customHeight="1">
      <c r="A87" s="1">
        <v>85.0</v>
      </c>
      <c r="B87" s="3">
        <v>84.0</v>
      </c>
      <c r="C87" s="3">
        <v>125.0</v>
      </c>
      <c r="D87" s="3" t="s">
        <v>351</v>
      </c>
      <c r="E87" s="3" t="s">
        <v>92</v>
      </c>
      <c r="F87" s="3"/>
      <c r="G87" s="3" t="s">
        <v>92</v>
      </c>
      <c r="H87" s="3" t="s">
        <v>352</v>
      </c>
      <c r="I87" s="3" t="s">
        <v>353</v>
      </c>
    </row>
    <row r="88" ht="15.75" customHeight="1">
      <c r="A88" s="1">
        <v>86.0</v>
      </c>
      <c r="B88" s="3">
        <v>85.0</v>
      </c>
      <c r="C88" s="3">
        <v>124.0</v>
      </c>
      <c r="D88" s="3" t="s">
        <v>354</v>
      </c>
      <c r="E88" s="3" t="s">
        <v>17</v>
      </c>
      <c r="F88" s="3"/>
      <c r="G88" s="3" t="s">
        <v>17</v>
      </c>
      <c r="H88" s="3" t="s">
        <v>355</v>
      </c>
      <c r="I88" s="3" t="s">
        <v>356</v>
      </c>
    </row>
    <row r="89" ht="15.75" customHeight="1">
      <c r="A89" s="1">
        <v>87.0</v>
      </c>
      <c r="B89" s="3">
        <v>86.0</v>
      </c>
      <c r="C89" s="3">
        <v>121.0</v>
      </c>
      <c r="D89" s="3" t="s">
        <v>357</v>
      </c>
      <c r="E89" s="3" t="s">
        <v>100</v>
      </c>
      <c r="F89" s="5" t="s">
        <v>21</v>
      </c>
      <c r="G89" s="4" t="s">
        <v>22</v>
      </c>
      <c r="H89" s="3" t="s">
        <v>358</v>
      </c>
      <c r="I89" s="3" t="s">
        <v>359</v>
      </c>
    </row>
    <row r="90" ht="15.75" customHeight="1">
      <c r="A90" s="1">
        <v>88.0</v>
      </c>
      <c r="B90" s="3">
        <v>87.0</v>
      </c>
      <c r="C90" s="3">
        <v>118.0</v>
      </c>
      <c r="D90" s="3" t="s">
        <v>360</v>
      </c>
      <c r="E90" s="3" t="s">
        <v>261</v>
      </c>
      <c r="F90" s="3"/>
      <c r="G90" s="3" t="s">
        <v>17</v>
      </c>
      <c r="H90" s="3" t="s">
        <v>361</v>
      </c>
      <c r="I90" s="3" t="s">
        <v>362</v>
      </c>
    </row>
    <row r="91" ht="15.75" customHeight="1">
      <c r="A91" s="1">
        <v>89.0</v>
      </c>
      <c r="B91" s="3">
        <v>88.0</v>
      </c>
      <c r="C91" s="3">
        <v>118.0</v>
      </c>
      <c r="D91" s="3" t="s">
        <v>363</v>
      </c>
      <c r="E91" s="3" t="s">
        <v>364</v>
      </c>
      <c r="F91" s="3"/>
      <c r="G91" s="3" t="s">
        <v>92</v>
      </c>
      <c r="H91" s="3" t="s">
        <v>365</v>
      </c>
      <c r="I91" s="3" t="s">
        <v>366</v>
      </c>
    </row>
    <row r="92" ht="15.75" customHeight="1">
      <c r="A92" s="1">
        <v>90.0</v>
      </c>
      <c r="B92" s="3">
        <v>89.0</v>
      </c>
      <c r="C92" s="3">
        <v>117.0</v>
      </c>
      <c r="D92" s="3" t="s">
        <v>367</v>
      </c>
      <c r="E92" s="3" t="s">
        <v>368</v>
      </c>
      <c r="F92" s="3"/>
      <c r="G92" s="3" t="s">
        <v>117</v>
      </c>
      <c r="H92" s="3" t="s">
        <v>369</v>
      </c>
      <c r="I92" s="3" t="s">
        <v>370</v>
      </c>
    </row>
    <row r="93" ht="15.75" customHeight="1">
      <c r="A93" s="1">
        <v>91.0</v>
      </c>
      <c r="B93" s="3">
        <v>90.0</v>
      </c>
      <c r="C93" s="3">
        <v>115.0</v>
      </c>
      <c r="D93" s="3" t="s">
        <v>371</v>
      </c>
      <c r="E93" s="3" t="s">
        <v>175</v>
      </c>
      <c r="F93" s="3"/>
      <c r="G93" s="3" t="s">
        <v>175</v>
      </c>
      <c r="H93" s="3" t="s">
        <v>372</v>
      </c>
      <c r="I93" s="3" t="s">
        <v>373</v>
      </c>
    </row>
    <row r="94" ht="15.75" customHeight="1">
      <c r="A94" s="1">
        <v>92.0</v>
      </c>
      <c r="B94" s="3">
        <v>91.0</v>
      </c>
      <c r="C94" s="3">
        <v>115.0</v>
      </c>
      <c r="D94" s="3" t="s">
        <v>374</v>
      </c>
      <c r="E94" s="3" t="s">
        <v>375</v>
      </c>
      <c r="F94" s="3"/>
      <c r="G94" s="3" t="s">
        <v>312</v>
      </c>
      <c r="H94" s="3" t="s">
        <v>376</v>
      </c>
      <c r="I94" s="3" t="s">
        <v>377</v>
      </c>
    </row>
    <row r="95" ht="15.75" customHeight="1">
      <c r="A95" s="1">
        <v>93.0</v>
      </c>
      <c r="B95" s="3">
        <v>92.0</v>
      </c>
      <c r="C95" s="3">
        <v>114.0</v>
      </c>
      <c r="D95" s="3" t="s">
        <v>378</v>
      </c>
      <c r="E95" s="3" t="s">
        <v>379</v>
      </c>
      <c r="F95" s="3"/>
      <c r="G95" s="4" t="s">
        <v>22</v>
      </c>
      <c r="H95" s="3" t="s">
        <v>380</v>
      </c>
      <c r="I95" s="3" t="s">
        <v>381</v>
      </c>
    </row>
    <row r="96" ht="15.75" customHeight="1">
      <c r="A96" s="1">
        <v>94.0</v>
      </c>
      <c r="B96" s="3">
        <v>93.0</v>
      </c>
      <c r="C96" s="3">
        <v>114.0</v>
      </c>
      <c r="D96" s="3" t="s">
        <v>382</v>
      </c>
      <c r="E96" s="3" t="s">
        <v>383</v>
      </c>
      <c r="F96" s="3"/>
      <c r="G96" s="3" t="s">
        <v>117</v>
      </c>
      <c r="H96" s="3" t="s">
        <v>384</v>
      </c>
      <c r="I96" s="3" t="s">
        <v>385</v>
      </c>
    </row>
    <row r="97" ht="15.75" customHeight="1">
      <c r="A97" s="1">
        <v>95.0</v>
      </c>
      <c r="B97" s="3">
        <v>94.0</v>
      </c>
      <c r="C97" s="3">
        <v>114.0</v>
      </c>
      <c r="D97" s="3" t="s">
        <v>386</v>
      </c>
      <c r="E97" s="3" t="s">
        <v>387</v>
      </c>
      <c r="F97" s="3"/>
      <c r="G97" s="3" t="s">
        <v>117</v>
      </c>
      <c r="H97" s="3" t="s">
        <v>388</v>
      </c>
      <c r="I97" s="3" t="s">
        <v>389</v>
      </c>
    </row>
    <row r="98" ht="15.75" customHeight="1">
      <c r="A98" s="1">
        <v>96.0</v>
      </c>
      <c r="B98" s="3">
        <v>95.0</v>
      </c>
      <c r="C98" s="3">
        <v>111.0</v>
      </c>
      <c r="D98" s="3" t="s">
        <v>390</v>
      </c>
      <c r="E98" s="3" t="s">
        <v>100</v>
      </c>
      <c r="F98" s="5" t="s">
        <v>21</v>
      </c>
      <c r="G98" s="4" t="s">
        <v>22</v>
      </c>
      <c r="H98" s="3" t="s">
        <v>391</v>
      </c>
      <c r="I98" s="3" t="s">
        <v>392</v>
      </c>
    </row>
    <row r="99" ht="15.75" customHeight="1">
      <c r="A99" s="1">
        <v>97.0</v>
      </c>
      <c r="B99" s="3">
        <v>96.0</v>
      </c>
      <c r="C99" s="3">
        <v>110.0</v>
      </c>
      <c r="D99" s="3" t="s">
        <v>393</v>
      </c>
      <c r="E99" s="3" t="s">
        <v>394</v>
      </c>
      <c r="F99" s="3"/>
      <c r="G99" s="3" t="s">
        <v>394</v>
      </c>
      <c r="H99" s="3" t="s">
        <v>395</v>
      </c>
      <c r="I99" s="3" t="s">
        <v>396</v>
      </c>
    </row>
    <row r="100" ht="15.75" customHeight="1">
      <c r="A100" s="1">
        <v>98.0</v>
      </c>
      <c r="B100" s="3">
        <v>97.0</v>
      </c>
      <c r="C100" s="3">
        <v>110.0</v>
      </c>
      <c r="D100" s="3" t="s">
        <v>397</v>
      </c>
      <c r="E100" s="3" t="s">
        <v>398</v>
      </c>
      <c r="F100" s="3"/>
      <c r="G100" s="3" t="s">
        <v>312</v>
      </c>
      <c r="H100" s="3" t="s">
        <v>399</v>
      </c>
      <c r="I100" s="3" t="s">
        <v>400</v>
      </c>
    </row>
    <row r="101" ht="15.75" customHeight="1">
      <c r="A101" s="1">
        <v>99.0</v>
      </c>
      <c r="B101" s="3">
        <v>98.0</v>
      </c>
      <c r="C101" s="3">
        <v>109.0</v>
      </c>
      <c r="D101" s="3" t="s">
        <v>401</v>
      </c>
      <c r="E101" s="3" t="s">
        <v>402</v>
      </c>
      <c r="F101" s="3"/>
      <c r="G101" s="3" t="s">
        <v>13</v>
      </c>
      <c r="H101" s="3" t="s">
        <v>403</v>
      </c>
      <c r="I101" s="3" t="s">
        <v>404</v>
      </c>
    </row>
    <row r="102" ht="15.75" customHeight="1">
      <c r="A102" s="1">
        <v>100.0</v>
      </c>
      <c r="B102" s="3">
        <v>99.0</v>
      </c>
      <c r="C102" s="3">
        <v>106.0</v>
      </c>
      <c r="D102" s="3" t="s">
        <v>405</v>
      </c>
      <c r="E102" s="3" t="s">
        <v>398</v>
      </c>
      <c r="F102" s="3"/>
      <c r="G102" s="3" t="s">
        <v>312</v>
      </c>
      <c r="H102" s="3" t="s">
        <v>406</v>
      </c>
      <c r="I102" s="3" t="s">
        <v>407</v>
      </c>
    </row>
    <row r="103" ht="15.75" customHeight="1">
      <c r="A103" s="1">
        <v>101.0</v>
      </c>
      <c r="B103" s="3">
        <v>100.0</v>
      </c>
      <c r="C103" s="3">
        <v>105.0</v>
      </c>
      <c r="D103" s="3" t="s">
        <v>408</v>
      </c>
      <c r="E103" s="3" t="s">
        <v>100</v>
      </c>
      <c r="F103" s="5" t="s">
        <v>21</v>
      </c>
      <c r="G103" s="4" t="s">
        <v>22</v>
      </c>
      <c r="H103" s="3" t="s">
        <v>409</v>
      </c>
      <c r="I103" s="3" t="s">
        <v>410</v>
      </c>
    </row>
    <row r="104" ht="15.75" customHeight="1">
      <c r="A104" s="1">
        <v>102.0</v>
      </c>
      <c r="B104" s="3">
        <v>101.0</v>
      </c>
      <c r="C104" s="3">
        <v>104.0</v>
      </c>
      <c r="D104" s="3" t="s">
        <v>411</v>
      </c>
      <c r="E104" s="3" t="s">
        <v>412</v>
      </c>
      <c r="F104" s="3"/>
      <c r="G104" s="3" t="s">
        <v>312</v>
      </c>
      <c r="H104" s="3" t="s">
        <v>413</v>
      </c>
      <c r="I104" s="3" t="s">
        <v>414</v>
      </c>
    </row>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tr">
        <f>IFERROR(__xludf.DUMMYFUNCTION("UNIQUE(Sheet1!E3:E104)"),"Contest Participation")</f>
        <v>Contest Participation</v>
      </c>
      <c r="D1" s="3" t="str">
        <f>IFERROR(__xludf.DUMMYFUNCTION("UNIQUE(Sheet1!F3:F104)"),"")</f>
        <v/>
      </c>
      <c r="F1" s="6">
        <f>COUNTIF(Sheet1!F3:F104, D1)</f>
        <v>0</v>
      </c>
      <c r="G1" s="6">
        <f>SUMIF(Sheet1!$F$3:$F$104, D1, Sheet1!$C$3:$C$104)</f>
        <v>0</v>
      </c>
    </row>
    <row r="2">
      <c r="A2" s="3" t="str">
        <f>IFERROR(__xludf.DUMMYFUNCTION("""COMPUTED_VALUE"""),"General Expressions")</f>
        <v>General Expressions</v>
      </c>
      <c r="D2" s="3" t="str">
        <f>IFERROR(__xludf.DUMMYFUNCTION("""COMPUTED_VALUE"""),"Music")</f>
        <v>Music</v>
      </c>
      <c r="F2" s="6">
        <f>COUNTIF(Sheet1!F4:F105, D2)</f>
        <v>6</v>
      </c>
      <c r="G2" s="6">
        <f>SUMIF(Sheet1!$F$3:$F$104, D2, Sheet1!$C$3:$C$104)</f>
        <v>1321</v>
      </c>
    </row>
    <row r="3">
      <c r="A3" s="3" t="str">
        <f>IFERROR(__xludf.DUMMYFUNCTION("""COMPUTED_VALUE"""),"Music")</f>
        <v>Music</v>
      </c>
      <c r="D3" s="3" t="str">
        <f>IFERROR(__xludf.DUMMYFUNCTION("""COMPUTED_VALUE"""),"Adult Content")</f>
        <v>Adult Content</v>
      </c>
      <c r="F3" s="6">
        <f>COUNTIF(Sheet1!F5:F106, D3)</f>
        <v>1</v>
      </c>
      <c r="G3" s="6">
        <f>SUMIF(Sheet1!$F$3:$F$104, D3, Sheet1!$C$3:$C$104)</f>
        <v>146</v>
      </c>
    </row>
    <row r="4">
      <c r="A4" s="3" t="str">
        <f>IFERROR(__xludf.DUMMYFUNCTION("""COMPUTED_VALUE"""),"US Politics")</f>
        <v>US Politics</v>
      </c>
      <c r="D4" s="3"/>
      <c r="F4" s="6">
        <f>COUNTIF(Sheet1!F6:F107, D4)</f>
        <v>0</v>
      </c>
      <c r="G4" s="6">
        <f>SUMIF(Sheet1!$F$3:$F$104, D4, Sheet1!$C$3:$C$104)</f>
        <v>0</v>
      </c>
    </row>
    <row r="5">
      <c r="A5" s="3" t="str">
        <f>IFERROR(__xludf.DUMMYFUNCTION("""COMPUTED_VALUE"""),"Ukraine Conflict")</f>
        <v>Ukraine Conflict</v>
      </c>
      <c r="D5" s="3"/>
      <c r="F5" s="6">
        <f>COUNTIF(Sheet1!F7:F108, D5)</f>
        <v>0</v>
      </c>
      <c r="G5" s="6">
        <f>SUMIF(Sheet1!$F$3:$F$104, D5, Sheet1!$C$3:$C$104)</f>
        <v>0</v>
      </c>
    </row>
    <row r="6">
      <c r="A6" s="3" t="str">
        <f>IFERROR(__xludf.DUMMYFUNCTION("""COMPUTED_VALUE"""),"Cryptocurrency")</f>
        <v>Cryptocurrency</v>
      </c>
      <c r="D6" s="3"/>
      <c r="F6" s="6">
        <f>COUNTIF(Sheet1!F8:F109, D6)</f>
        <v>0</v>
      </c>
      <c r="G6" s="6">
        <f>SUMIF(Sheet1!$F$3:$F$104, D6, Sheet1!$C$3:$C$104)</f>
        <v>0</v>
      </c>
    </row>
    <row r="7">
      <c r="A7" s="3" t="str">
        <f>IFERROR(__xludf.DUMMYFUNCTION("""COMPUTED_VALUE"""),"Hinduism/Islam")</f>
        <v>Hinduism/Islam</v>
      </c>
      <c r="D7" s="3"/>
      <c r="F7" s="6">
        <f>COUNTIF(Sheet1!F9:F110, D7)</f>
        <v>0</v>
      </c>
      <c r="G7" s="6">
        <f>SUMIF(Sheet1!$F$3:$F$104, D7, Sheet1!$C$3:$C$104)</f>
        <v>0</v>
      </c>
    </row>
    <row r="8">
      <c r="A8" s="3" t="str">
        <f>IFERROR(__xludf.DUMMYFUNCTION("""COMPUTED_VALUE"""),"American Football/Basketball")</f>
        <v>American Football/Basketball</v>
      </c>
      <c r="D8" s="3"/>
      <c r="F8" s="6">
        <f>COUNTIF(Sheet1!F10:F111, D8)</f>
        <v>0</v>
      </c>
      <c r="G8" s="6">
        <f>SUMIF(Sheet1!$F$3:$F$104, D8, Sheet1!$C$3:$C$104)</f>
        <v>0</v>
      </c>
    </row>
    <row r="9">
      <c r="A9" s="3" t="str">
        <f>IFERROR(__xludf.DUMMYFUNCTION("""COMPUTED_VALUE"""),"Food")</f>
        <v>Food</v>
      </c>
      <c r="D9" s="3"/>
      <c r="F9" s="6">
        <f>COUNTIF(Sheet1!F11:F112, D9)</f>
        <v>0</v>
      </c>
      <c r="G9" s="6">
        <f>SUMIF(Sheet1!$F$3:$F$104, D9, Sheet1!$C$3:$C$104)</f>
        <v>0</v>
      </c>
    </row>
    <row r="10">
      <c r="A10" s="3" t="str">
        <f>IFERROR(__xludf.DUMMYFUNCTION("""COMPUTED_VALUE"""),"Football")</f>
        <v>Football</v>
      </c>
      <c r="D10" s="3"/>
      <c r="F10" s="6">
        <f>COUNTIF(Sheet1!F12:F113, D10)</f>
        <v>0</v>
      </c>
      <c r="G10" s="6">
        <f>SUMIF(Sheet1!$F$3:$F$104, D10, Sheet1!$C$3:$C$104)</f>
        <v>0</v>
      </c>
    </row>
    <row r="11">
      <c r="A11" s="3" t="str">
        <f>IFERROR(__xludf.DUMMYFUNCTION("""COMPUTED_VALUE"""),"Family")</f>
        <v>Family</v>
      </c>
      <c r="D11" s="3"/>
      <c r="F11" s="6">
        <f>COUNTIF(Sheet1!F13:F114, D11)</f>
        <v>0</v>
      </c>
      <c r="G11" s="6">
        <f>SUMIF(Sheet1!$F$3:$F$104, D11, Sheet1!$C$3:$C$104)</f>
        <v>0</v>
      </c>
    </row>
    <row r="12">
      <c r="A12" s="3" t="str">
        <f>IFERROR(__xludf.DUMMYFUNCTION("""COMPUTED_VALUE"""),"Education")</f>
        <v>Education</v>
      </c>
      <c r="D12" s="3"/>
      <c r="F12" s="6">
        <f>COUNTIF(Sheet1!F14:F115, D12)</f>
        <v>0</v>
      </c>
      <c r="G12" s="6">
        <f>SUMIF(Sheet1!$F$3:$F$104, D12, Sheet1!$C$3:$C$104)</f>
        <v>0</v>
      </c>
    </row>
    <row r="13">
      <c r="A13" s="3" t="str">
        <f>IFERROR(__xludf.DUMMYFUNCTION("""COMPUTED_VALUE"""),"Fashion")</f>
        <v>Fashion</v>
      </c>
      <c r="D13" s="3"/>
      <c r="F13" s="6">
        <f>COUNTIF(Sheet1!F15:F116, D13)</f>
        <v>0</v>
      </c>
      <c r="G13" s="6">
        <f>SUMIF(Sheet1!$F$3:$F$104, D13, Sheet1!$C$3:$C$104)</f>
        <v>0</v>
      </c>
    </row>
    <row r="14">
      <c r="A14" s="3" t="str">
        <f>IFERROR(__xludf.DUMMYFUNCTION("""COMPUTED_VALUE"""),"Christianity")</f>
        <v>Christianity</v>
      </c>
      <c r="D14" s="3"/>
      <c r="F14" s="6">
        <f>COUNTIF(Sheet1!F16:F117, D14)</f>
        <v>0</v>
      </c>
      <c r="G14" s="6">
        <f>SUMIF(Sheet1!$F$3:$F$104, D14, Sheet1!$C$3:$C$104)</f>
        <v>0</v>
      </c>
    </row>
    <row r="15">
      <c r="A15" s="3" t="str">
        <f>IFERROR(__xludf.DUMMYFUNCTION("""COMPUTED_VALUE"""),"Art")</f>
        <v>Art</v>
      </c>
      <c r="D15" s="3"/>
      <c r="F15" s="6">
        <f>COUNTIF(Sheet1!F17:F118, D15)</f>
        <v>0</v>
      </c>
      <c r="G15" s="6">
        <f>SUMIF(Sheet1!$F$3:$F$104, D15, Sheet1!$C$3:$C$104)</f>
        <v>0</v>
      </c>
    </row>
    <row r="16">
      <c r="A16" s="3" t="str">
        <f>IFERROR(__xludf.DUMMYFUNCTION("""COMPUTED_VALUE"""),"Transportation")</f>
        <v>Transportation</v>
      </c>
      <c r="D16" s="3"/>
      <c r="F16" s="6">
        <f>COUNTIF(Sheet1!F18:F119, D16)</f>
        <v>0</v>
      </c>
      <c r="G16" s="6">
        <f>SUMIF(Sheet1!$F$3:$F$104, D16, Sheet1!$C$3:$C$104)</f>
        <v>0</v>
      </c>
    </row>
    <row r="17">
      <c r="A17" s="3" t="str">
        <f>IFERROR(__xludf.DUMMYFUNCTION("""COMPUTED_VALUE"""),"Tigray Conflict")</f>
        <v>Tigray Conflict</v>
      </c>
      <c r="D17" s="3"/>
      <c r="F17" s="6">
        <f>COUNTIF(Sheet1!F19:F120, D17)</f>
        <v>0</v>
      </c>
      <c r="G17" s="6">
        <f>SUMIF(Sheet1!$F$3:$F$104, D17, Sheet1!$C$3:$C$104)</f>
        <v>0</v>
      </c>
    </row>
    <row r="18">
      <c r="A18" s="3" t="str">
        <f>IFERROR(__xludf.DUMMYFUNCTION("""COMPUTED_VALUE"""),"Names")</f>
        <v>Names</v>
      </c>
      <c r="D18" s="3"/>
      <c r="F18" s="6">
        <f>COUNTIF(Sheet1!F20:F121, D18)</f>
        <v>0</v>
      </c>
      <c r="G18" s="6">
        <f>SUMIF(Sheet1!$F$3:$F$104, D18, Sheet1!$C$3:$C$104)</f>
        <v>0</v>
      </c>
    </row>
    <row r="19">
      <c r="A19" s="3" t="str">
        <f>IFERROR(__xludf.DUMMYFUNCTION("""COMPUTED_VALUE"""),"Literature")</f>
        <v>Literature</v>
      </c>
      <c r="D19" s="3"/>
      <c r="F19" s="6">
        <f>COUNTIF(Sheet1!F21:F122, D19)</f>
        <v>0</v>
      </c>
      <c r="G19" s="6">
        <f>SUMIF(Sheet1!$F$3:$F$104, D19, Sheet1!$C$3:$C$104)</f>
        <v>0</v>
      </c>
    </row>
    <row r="20">
      <c r="A20" s="3" t="str">
        <f>IFERROR(__xludf.DUMMYFUNCTION("""COMPUTED_VALUE"""),"KPop")</f>
        <v>KPop</v>
      </c>
      <c r="D20" s="3"/>
      <c r="F20" s="6">
        <f>COUNTIF(Sheet1!F22:F123, D20)</f>
        <v>0</v>
      </c>
      <c r="G20" s="6">
        <f>SUMIF(Sheet1!$F$3:$F$104, D20, Sheet1!$C$3:$C$104)</f>
        <v>0</v>
      </c>
    </row>
    <row r="21">
      <c r="A21" s="3" t="str">
        <f>IFERROR(__xludf.DUMMYFUNCTION("""COMPUTED_VALUE"""),"Health")</f>
        <v>Health</v>
      </c>
      <c r="D21" s="3"/>
      <c r="F21" s="6">
        <f>COUNTIF(Sheet1!F23:F124, D21)</f>
        <v>0</v>
      </c>
      <c r="G21" s="6">
        <f>SUMIF(Sheet1!$F$3:$F$104, D21, Sheet1!$C$3:$C$104)</f>
        <v>0</v>
      </c>
    </row>
    <row r="22">
      <c r="A22" s="3" t="str">
        <f>IFERROR(__xludf.DUMMYFUNCTION("""COMPUTED_VALUE"""),"Positive Expressions")</f>
        <v>Positive Expressions</v>
      </c>
      <c r="D22" s="3"/>
      <c r="F22" s="6">
        <f>COUNTIF(Sheet1!F24:F125, D22)</f>
        <v>0</v>
      </c>
      <c r="G22" s="6">
        <f>SUMIF(Sheet1!$F$3:$F$104, D22, Sheet1!$C$3:$C$104)</f>
        <v>0</v>
      </c>
    </row>
    <row r="23">
      <c r="A23" s="3" t="str">
        <f>IFERROR(__xludf.DUMMYFUNCTION("""COMPUTED_VALUE"""),"UK Politics")</f>
        <v>UK Politics</v>
      </c>
      <c r="D23" s="3"/>
      <c r="F23" s="6">
        <f>COUNTIF(Sheet1!F24:F126, D23)</f>
        <v>0</v>
      </c>
      <c r="G23" s="6">
        <f>SUMIF(Sheet1!$F$3:$F$104, D23, Sheet1!$C$3:$C$104)</f>
        <v>0</v>
      </c>
    </row>
    <row r="24">
      <c r="A24" s="3" t="str">
        <f>IFERROR(__xludf.DUMMYFUNCTION("""COMPUTED_VALUE"""),"Love and Happiness")</f>
        <v>Love and Happiness</v>
      </c>
      <c r="D24" s="3"/>
      <c r="F24" s="6">
        <f>COUNTIF(Sheet1!F25:F127, D24)</f>
        <v>0</v>
      </c>
      <c r="G24" s="6">
        <f>SUMIF(Sheet1!$F$3:$F$104, D24, Sheet1!$C$3:$C$104)</f>
        <v>0</v>
      </c>
    </row>
    <row r="25">
      <c r="A25" s="3" t="str">
        <f>IFERROR(__xludf.DUMMYFUNCTION("""COMPUTED_VALUE"""),"Adult Content")</f>
        <v>Adult Content</v>
      </c>
      <c r="F25" s="6"/>
      <c r="G25" s="6"/>
    </row>
    <row r="26">
      <c r="A26" s="3" t="str">
        <f>IFERROR(__xludf.DUMMYFUNCTION("""COMPUTED_VALUE"""),"Social Media Engagement")</f>
        <v>Social Media Engagement</v>
      </c>
      <c r="F26" s="6"/>
      <c r="G26" s="6"/>
    </row>
    <row r="27">
      <c r="A27" s="3" t="str">
        <f>IFERROR(__xludf.DUMMYFUNCTION("""COMPUTED_VALUE"""),"Nigeria")</f>
        <v>Nigeria</v>
      </c>
      <c r="F27" s="6"/>
      <c r="G27" s="6"/>
    </row>
    <row r="28">
      <c r="A28" s="3" t="str">
        <f>IFERROR(__xludf.DUMMYFUNCTION("""COMPUTED_VALUE"""),"Photography")</f>
        <v>Photography</v>
      </c>
      <c r="F28" s="6"/>
      <c r="G28" s="6"/>
    </row>
    <row r="29">
      <c r="A29" s="3" t="str">
        <f>IFERROR(__xludf.DUMMYFUNCTION("""COMPUTED_VALUE"""),"Gender and Identity")</f>
        <v>Gender and Identity</v>
      </c>
      <c r="F29" s="6"/>
      <c r="G29" s="6"/>
    </row>
    <row r="30">
      <c r="A30" s="3" t="str">
        <f>IFERROR(__xludf.DUMMYFUNCTION("""COMPUTED_VALUE"""),"Weather")</f>
        <v>Weather</v>
      </c>
      <c r="F30" s="6"/>
      <c r="G30" s="6"/>
    </row>
    <row r="31">
      <c r="A31" s="3" t="str">
        <f>IFERROR(__xludf.DUMMYFUNCTION("""COMPUTED_VALUE"""),"Time")</f>
        <v>Time</v>
      </c>
      <c r="F31" s="6"/>
      <c r="G31" s="6"/>
    </row>
    <row r="32">
      <c r="A32" s="3" t="str">
        <f>IFERROR(__xludf.DUMMYFUNCTION("""COMPUTED_VALUE"""),"Finance")</f>
        <v>Finance</v>
      </c>
      <c r="F32" s="6"/>
      <c r="G32" s="6"/>
    </row>
    <row r="33">
      <c r="A33" s="3" t="str">
        <f>IFERROR(__xludf.DUMMYFUNCTION("""COMPUTED_VALUE"""),"Slang and Informal Language")</f>
        <v>Slang and Informal Language</v>
      </c>
      <c r="F33" s="6"/>
      <c r="G33" s="6"/>
    </row>
    <row r="34">
      <c r="A34" s="3" t="str">
        <f>IFERROR(__xludf.DUMMYFUNCTION("""COMPUTED_VALUE"""),"Crying")</f>
        <v>Crying</v>
      </c>
      <c r="F34" s="6"/>
      <c r="G34" s="6"/>
    </row>
    <row r="35">
      <c r="A35" s="3" t="str">
        <f>IFERROR(__xludf.DUMMYFUNCTION("""COMPUTED_VALUE"""),"Project and Development")</f>
        <v>Project and Development</v>
      </c>
      <c r="F35" s="6"/>
      <c r="G35" s="6"/>
    </row>
    <row r="36">
      <c r="A36" s="3" t="str">
        <f>IFERROR(__xludf.DUMMYFUNCTION("""COMPUTED_VALUE"""),"Completion")</f>
        <v>Completion</v>
      </c>
      <c r="F36" s="6"/>
      <c r="G36" s="6"/>
    </row>
    <row r="37">
      <c r="A37" s="3" t="str">
        <f>IFERROR(__xludf.DUMMYFUNCTION("""COMPUTED_VALUE"""),"Hands and Fitness")</f>
        <v>Hands and Fitness</v>
      </c>
      <c r="F37" s="6"/>
      <c r="G37" s="6"/>
    </row>
    <row r="38">
      <c r="A38" s="3" t="str">
        <f>IFERROR(__xludf.DUMMYFUNCTION("""COMPUTED_VALUE"""),"Abortion Rights")</f>
        <v>Abortion Rights</v>
      </c>
      <c r="F38" s="6"/>
      <c r="G38" s="6"/>
    </row>
    <row r="39">
      <c r="A39" s="3" t="str">
        <f>IFERROR(__xludf.DUMMYFUNCTION("""COMPUTED_VALUE"""),"Race and Racism")</f>
        <v>Race and Racism</v>
      </c>
      <c r="F39" s="6"/>
      <c r="G39" s="6"/>
    </row>
    <row r="40">
      <c r="A40" s="3" t="str">
        <f>IFERROR(__xludf.DUMMYFUNCTION("""COMPUTED_VALUE"""),"Friendship")</f>
        <v>Friendship</v>
      </c>
      <c r="F40" s="6"/>
      <c r="G40" s="6"/>
    </row>
    <row r="41">
      <c r="A41" s="3" t="str">
        <f>IFERROR(__xludf.DUMMYFUNCTION("""COMPUTED_VALUE"""),"Nature and Animals")</f>
        <v>Nature and Animals</v>
      </c>
      <c r="F41" s="6"/>
      <c r="G41" s="6"/>
    </row>
    <row r="42">
      <c r="A42" s="3" t="str">
        <f>IFERROR(__xludf.DUMMYFUNCTION("""COMPUTED_VALUE"""),"NFTs and Crypto")</f>
        <v>NFTs and Crypto</v>
      </c>
      <c r="F42" s="6"/>
      <c r="G42" s="6"/>
    </row>
    <row r="43">
      <c r="A43" s="3" t="str">
        <f>IFERROR(__xludf.DUMMYFUNCTION("""COMPUTED_VALUE"""),"Dogs and Pets")</f>
        <v>Dogs and Pets</v>
      </c>
      <c r="F43" s="6"/>
      <c r="G43" s="6"/>
    </row>
    <row r="44">
      <c r="A44" s="3" t="str">
        <f>IFERROR(__xludf.DUMMYFUNCTION("""COMPUTED_VALUE"""),"Heart")</f>
        <v>Heart</v>
      </c>
      <c r="F44" s="6"/>
      <c r="G44" s="6"/>
    </row>
    <row r="45">
      <c r="A45" s="3" t="str">
        <f>IFERROR(__xludf.DUMMYFUNCTION("""COMPUTED_VALUE"""),"Hair Styles")</f>
        <v>Hair Styles</v>
      </c>
      <c r="F45" s="6"/>
      <c r="G45" s="6"/>
    </row>
    <row r="46">
      <c r="A46" s="3" t="str">
        <f>IFERROR(__xludf.DUMMYFUNCTION("""COMPUTED_VALUE"""),"Fighting and Combat Sports")</f>
        <v>Fighting and Combat Sports</v>
      </c>
      <c r="F46" s="6"/>
      <c r="G46" s="6"/>
    </row>
    <row r="47">
      <c r="A47" s="3" t="str">
        <f>IFERROR(__xludf.DUMMYFUNCTION("""COMPUTED_VALUE"""),"Smiles and Hugs")</f>
        <v>Smiles and Hugs</v>
      </c>
      <c r="F47" s="6"/>
      <c r="G47" s="6"/>
    </row>
    <row r="48">
      <c r="A48" s="3" t="str">
        <f>IFERROR(__xludf.DUMMYFUNCTION("""COMPUTED_VALUE"""),"Laughter and Humor")</f>
        <v>Laughter and Humor</v>
      </c>
      <c r="F48" s="6"/>
      <c r="G48" s="6"/>
    </row>
    <row r="49">
      <c r="A49" s="3" t="str">
        <f>IFERROR(__xludf.DUMMYFUNCTION("""COMPUTED_VALUE"""),"Marriage")</f>
        <v>Marriage</v>
      </c>
      <c r="F49" s="6"/>
      <c r="G49" s="6"/>
    </row>
    <row r="50">
      <c r="A50" s="3" t="str">
        <f>IFERROR(__xludf.DUMMYFUNCTION("""COMPUTED_VALUE"""),"Colors")</f>
        <v>Colors</v>
      </c>
      <c r="F50" s="6"/>
      <c r="G50" s="6"/>
    </row>
    <row r="51">
      <c r="A51" s="3" t="str">
        <f>IFERROR(__xludf.DUMMYFUNCTION("""COMPUTED_VALUE"""),"Moon and Space")</f>
        <v>Moon and Space</v>
      </c>
      <c r="F51" s="6"/>
      <c r="G51" s="6"/>
    </row>
    <row r="52">
      <c r="A52" s="3" t="str">
        <f>IFERROR(__xludf.DUMMYFUNCTION("""COMPUTED_VALUE"""),"Environment and Climate")</f>
        <v>Environment and Climate</v>
      </c>
      <c r="F52" s="6"/>
      <c r="G52" s="6"/>
    </row>
    <row r="53">
      <c r="A53" s="3" t="str">
        <f>IFERROR(__xludf.DUMMYFUNCTION("""COMPUTED_VALUE"""),"Gaming")</f>
        <v>Gaming</v>
      </c>
      <c r="F53" s="6"/>
      <c r="G53" s="6"/>
    </row>
    <row r="54">
      <c r="A54" s="3" t="str">
        <f>IFERROR(__xludf.DUMMYFUNCTION("""COMPUTED_VALUE"""),"Communication and Customer Service")</f>
        <v>Communication and Customer Service</v>
      </c>
      <c r="F54" s="6"/>
      <c r="G54" s="6"/>
    </row>
    <row r="55">
      <c r="A55" s="3" t="str">
        <f>IFERROR(__xludf.DUMMYFUNCTION("""COMPUTED_VALUE"""),"Communication")</f>
        <v>Communication</v>
      </c>
      <c r="F55" s="6"/>
      <c r="G55" s="6"/>
    </row>
    <row r="56">
      <c r="A56" s="3" t="str">
        <f>IFERROR(__xludf.DUMMYFUNCTION("""COMPUTED_VALUE"""),"Voting")</f>
        <v>Voting</v>
      </c>
      <c r="F56" s="6"/>
      <c r="G56" s="6"/>
    </row>
    <row r="57">
      <c r="A57" s="3" t="str">
        <f>IFERROR(__xludf.DUMMYFUNCTION("""COMPUTED_VALUE"""),"Cats")</f>
        <v>Cats</v>
      </c>
      <c r="F57" s="6"/>
      <c r="G57" s="6"/>
    </row>
    <row r="58">
      <c r="A58" s="3" t="str">
        <f>IFERROR(__xludf.DUMMYFUNCTION("""COMPUTED_VALUE"""),"Cricket")</f>
        <v>Cricket</v>
      </c>
      <c r="F58" s="6"/>
      <c r="G58" s="6"/>
    </row>
    <row r="59">
      <c r="A59" s="3" t="str">
        <f>IFERROR(__xludf.DUMMYFUNCTION("""COMPUTED_VALUE"""),"Missing and Longing")</f>
        <v>Missing and Longing</v>
      </c>
      <c r="F59" s="6"/>
      <c r="G59" s="6"/>
    </row>
    <row r="60">
      <c r="A60" s="3" t="str">
        <f>IFERROR(__xludf.DUMMYFUNCTION("""COMPUTED_VALUE"""),"Gratitude")</f>
        <v>Gratitude</v>
      </c>
      <c r="F60" s="6"/>
      <c r="G60" s="6"/>
    </row>
    <row r="61">
      <c r="A61" s="3" t="str">
        <f>IFERROR(__xludf.DUMMYFUNCTION("""COMPUTED_VALUE"""),"Royalty")</f>
        <v>Royalty</v>
      </c>
      <c r="F61" s="6"/>
      <c r="G61" s="6"/>
    </row>
    <row r="62">
      <c r="A62" s="3" t="str">
        <f>IFERROR(__xludf.DUMMYFUNCTION("""COMPUTED_VALUE"""),"Kissing and Affection")</f>
        <v>Kissing and Affection</v>
      </c>
      <c r="F62" s="6"/>
      <c r="G62" s="6"/>
    </row>
    <row r="63">
      <c r="A63" s="3" t="str">
        <f>IFERROR(__xludf.DUMMYFUNCTION("""COMPUTED_VALUE"""),"Breasts")</f>
        <v>Breasts</v>
      </c>
      <c r="F63" s="6"/>
      <c r="G63" s="6"/>
    </row>
    <row r="64">
      <c r="A64" s="3" t="str">
        <f>IFERROR(__xludf.DUMMYFUNCTION("""COMPUTED_VALUE"""),"Hope and Expectation")</f>
        <v>Hope and Expectation</v>
      </c>
      <c r="F64" s="6"/>
      <c r="G64" s="6"/>
    </row>
    <row r="65">
      <c r="A65" s="3" t="str">
        <f>IFERROR(__xludf.DUMMYFUNCTION("""COMPUTED_VALUE"""),"Congratulations")</f>
        <v>Congratulations</v>
      </c>
      <c r="F65" s="6"/>
      <c r="G65" s="6"/>
    </row>
    <row r="66">
      <c r="A66" s="3" t="str">
        <f>IFERROR(__xludf.DUMMYFUNCTION("""COMPUTED_VALUE"""),"Age and Growing")</f>
        <v>Age and Growing</v>
      </c>
      <c r="F66" s="6"/>
      <c r="G66" s="6"/>
    </row>
    <row r="67">
      <c r="A67" s="3" t="str">
        <f>IFERROR(__xludf.DUMMYFUNCTION("""COMPUTED_VALUE"""),"Shooting and Weapons")</f>
        <v>Shooting and Weapons</v>
      </c>
      <c r="F67" s="6"/>
      <c r="G67" s="6"/>
    </row>
    <row r="68">
      <c r="A68" s="3" t="str">
        <f>IFERROR(__xludf.DUMMYFUNCTION("""COMPUTED_VALUE"""),"Lying")</f>
        <v>Lying</v>
      </c>
      <c r="F68" s="6"/>
      <c r="G68" s="6"/>
    </row>
    <row r="69">
      <c r="A69" s="3" t="str">
        <f>IFERROR(__xludf.DUMMYFUNCTION("""COMPUTED_VALUE"""),"Fandom")</f>
        <v>Fandom</v>
      </c>
      <c r="F69" s="6"/>
      <c r="G69" s="6"/>
    </row>
    <row r="70">
      <c r="A70" s="3" t="str">
        <f>IFERROR(__xludf.DUMMYFUNCTION("""COMPUTED_VALUE"""),"Home")</f>
        <v>Home</v>
      </c>
      <c r="F70" s="6"/>
      <c r="G70" s="6"/>
    </row>
    <row r="71">
      <c r="A71" s="3" t="str">
        <f>IFERROR(__xludf.DUMMYFUNCTION("""COMPUTED_VALUE"""),"Love")</f>
        <v>Love</v>
      </c>
      <c r="F71" s="6"/>
      <c r="G71" s="6"/>
    </row>
    <row r="72">
      <c r="A72" s="3" t="str">
        <f>IFERROR(__xludf.DUMMYFUNCTION("""COMPUTED_VALUE"""),"Masks")</f>
        <v>Masks</v>
      </c>
      <c r="F72" s="6"/>
      <c r="G72" s="6"/>
    </row>
    <row r="73">
      <c r="A73" s="3" t="str">
        <f>IFERROR(__xludf.DUMMYFUNCTION("""COMPUTED_VALUE"""),"Memory and Remembering")</f>
        <v>Memory and Remembering</v>
      </c>
      <c r="F73" s="6"/>
      <c r="G73" s="6"/>
    </row>
    <row r="74">
      <c r="A74" s="3" t="str">
        <f>IFERROR(__xludf.DUMMYFUNCTION("""COMPUTED_VALUE"""),"Drinking and Alcohol")</f>
        <v>Drinking and Alcohol</v>
      </c>
      <c r="F74" s="6"/>
      <c r="G74" s="6"/>
    </row>
    <row r="75">
      <c r="A75" s="3" t="str">
        <f>IFERROR(__xludf.DUMMYFUNCTION("""COMPUTED_VALUE"""),"Zodiac Signs")</f>
        <v>Zodiac Signs</v>
      </c>
      <c r="F75" s="6"/>
      <c r="G75" s="6"/>
    </row>
    <row r="76">
      <c r="A76" s="3" t="str">
        <f>IFERROR(__xludf.DUMMYFUNCTION("""COMPUTED_VALUE"""),"Other")</f>
        <v>Other</v>
      </c>
      <c r="F76" s="6"/>
      <c r="G76" s="6"/>
    </row>
    <row r="77">
      <c r="A77" s="3" t="str">
        <f>IFERROR(__xludf.DUMMYFUNCTION("""COMPUTED_VALUE"""),"Fire and Burning")</f>
        <v>Fire and Burning</v>
      </c>
      <c r="F77" s="6"/>
      <c r="G77" s="6"/>
    </row>
    <row r="78">
      <c r="A78" s="3" t="str">
        <f>IFERROR(__xludf.DUMMYFUNCTION("""COMPUTED_VALUE"""),"Feeling")</f>
        <v>Feeling</v>
      </c>
      <c r="F78" s="6"/>
      <c r="G78" s="6"/>
    </row>
    <row r="79">
      <c r="A79" s="3" t="str">
        <f>IFERROR(__xludf.DUMMYFUNCTION("""COMPUTED_VALUE"""),"Physical Activity")</f>
        <v>Physical Activity</v>
      </c>
      <c r="F79" s="6"/>
      <c r="G79" s="6"/>
    </row>
    <row r="80">
      <c r="A80" s="3" t="str">
        <f>IFERROR(__xludf.DUMMYFUNCTION("""COMPUTED_VALUE"""),"Face and Body")</f>
        <v>Face and Body</v>
      </c>
      <c r="F80" s="6"/>
      <c r="G80" s="6"/>
    </row>
    <row r="81">
      <c r="A81" s="3" t="str">
        <f>IFERROR(__xludf.DUMMYFUNCTION("""COMPUTED_VALUE"""),"TikTok")</f>
        <v>TikTok</v>
      </c>
      <c r="F81" s="6"/>
      <c r="G81" s="6"/>
    </row>
    <row r="82">
      <c r="A82" s="3" t="str">
        <f>IFERROR(__xludf.DUMMYFUNCTION("""COMPUTED_VALUE"""),"Mood")</f>
        <v>Mood</v>
      </c>
      <c r="F82" s="6"/>
      <c r="G82" s="6"/>
    </row>
    <row r="83">
      <c r="A83" s="3" t="str">
        <f>IFERROR(__xludf.DUMMYFUNCTION("""COMPUTED_VALUE"""),"Hate and Anger")</f>
        <v>Hate and Anger</v>
      </c>
      <c r="F83" s="6"/>
      <c r="G83" s="6"/>
    </row>
    <row r="84">
      <c r="A84" s="3" t="str">
        <f>IFERROR(__xludf.DUMMYFUNCTION("""COMPUTED_VALUE"""),"Phones and Technology")</f>
        <v>Phones and Technology</v>
      </c>
      <c r="F84" s="6"/>
      <c r="G84" s="6"/>
    </row>
    <row r="85">
      <c r="A85" s="3" t="str">
        <f>IFERROR(__xludf.DUMMYFUNCTION("""COMPUTED_VALUE"""),"Descriptions")</f>
        <v>Descriptions</v>
      </c>
      <c r="F85" s="6"/>
      <c r="G85" s="6"/>
    </row>
    <row r="86">
      <c r="A86" s="3" t="str">
        <f>IFERROR(__xludf.DUMMYFUNCTION("""COMPUTED_VALUE"""),"Social Media Accounts")</f>
        <v>Social Media Accounts</v>
      </c>
      <c r="F86" s="6"/>
      <c r="G86" s="6"/>
    </row>
    <row r="87">
      <c r="A87" s="3" t="str">
        <f>IFERROR(__xludf.DUMMYFUNCTION("""COMPUTED_VALUE"""),"Breath and Smell")</f>
        <v>Breath and Smell</v>
      </c>
      <c r="F87" s="6"/>
      <c r="G87" s="6"/>
    </row>
    <row r="88">
      <c r="A88" s="3"/>
      <c r="F88" s="6"/>
      <c r="G88" s="6"/>
    </row>
    <row r="89">
      <c r="F89" s="6"/>
      <c r="G89" s="6"/>
    </row>
    <row r="90">
      <c r="F90" s="6"/>
      <c r="G90" s="6"/>
    </row>
    <row r="91">
      <c r="F91" s="6"/>
      <c r="G91" s="6"/>
    </row>
    <row r="92">
      <c r="F92" s="6"/>
      <c r="G92" s="6"/>
    </row>
    <row r="93">
      <c r="F93" s="6"/>
      <c r="G93" s="6"/>
    </row>
    <row r="94">
      <c r="F94" s="6"/>
      <c r="G94" s="6"/>
    </row>
    <row r="95">
      <c r="F95" s="6"/>
      <c r="G95" s="6"/>
    </row>
    <row r="96">
      <c r="F96" s="6"/>
      <c r="G96" s="6"/>
    </row>
    <row r="97">
      <c r="F97" s="6"/>
      <c r="G97" s="6"/>
    </row>
    <row r="98">
      <c r="F98" s="6"/>
      <c r="G98" s="6"/>
    </row>
    <row r="99">
      <c r="F99" s="6"/>
      <c r="G99" s="6"/>
    </row>
    <row r="100">
      <c r="F100" s="6"/>
      <c r="G100" s="6"/>
    </row>
    <row r="101">
      <c r="F101" s="6"/>
      <c r="G101" s="6"/>
    </row>
    <row r="102">
      <c r="F102" s="6"/>
      <c r="G102" s="6"/>
    </row>
    <row r="103">
      <c r="F103" s="6"/>
      <c r="G103" s="6"/>
    </row>
    <row r="104">
      <c r="F104" s="6"/>
      <c r="G104" s="6"/>
    </row>
    <row r="105">
      <c r="F105" s="6"/>
      <c r="G105" s="6"/>
    </row>
    <row r="106">
      <c r="F106" s="6"/>
      <c r="G106" s="6"/>
    </row>
    <row r="107">
      <c r="F107" s="6"/>
      <c r="G107" s="6"/>
    </row>
    <row r="108">
      <c r="F108" s="6"/>
      <c r="G108" s="6"/>
    </row>
    <row r="109">
      <c r="F109" s="6"/>
      <c r="G109" s="6"/>
    </row>
    <row r="110">
      <c r="F110" s="6"/>
      <c r="G110" s="6"/>
    </row>
    <row r="111">
      <c r="F111" s="6"/>
      <c r="G111" s="6"/>
    </row>
    <row r="112">
      <c r="F112" s="6"/>
      <c r="G112" s="6"/>
    </row>
    <row r="113">
      <c r="F113" s="6"/>
      <c r="G113" s="6"/>
    </row>
    <row r="114">
      <c r="F114" s="6"/>
      <c r="G114" s="6"/>
    </row>
    <row r="115">
      <c r="F115" s="6"/>
      <c r="G115" s="6"/>
    </row>
    <row r="116">
      <c r="F116" s="6"/>
      <c r="G116" s="6"/>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2024-06-25T13:07:15Z</dcterms:created>
  <dc:creator>openpyxl</dc:creator>
</cp:coreProperties>
</file>