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4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presentação" sheetId="1" state="visible" r:id="rId2"/>
    <sheet name="Vendas" sheetId="2" state="visible" r:id="rId3"/>
    <sheet name="Tabela dinâmica_receita por cat" sheetId="3" state="visible" r:id="rId4"/>
    <sheet name="Tabela dinâmica_valor x vendedo" sheetId="4" state="visible" r:id="rId5"/>
    <sheet name="Tabela dinâmica-Produto x quant" sheetId="5" state="visible" r:id="rId6"/>
    <sheet name="Tabela dinâmica_categgoria X re" sheetId="6" state="visible" r:id="rId7"/>
    <sheet name="resumo" sheetId="7" state="visible" r:id="rId8"/>
  </sheets>
  <definedNames>
    <definedName function="false" hidden="true" localSheetId="6" name="_xlnm._FilterDatabase" vbProcedure="false">resumo!$A$3:$B$8</definedName>
    <definedName function="false" hidden="true" localSheetId="1" name="_xlnm._FilterDatabase" vbProcedure="false">Vendas!$H$1:$H$117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<sst xmlns="http://schemas.openxmlformats.org/spreadsheetml/2006/main" count="570" uniqueCount="92">
  <si>
    <t xml:space="preserve">📊 Apresentação do Projeto – Análise de Vendas </t>
  </si>
  <si>
    <t xml:space="preserve">Autora: Lidiane</t>
  </si>
  <si>
    <t xml:space="preserve">Data: 27 de agosto de 2025 </t>
  </si>
  <si>
    <r>
      <rPr>
        <b val="true"/>
        <sz val="10"/>
        <rFont val="Times New Roman"/>
        <family val="1"/>
      </rPr>
      <t xml:space="preserve">Ferramenta utilizada: </t>
    </r>
    <r>
      <rPr>
        <sz val="10"/>
        <rFont val="Times New Roman"/>
        <family val="1"/>
      </rPr>
      <t xml:space="preserve">LibreOffice Calc</t>
    </r>
    <r>
      <rPr>
        <b val="true"/>
        <sz val="10"/>
        <rFont val="Times New Roman"/>
        <family val="1"/>
      </rPr>
      <t xml:space="preserve"> </t>
    </r>
  </si>
  <si>
    <r>
      <rPr>
        <b val="true"/>
        <sz val="10"/>
        <rFont val="Times New Roman"/>
        <family val="1"/>
      </rPr>
      <t xml:space="preserve">Projeto: </t>
    </r>
    <r>
      <rPr>
        <sz val="10"/>
        <rFont val="Times New Roman"/>
        <family val="1"/>
      </rPr>
      <t xml:space="preserve">Análise de desempenho comercial por produto, vendedor e região </t>
    </r>
  </si>
  <si>
    <t xml:space="preserve">🎯 Objetivo </t>
  </si>
  <si>
    <t xml:space="preserve">Este projeto tem como finalidade analisar os dados de vendas com foco em: </t>
  </si>
  <si>
    <t xml:space="preserve">Identificar os produtos com maior e menor desempenho </t>
  </si>
  <si>
    <t xml:space="preserve">Avaliar a performance dos vendedores por região </t>
  </si>
  <si>
    <t xml:space="preserve">Detectar padrões de sazonalidade ou variações mensais </t>
  </si>
  <si>
    <t xml:space="preserve">Gerar insights para tomada de decisão estratégica</t>
  </si>
  <si>
    <t xml:space="preserve">📁 Estrutura da Planilha </t>
  </si>
  <si>
    <t xml:space="preserve">Aba </t>
  </si>
  <si>
    <t xml:space="preserve">Conteúdo </t>
  </si>
  <si>
    <t xml:space="preserve">Dados Brutos </t>
  </si>
  <si>
    <t xml:space="preserve">Registro completo das vendas por produto, vendedor, data e região </t>
  </si>
  <si>
    <t xml:space="preserve">Resumo </t>
  </si>
  <si>
    <t xml:space="preserve">Tabela dinâmica com totais por categoria, vendedor e produto </t>
  </si>
  <si>
    <t xml:space="preserve">Gráficos </t>
  </si>
  <si>
    <t xml:space="preserve">Visualizações com destaque para desempenho por vendedor e categoria </t>
  </si>
  <si>
    <t xml:space="preserve">Apresentação </t>
  </si>
  <si>
    <t xml:space="preserve">Informações gerais do projeto e objetivos (esta aba) </t>
  </si>
  <si>
    <t xml:space="preserve">Data da Venda</t>
  </si>
  <si>
    <t xml:space="preserve">Produto</t>
  </si>
  <si>
    <t xml:space="preserve">Categoria</t>
  </si>
  <si>
    <t xml:space="preserve">Quantidade</t>
  </si>
  <si>
    <t xml:space="preserve">Valor Unitário</t>
  </si>
  <si>
    <t xml:space="preserve">Vendedor</t>
  </si>
  <si>
    <t xml:space="preserve">Região</t>
  </si>
  <si>
    <t xml:space="preserve">valor total</t>
  </si>
  <si>
    <t xml:space="preserve">Camiseta Básica</t>
  </si>
  <si>
    <t xml:space="preserve">Masculino</t>
  </si>
  <si>
    <t xml:space="preserve">Ana</t>
  </si>
  <si>
    <t xml:space="preserve">Sul</t>
  </si>
  <si>
    <t xml:space="preserve">Vestido Floral</t>
  </si>
  <si>
    <t xml:space="preserve">Feminino</t>
  </si>
  <si>
    <t xml:space="preserve">Bruno</t>
  </si>
  <si>
    <t xml:space="preserve">Sudeste</t>
  </si>
  <si>
    <t xml:space="preserve">Bermuda Jeans</t>
  </si>
  <si>
    <t xml:space="preserve">Carla</t>
  </si>
  <si>
    <t xml:space="preserve">Norte</t>
  </si>
  <si>
    <t xml:space="preserve">Blusa Manga Longa</t>
  </si>
  <si>
    <t xml:space="preserve">Daniel</t>
  </si>
  <si>
    <t xml:space="preserve">Centro-Oeste</t>
  </si>
  <si>
    <t xml:space="preserve">Jaqueta Jeans</t>
  </si>
  <si>
    <t xml:space="preserve">Unissex</t>
  </si>
  <si>
    <t xml:space="preserve">Fernanda</t>
  </si>
  <si>
    <t xml:space="preserve">Calça Skinny</t>
  </si>
  <si>
    <t xml:space="preserve">Gustavo</t>
  </si>
  <si>
    <t xml:space="preserve">Nordeste</t>
  </si>
  <si>
    <t xml:space="preserve">Camisa Polo</t>
  </si>
  <si>
    <t xml:space="preserve">Helena</t>
  </si>
  <si>
    <t xml:space="preserve">Saia Midi</t>
  </si>
  <si>
    <t xml:space="preserve">Igor</t>
  </si>
  <si>
    <t xml:space="preserve">Moletom</t>
  </si>
  <si>
    <t xml:space="preserve">Juliana</t>
  </si>
  <si>
    <t xml:space="preserve">Body Bebê</t>
  </si>
  <si>
    <t xml:space="preserve">Infantil</t>
  </si>
  <si>
    <t xml:space="preserve">Lucas</t>
  </si>
  <si>
    <t xml:space="preserve">Camiseta Infantil</t>
  </si>
  <si>
    <t xml:space="preserve">Vestido Infantil</t>
  </si>
  <si>
    <t xml:space="preserve">Boné</t>
  </si>
  <si>
    <t xml:space="preserve">Meia</t>
  </si>
  <si>
    <t xml:space="preserve">Jaqueta de Couro</t>
  </si>
  <si>
    <t xml:space="preserve">Blusa Manga Curta</t>
  </si>
  <si>
    <t xml:space="preserve">Calça Jeans</t>
  </si>
  <si>
    <t xml:space="preserve">Macacão</t>
  </si>
  <si>
    <t xml:space="preserve">Moletom Infantil</t>
  </si>
  <si>
    <t xml:space="preserve">Body</t>
  </si>
  <si>
    <t xml:space="preserve">Total</t>
  </si>
  <si>
    <t xml:space="preserve">Soma - valor total</t>
  </si>
  <si>
    <t xml:space="preserve">Total Resultado</t>
  </si>
  <si>
    <t xml:space="preserve">Soma - Quantidade</t>
  </si>
  <si>
    <t xml:space="preserve">Categoria por região</t>
  </si>
  <si>
    <t xml:space="preserve">ategoria</t>
  </si>
  <si>
    <t xml:space="preserve">Resumo de Vendas – Setembro 2025</t>
  </si>
  <si>
    <t xml:space="preserve">📈Indicadores principais</t>
  </si>
  <si>
    <t xml:space="preserve">Indicadores </t>
  </si>
  <si>
    <t xml:space="preserve">Valor</t>
  </si>
  <si>
    <t xml:space="preserve">  🛒Total de vendas</t>
  </si>
  <si>
    <t xml:space="preserve"> 🏆Produto mais vendido</t>
  </si>
  <si>
    <t xml:space="preserve"> 🧊Produto menos vendido</t>
  </si>
  <si>
    <t xml:space="preserve"> 📦 Produtos vendidos </t>
  </si>
  <si>
    <t xml:space="preserve"> 💰 Ticket médio </t>
  </si>
  <si>
    <t xml:space="preserve">🏆 Vendedor com maior receita </t>
  </si>
  <si>
    <t xml:space="preserve">total de produtos vendidos</t>
  </si>
  <si>
    <t xml:space="preserve"> 🥇Top 3 produtos mais vendidos  </t>
  </si>
  <si>
    <t xml:space="preserve">🏆 Ranking </t>
  </si>
  <si>
    <t xml:space="preserve">🥇 1º </t>
  </si>
  <si>
    <t xml:space="preserve">🥈 2º </t>
  </si>
  <si>
    <t xml:space="preserve">🥉 3º </t>
  </si>
  <si>
    <t xml:space="preserve">📊Gráfico + observações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</si>
</sst>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#,##0"/>
    <numFmt numFmtId="167" formatCode="[$R$-416]\ #,##0.00;[RED]\-[$R$-416]\ #,##0.00"/>
    <numFmt numFmtId="168" formatCode="General"/>
  </numFmts>
  <fonts count="2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26"/>
      <name val="Arial"/>
      <family val="2"/>
    </font>
    <font>
      <b val="true"/>
      <sz val="10"/>
      <name val="Times New Roman"/>
      <family val="1"/>
    </font>
    <font>
      <sz val="10"/>
      <name val="Times New Roman"/>
      <family val="1"/>
    </font>
    <font>
      <sz val="22"/>
      <name val="Times New Roman"/>
      <family val="1"/>
    </font>
    <font>
      <sz val="12"/>
      <name val="Times New Roman"/>
      <family val="1"/>
    </font>
    <font>
      <b val="true"/>
      <sz val="12"/>
      <color rgb="FFFFFFFF"/>
      <name val="Times New Roman"/>
      <family val="1"/>
    </font>
    <font>
      <sz val="11"/>
      <color rgb="FF333330"/>
      <name val="Times New Roman"/>
      <family val="1"/>
    </font>
    <font>
      <b val="true"/>
      <sz val="10"/>
      <color rgb="FFFFFFFF"/>
      <name val="Arial"/>
      <family val="2"/>
    </font>
    <font>
      <sz val="32"/>
      <color rgb="FF2F4F4F"/>
      <name val="Impact"/>
      <family val="2"/>
    </font>
    <font>
      <sz val="28"/>
      <name val="Microsoft YaHei UI"/>
      <family val="2"/>
    </font>
    <font>
      <b val="true"/>
      <sz val="14"/>
      <color rgb="FFFFFFFF"/>
      <name val="Microsoft YaHei UI"/>
      <family val="2"/>
    </font>
    <font>
      <b val="true"/>
      <sz val="14"/>
      <color rgb="FFFFFFFF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 val="true"/>
      <sz val="13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AFAFA"/>
        <bgColor rgb="FFFFFFFF"/>
      </patternFill>
    </fill>
    <fill>
      <patternFill patternType="solid">
        <fgColor rgb="FFF2F2F2"/>
        <bgColor rgb="FFEAF6FB"/>
      </patternFill>
    </fill>
    <fill>
      <patternFill patternType="solid">
        <fgColor rgb="FF4F4F40"/>
        <bgColor rgb="FF2F4F4F"/>
      </patternFill>
    </fill>
    <fill>
      <patternFill patternType="solid">
        <fgColor rgb="FF2F4F4F"/>
        <bgColor rgb="FF4F4F40"/>
      </patternFill>
    </fill>
    <fill>
      <patternFill patternType="solid">
        <fgColor rgb="FFFFFFFF"/>
        <bgColor rgb="FFFAFAFA"/>
      </patternFill>
    </fill>
    <fill>
      <patternFill patternType="solid">
        <fgColor rgb="FF7E6B5A"/>
        <bgColor rgb="FF666699"/>
      </patternFill>
    </fill>
    <fill>
      <patternFill patternType="solid">
        <fgColor rgb="FFF5F5DC"/>
        <bgColor rgb="FFFDF5C9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>
        <color rgb="FFDCD1D1"/>
      </left>
      <right style="thin">
        <color rgb="FFDCD1D1"/>
      </right>
      <top style="thin">
        <color rgb="FFDCD1D1"/>
      </top>
      <bottom style="thin">
        <color rgb="FFDCD1D1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>
        <color rgb="FF9F9696"/>
      </left>
      <right style="thin">
        <color rgb="FF9F9696"/>
      </right>
      <top style="thin">
        <color rgb="FF9F9696"/>
      </top>
      <bottom style="thin">
        <color rgb="FF9F9696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5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7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9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12" fillId="5" borderId="10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10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9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0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25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26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27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7" fillId="8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2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17" fillId="8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8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7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7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7" fillId="8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7" fillId="8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RANCO" xfId="20"/>
    <cellStyle name="Campo da tabela dinâmica" xfId="21"/>
    <cellStyle name="Canto da tabela dinâmica" xfId="22"/>
    <cellStyle name="Categoria da tabela dinâmica" xfId="23"/>
    <cellStyle name="Resultado da tabela dinâmica" xfId="24"/>
    <cellStyle name="TABELA ZEBRADA CINZA" xfId="25"/>
    <cellStyle name="Título da tabela dinâmica" xfId="26"/>
    <cellStyle name="Valor da tabela dinâmica" xfId="27"/>
    <cellStyle name="ZEBRADA CINZA 2" xfId="28"/>
    <cellStyle name="ZEBRADO CINZA" xfId="29"/>
    <cellStyle name="ZEBRADO CINZA 2 " xfId="30"/>
  </cellStyles>
  <dxfs count="13">
    <dxf>
      <font>
        <name val="Arial"/>
        <family val="2"/>
      </font>
      <fill>
        <patternFill>
          <bgColor rgb="FFF2F2F2"/>
        </patternFill>
      </fill>
    </dxf>
    <dxf>
      <fill>
        <patternFill patternType="solid">
          <fgColor rgb="FF4F4F40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AFAFA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ont>
        <name val="Arial"/>
        <family val="2"/>
      </font>
      <fill>
        <patternFill>
          <bgColor rgb="FFF2F2F2"/>
        </patternFill>
      </fill>
    </dxf>
    <dxf>
      <font>
        <name val="Arial"/>
        <family val="2"/>
      </font>
      <fill>
        <patternFill>
          <bgColor rgb="FFFAFAFA"/>
        </patternFill>
      </fill>
    </dxf>
    <dxf>
      <font>
        <name val="Arial"/>
        <family val="2"/>
        <b val="0"/>
        <i val="0"/>
        <strike val="0"/>
        <outline val="0"/>
        <shadow val="0"/>
        <color rgb="00FFFFFF"/>
        <sz val="10"/>
        <u val="none"/>
      </font>
      <numFmt numFmtId="164" formatCode="General"/>
      <fill>
        <patternFill>
          <bgColor rgb="FFF2F2F2"/>
        </patternFill>
      </fill>
      <alignment horizontal="general" vertical="bottom" textRotation="0" wrapText="false" indent="0" shrinkToFit="false"/>
    </dxf>
    <dxf>
      <font>
        <name val="Arial"/>
        <family val="2"/>
        <b val="0"/>
        <i val="0"/>
        <strike val="0"/>
        <outline val="0"/>
        <shadow val="0"/>
        <color rgb="00FFFFFF"/>
        <sz val="10"/>
        <u val="none"/>
      </font>
      <numFmt numFmtId="164" formatCode="General"/>
      <fill>
        <patternFill>
          <bgColor rgb="FFFAFAFA"/>
        </patternFill>
      </fill>
      <alignment horizontal="general" vertical="bottom" textRotation="0" wrapText="false" indent="0" shrinkToFit="false"/>
    </dxf>
    <dxf>
      <fill>
        <patternFill patternType="solid">
          <fgColor rgb="FF7E6B5A"/>
        </patternFill>
      </fill>
    </dxf>
    <dxf>
      <fill>
        <patternFill patternType="solid">
          <fgColor rgb="FFF5F5DC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7E6B5A"/>
      <rgbColor rgb="FF9999FF"/>
      <rgbColor rgb="FF993366"/>
      <rgbColor rgb="FFFDF5C9"/>
      <rgbColor rgb="FFEAF6FB"/>
      <rgbColor rgb="FF660066"/>
      <rgbColor rgb="FFFF8080"/>
      <rgbColor rgb="FF0066CC"/>
      <rgbColor rgb="FFDC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DECC9"/>
      <rgbColor rgb="FFF5F5DC"/>
      <rgbColor rgb="FFAEDFF7"/>
      <rgbColor rgb="FFE3D5D5"/>
      <rgbColor rgb="FFFAFAFA"/>
      <rgbColor rgb="FFF9C8C0"/>
      <rgbColor rgb="FF3366FF"/>
      <rgbColor rgb="FF33CCCC"/>
      <rgbColor rgb="FF99CC00"/>
      <rgbColor rgb="FFFFCC00"/>
      <rgbColor rgb="FFFF9900"/>
      <rgbColor rgb="FFFF6600"/>
      <rgbColor rgb="FF666699"/>
      <rgbColor rgb="FF9F9696"/>
      <rgbColor rgb="FF003366"/>
      <rgbColor rgb="FF339966"/>
      <rgbColor rgb="FF003300"/>
      <rgbColor rgb="FF4F4F40"/>
      <rgbColor rgb="FF993300"/>
      <rgbColor rgb="FF993366"/>
      <rgbColor rgb="FF2F4F4F"/>
      <rgbColor rgb="FF3333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84202310334062"/>
          <c:y val="0.0702066207509442"/>
          <c:w val="0.483296909147674"/>
          <c:h val="0.859253499222395"/>
        </c:manualLayout>
      </c:layout>
      <c:pieChart>
        <c:varyColors val="1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edff7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aedff7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9c8c0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df5c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cdecc9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categories</c:f>
              <c:strCache>
                <c:ptCount val="4"/>
                <c:pt idx="0">
                  <c:v>Feminino</c:v>
                </c:pt>
                <c:pt idx="1">
                  <c:v>Infantil</c:v>
                </c:pt>
                <c:pt idx="2">
                  <c:v>Masculino</c:v>
                </c:pt>
                <c:pt idx="3">
                  <c:v>Unissex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3984</c:v>
                </c:pt>
                <c:pt idx="1">
                  <c:v>1840.9</c:v>
                </c:pt>
                <c:pt idx="2">
                  <c:v>4074.8</c:v>
                </c:pt>
                <c:pt idx="3">
                  <c:v>3552.1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67931961728472"/>
          <c:y val="0.0508832351960893"/>
          <c:w val="0.722281283221812"/>
          <c:h val="0.6663704032885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edff7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0"/>
                <c:pt idx="0">
                  <c:v>Ana</c:v>
                </c:pt>
                <c:pt idx="1">
                  <c:v>Bruno</c:v>
                </c:pt>
                <c:pt idx="2">
                  <c:v>Carla</c:v>
                </c:pt>
                <c:pt idx="3">
                  <c:v>Daniel</c:v>
                </c:pt>
                <c:pt idx="4">
                  <c:v>Fernanda</c:v>
                </c:pt>
                <c:pt idx="5">
                  <c:v>Gustavo</c:v>
                </c:pt>
                <c:pt idx="6">
                  <c:v>Helena</c:v>
                </c:pt>
                <c:pt idx="7">
                  <c:v>Igor</c:v>
                </c:pt>
                <c:pt idx="8">
                  <c:v>Juliana</c:v>
                </c:pt>
                <c:pt idx="9">
                  <c:v>Lucas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1366.8</c:v>
                </c:pt>
                <c:pt idx="1">
                  <c:v>1657.6</c:v>
                </c:pt>
                <c:pt idx="2">
                  <c:v>1347.9</c:v>
                </c:pt>
                <c:pt idx="3">
                  <c:v>1737.3</c:v>
                </c:pt>
                <c:pt idx="4">
                  <c:v>1208.6</c:v>
                </c:pt>
                <c:pt idx="5">
                  <c:v>1802.3</c:v>
                </c:pt>
                <c:pt idx="6">
                  <c:v>1087.9</c:v>
                </c:pt>
                <c:pt idx="7">
                  <c:v>1098</c:v>
                </c:pt>
                <c:pt idx="8">
                  <c:v>1147.6</c:v>
                </c:pt>
                <c:pt idx="9">
                  <c:v>997.8</c:v>
                </c:pt>
              </c:numCache>
            </c:numRef>
          </c:val>
        </c:ser>
        <c:gapWidth val="100"/>
        <c:overlap val="0"/>
        <c:axId val="43821678"/>
        <c:axId val="89978892"/>
      </c:barChart>
      <c:catAx>
        <c:axId val="438216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978892"/>
        <c:crosses val="autoZero"/>
        <c:auto val="1"/>
        <c:lblAlgn val="ctr"/>
        <c:lblOffset val="100"/>
        <c:noMultiLvlLbl val="0"/>
      </c:catAx>
      <c:valAx>
        <c:axId val="899788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82167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edff7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9"/>
                <c:pt idx="0">
                  <c:v>Bermuda Jeans</c:v>
                </c:pt>
                <c:pt idx="1">
                  <c:v>Blusa Manga Curta</c:v>
                </c:pt>
                <c:pt idx="2">
                  <c:v>Blusa Manga Longa</c:v>
                </c:pt>
                <c:pt idx="3">
                  <c:v>Body Bebê</c:v>
                </c:pt>
                <c:pt idx="4">
                  <c:v>Boné</c:v>
                </c:pt>
                <c:pt idx="5">
                  <c:v>Calça Jeans</c:v>
                </c:pt>
                <c:pt idx="6">
                  <c:v>Calça Skinny</c:v>
                </c:pt>
                <c:pt idx="7">
                  <c:v>Camisa Polo</c:v>
                </c:pt>
                <c:pt idx="8">
                  <c:v>Camiseta Básica</c:v>
                </c:pt>
                <c:pt idx="9">
                  <c:v>Camiseta Infantil</c:v>
                </c:pt>
                <c:pt idx="10">
                  <c:v>Jaqueta de Couro</c:v>
                </c:pt>
                <c:pt idx="11">
                  <c:v>Jaqueta Jeans</c:v>
                </c:pt>
                <c:pt idx="12">
                  <c:v>Macacão</c:v>
                </c:pt>
                <c:pt idx="13">
                  <c:v>Meia</c:v>
                </c:pt>
                <c:pt idx="14">
                  <c:v>Moletom</c:v>
                </c:pt>
                <c:pt idx="15">
                  <c:v>Moletom Infantil</c:v>
                </c:pt>
                <c:pt idx="16">
                  <c:v>Saia Midi</c:v>
                </c:pt>
                <c:pt idx="17">
                  <c:v>Vestido Floral</c:v>
                </c:pt>
                <c:pt idx="18">
                  <c:v>Vestido Infantil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9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12</c:v>
                </c:pt>
                <c:pt idx="4">
                  <c:v>19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18</c:v>
                </c:pt>
                <c:pt idx="9">
                  <c:v>7</c:v>
                </c:pt>
                <c:pt idx="10">
                  <c:v>7</c:v>
                </c:pt>
                <c:pt idx="11">
                  <c:v>11</c:v>
                </c:pt>
                <c:pt idx="12">
                  <c:v>6</c:v>
                </c:pt>
                <c:pt idx="13">
                  <c:v>35</c:v>
                </c:pt>
                <c:pt idx="14">
                  <c:v>14</c:v>
                </c:pt>
                <c:pt idx="15">
                  <c:v>14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</c:numCache>
            </c:numRef>
          </c:val>
        </c:ser>
        <c:gapWidth val="100"/>
        <c:overlap val="0"/>
        <c:axId val="87046772"/>
        <c:axId val="60707339"/>
      </c:barChart>
      <c:catAx>
        <c:axId val="870467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707339"/>
        <c:crosses val="autoZero"/>
        <c:auto val="1"/>
        <c:lblAlgn val="ctr"/>
        <c:lblOffset val="100"/>
        <c:noMultiLvlLbl val="0"/>
      </c:catAx>
      <c:valAx>
        <c:axId val="607073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04677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51405371642723"/>
          <c:y val="0.141984223975114"/>
          <c:w val="0.722173641474079"/>
          <c:h val="0.765248305743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Centro-Oeste</c:v>
                </c:pt>
              </c:strCache>
            </c:strRef>
          </c:tx>
          <c:spPr>
            <a:solidFill>
              <a:srgbClr val="e3d5d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Feminino</c:v>
                </c:pt>
                <c:pt idx="1">
                  <c:v>Infantil</c:v>
                </c:pt>
                <c:pt idx="2">
                  <c:v>Masculino</c:v>
                </c:pt>
                <c:pt idx="3">
                  <c:v>Unissex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998.4</c:v>
                </c:pt>
                <c:pt idx="1">
                  <c:v>319.4</c:v>
                </c:pt>
                <c:pt idx="2">
                  <c:v>759</c:v>
                </c:pt>
                <c:pt idx="3">
                  <c:v>808.1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Nordeste</c:v>
                </c:pt>
              </c:strCache>
            </c:strRef>
          </c:tx>
          <c:spPr>
            <a:solidFill>
              <a:srgbClr val="f9c8c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Feminino</c:v>
                </c:pt>
                <c:pt idx="1">
                  <c:v>Infantil</c:v>
                </c:pt>
                <c:pt idx="2">
                  <c:v>Masculino</c:v>
                </c:pt>
                <c:pt idx="3">
                  <c:v>Unissex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4"/>
                <c:pt idx="0">
                  <c:v>1018.5</c:v>
                </c:pt>
                <c:pt idx="1">
                  <c:v>553.8</c:v>
                </c:pt>
                <c:pt idx="2">
                  <c:v>459.4</c:v>
                </c:pt>
                <c:pt idx="3">
                  <c:v>1057.6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rgbClr val="fdf5c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Feminino</c:v>
                </c:pt>
                <c:pt idx="1">
                  <c:v>Infantil</c:v>
                </c:pt>
                <c:pt idx="2">
                  <c:v>Masculino</c:v>
                </c:pt>
                <c:pt idx="3">
                  <c:v>Unissex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4"/>
                <c:pt idx="0">
                  <c:v>848.6</c:v>
                </c:pt>
                <c:pt idx="1">
                  <c:v>119.7</c:v>
                </c:pt>
                <c:pt idx="2">
                  <c:v>1038.6</c:v>
                </c:pt>
                <c:pt idx="3">
                  <c:v>439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Sud</c:v>
                </c:pt>
              </c:strCache>
            </c:strRef>
          </c:tx>
          <c:spPr>
            <a:solidFill>
              <a:srgbClr val="eaf6f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Feminino</c:v>
                </c:pt>
                <c:pt idx="1">
                  <c:v>Infantil</c:v>
                </c:pt>
                <c:pt idx="2">
                  <c:v>Masculino</c:v>
                </c:pt>
                <c:pt idx="3">
                  <c:v>Unissex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4"/>
                <c:pt idx="2">
                  <c:v>79.8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Sudeste</c:v>
                </c:pt>
              </c:strCache>
            </c:strRef>
          </c:tx>
          <c:spPr>
            <a:solidFill>
              <a:srgbClr val="aedff7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Feminino</c:v>
                </c:pt>
                <c:pt idx="1">
                  <c:v>Infantil</c:v>
                </c:pt>
                <c:pt idx="2">
                  <c:v>Masculino</c:v>
                </c:pt>
                <c:pt idx="3">
                  <c:v>Unissex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4"/>
                <c:pt idx="0">
                  <c:v>649.1</c:v>
                </c:pt>
                <c:pt idx="1">
                  <c:v>578.7</c:v>
                </c:pt>
                <c:pt idx="2">
                  <c:v>839.1</c:v>
                </c:pt>
                <c:pt idx="3">
                  <c:v>598.8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Sul</c:v>
                </c:pt>
              </c:strCache>
            </c:strRef>
          </c:tx>
          <c:spPr>
            <a:solidFill>
              <a:srgbClr val="cdecc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Feminino</c:v>
                </c:pt>
                <c:pt idx="1">
                  <c:v>Infantil</c:v>
                </c:pt>
                <c:pt idx="2">
                  <c:v>Masculino</c:v>
                </c:pt>
                <c:pt idx="3">
                  <c:v>Unissex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4"/>
                <c:pt idx="0">
                  <c:v>469.4</c:v>
                </c:pt>
                <c:pt idx="1">
                  <c:v>269.3</c:v>
                </c:pt>
                <c:pt idx="2">
                  <c:v>898.9</c:v>
                </c:pt>
                <c:pt idx="3">
                  <c:v>648.6</c:v>
                </c:pt>
              </c:numCache>
            </c:numRef>
          </c:val>
        </c:ser>
        <c:gapWidth val="100"/>
        <c:overlap val="0"/>
        <c:axId val="61278389"/>
        <c:axId val="43147156"/>
      </c:barChart>
      <c:catAx>
        <c:axId val="6127838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147156"/>
        <c:crosses val="autoZero"/>
        <c:auto val="1"/>
        <c:lblAlgn val="ctr"/>
        <c:lblOffset val="100"/>
        <c:noMultiLvlLbl val="0"/>
      </c:catAx>
      <c:valAx>
        <c:axId val="431471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27838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25920</xdr:colOff>
      <xdr:row>6</xdr:row>
      <xdr:rowOff>522360</xdr:rowOff>
    </xdr:from>
    <xdr:to>
      <xdr:col>9</xdr:col>
      <xdr:colOff>101160</xdr:colOff>
      <xdr:row>26</xdr:row>
      <xdr:rowOff>69480</xdr:rowOff>
    </xdr:to>
    <xdr:graphicFrame>
      <xdr:nvGraphicFramePr>
        <xdr:cNvPr id="0" name=""/>
        <xdr:cNvGraphicFramePr/>
      </xdr:nvGraphicFramePr>
      <xdr:xfrm>
        <a:off x="2349360" y="1497600"/>
        <a:ext cx="57650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52560</xdr:colOff>
      <xdr:row>4</xdr:row>
      <xdr:rowOff>143640</xdr:rowOff>
    </xdr:from>
    <xdr:to>
      <xdr:col>9</xdr:col>
      <xdr:colOff>119520</xdr:colOff>
      <xdr:row>24</xdr:row>
      <xdr:rowOff>132480</xdr:rowOff>
    </xdr:to>
    <xdr:graphicFrame>
      <xdr:nvGraphicFramePr>
        <xdr:cNvPr id="1" name=""/>
        <xdr:cNvGraphicFramePr/>
      </xdr:nvGraphicFramePr>
      <xdr:xfrm>
        <a:off x="2336040" y="793800"/>
        <a:ext cx="575640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514080</xdr:colOff>
      <xdr:row>4</xdr:row>
      <xdr:rowOff>133920</xdr:rowOff>
    </xdr:from>
    <xdr:to>
      <xdr:col>9</xdr:col>
      <xdr:colOff>580320</xdr:colOff>
      <xdr:row>24</xdr:row>
      <xdr:rowOff>122760</xdr:rowOff>
    </xdr:to>
    <xdr:graphicFrame>
      <xdr:nvGraphicFramePr>
        <xdr:cNvPr id="2" name=""/>
        <xdr:cNvGraphicFramePr/>
      </xdr:nvGraphicFramePr>
      <xdr:xfrm>
        <a:off x="3092760" y="784080"/>
        <a:ext cx="575604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27360</xdr:colOff>
      <xdr:row>12</xdr:row>
      <xdr:rowOff>9360</xdr:rowOff>
    </xdr:from>
    <xdr:to>
      <xdr:col>7</xdr:col>
      <xdr:colOff>697320</xdr:colOff>
      <xdr:row>31</xdr:row>
      <xdr:rowOff>160920</xdr:rowOff>
    </xdr:to>
    <xdr:graphicFrame>
      <xdr:nvGraphicFramePr>
        <xdr:cNvPr id="3" name=""/>
        <xdr:cNvGraphicFramePr/>
      </xdr:nvGraphicFramePr>
      <xdr:xfrm>
        <a:off x="1340640" y="2287800"/>
        <a:ext cx="576324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16" createdVersion="3">
  <cacheSource type="worksheet">
    <worksheetSource ref="A1:H117" sheet="Vendas"/>
  </cacheSource>
  <cacheFields count="8">
    <cacheField name="Data da Venda" numFmtId="0">
      <sharedItems containsSemiMixedTypes="0" containsNonDate="0" containsDate="1" containsString="0" minDate="2025-01-01T00:00:00" maxDate="2025-02-24T00:00:00" count="45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</sharedItems>
    </cacheField>
    <cacheField name="Produto" numFmtId="0">
      <sharedItems count="20">
        <s v="Bermuda Jeans"/>
        <s v="Blusa Manga Curta"/>
        <s v="Blusa Manga Longa"/>
        <s v="Body"/>
        <s v="Body Bebê"/>
        <s v="Boné"/>
        <s v="Calça Jeans"/>
        <s v="Calça Skinny"/>
        <s v="Camisa Polo"/>
        <s v="Camiseta Básica"/>
        <s v="Camiseta Infantil"/>
        <s v="Jaqueta de Couro"/>
        <s v="Jaqueta Jeans"/>
        <s v="Macacão"/>
        <s v="Meia"/>
        <s v="Moletom"/>
        <s v="Moletom Infantil"/>
        <s v="Saia Midi"/>
        <s v="Vestido Floral"/>
        <s v="Vestido Infantil"/>
      </sharedItems>
    </cacheField>
    <cacheField name="Categoria" numFmtId="0">
      <sharedItems containsBlank="1" count="5">
        <s v="Feminino"/>
        <s v="Infantil"/>
        <s v="Masculino"/>
        <s v="Unissex"/>
        <m/>
      </sharedItems>
    </cacheField>
    <cacheField name="Quantidade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Valor Unitário" numFmtId="0">
      <sharedItems containsString="0" containsBlank="1" containsNumber="1" minValue="9.9" maxValue="199.9" count="15">
        <n v="9.9"/>
        <n v="19.9"/>
        <n v="29.9"/>
        <n v="34.9"/>
        <n v="39.9"/>
        <n v="49.9"/>
        <n v="59.9"/>
        <n v="69.9"/>
        <n v="79.9"/>
        <n v="89.9"/>
        <n v="99.9"/>
        <n v="109.9"/>
        <n v="129.9"/>
        <n v="199.9"/>
        <m/>
      </sharedItems>
    </cacheField>
    <cacheField name="Vendedor" numFmtId="0">
      <sharedItems containsBlank="1" count="11">
        <s v="Ana"/>
        <s v="Bruno"/>
        <s v="Carla"/>
        <s v="Daniel"/>
        <s v="Fernanda"/>
        <s v="Gustavo"/>
        <s v="Helena"/>
        <s v="Igor"/>
        <s v="Juliana"/>
        <s v="Lucas"/>
        <m/>
      </sharedItems>
    </cacheField>
    <cacheField name="Região" numFmtId="0">
      <sharedItems containsBlank="1" count="6">
        <s v="Centro-Oeste"/>
        <s v="Nordeste"/>
        <s v="Norte"/>
        <s v="Sudeste"/>
        <s v="Sul"/>
        <m/>
      </sharedItems>
    </cacheField>
    <cacheField name="valor total" numFmtId="0">
      <sharedItems containsSemiMixedTypes="0" containsString="0" containsNumber="1" minValue="0" maxValue="299.7" count="32">
        <n v="0"/>
        <n v="34.9"/>
        <n v="39.6"/>
        <n v="39.8"/>
        <n v="49.5"/>
        <n v="49.9"/>
        <n v="59.4"/>
        <n v="59.7"/>
        <n v="59.8"/>
        <n v="59.9"/>
        <n v="69.8"/>
        <n v="69.9"/>
        <n v="79.6"/>
        <n v="79.8"/>
        <n v="79.9"/>
        <n v="89.7"/>
        <n v="89.9"/>
        <n v="99.8"/>
        <n v="99.9"/>
        <n v="109.9"/>
        <n v="119.7"/>
        <n v="119.8"/>
        <n v="129.9"/>
        <n v="139.8"/>
        <n v="149.7"/>
        <n v="159.8"/>
        <n v="179.7"/>
        <n v="179.8"/>
        <n v="199.9"/>
        <n v="239.7"/>
        <n v="259.8"/>
        <n v="299.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">
  <r>
    <x v="0"/>
    <x v="9"/>
    <x v="2"/>
    <x v="1"/>
    <x v="4"/>
    <x v="0"/>
    <x v="4"/>
    <x v="13"/>
  </r>
  <r>
    <x v="0"/>
    <x v="18"/>
    <x v="0"/>
    <x v="0"/>
    <x v="9"/>
    <x v="1"/>
    <x v="3"/>
    <x v="16"/>
  </r>
  <r>
    <x v="1"/>
    <x v="0"/>
    <x v="2"/>
    <x v="2"/>
    <x v="6"/>
    <x v="2"/>
    <x v="2"/>
    <x v="26"/>
  </r>
  <r>
    <x v="1"/>
    <x v="2"/>
    <x v="0"/>
    <x v="1"/>
    <x v="5"/>
    <x v="3"/>
    <x v="0"/>
    <x v="17"/>
  </r>
  <r>
    <x v="2"/>
    <x v="12"/>
    <x v="3"/>
    <x v="0"/>
    <x v="12"/>
    <x v="4"/>
    <x v="4"/>
    <x v="22"/>
  </r>
  <r>
    <x v="2"/>
    <x v="7"/>
    <x v="0"/>
    <x v="1"/>
    <x v="8"/>
    <x v="5"/>
    <x v="1"/>
    <x v="25"/>
  </r>
  <r>
    <x v="3"/>
    <x v="8"/>
    <x v="2"/>
    <x v="0"/>
    <x v="7"/>
    <x v="6"/>
    <x v="3"/>
    <x v="11"/>
  </r>
  <r>
    <x v="3"/>
    <x v="17"/>
    <x v="0"/>
    <x v="1"/>
    <x v="6"/>
    <x v="7"/>
    <x v="2"/>
    <x v="21"/>
  </r>
  <r>
    <x v="4"/>
    <x v="15"/>
    <x v="3"/>
    <x v="0"/>
    <x v="10"/>
    <x v="8"/>
    <x v="0"/>
    <x v="18"/>
  </r>
  <r>
    <x v="4"/>
    <x v="4"/>
    <x v="1"/>
    <x v="2"/>
    <x v="2"/>
    <x v="9"/>
    <x v="4"/>
    <x v="15"/>
  </r>
  <r>
    <x v="5"/>
    <x v="10"/>
    <x v="1"/>
    <x v="1"/>
    <x v="3"/>
    <x v="0"/>
    <x v="1"/>
    <x v="10"/>
  </r>
  <r>
    <x v="5"/>
    <x v="19"/>
    <x v="1"/>
    <x v="0"/>
    <x v="5"/>
    <x v="1"/>
    <x v="3"/>
    <x v="5"/>
  </r>
  <r>
    <x v="6"/>
    <x v="5"/>
    <x v="3"/>
    <x v="3"/>
    <x v="1"/>
    <x v="2"/>
    <x v="2"/>
    <x v="12"/>
  </r>
  <r>
    <x v="6"/>
    <x v="14"/>
    <x v="3"/>
    <x v="4"/>
    <x v="0"/>
    <x v="3"/>
    <x v="0"/>
    <x v="4"/>
  </r>
  <r>
    <x v="7"/>
    <x v="11"/>
    <x v="2"/>
    <x v="0"/>
    <x v="13"/>
    <x v="4"/>
    <x v="4"/>
    <x v="28"/>
  </r>
  <r>
    <x v="7"/>
    <x v="1"/>
    <x v="0"/>
    <x v="1"/>
    <x v="4"/>
    <x v="5"/>
    <x v="1"/>
    <x v="13"/>
  </r>
  <r>
    <x v="8"/>
    <x v="6"/>
    <x v="2"/>
    <x v="0"/>
    <x v="9"/>
    <x v="6"/>
    <x v="3"/>
    <x v="16"/>
  </r>
  <r>
    <x v="8"/>
    <x v="13"/>
    <x v="0"/>
    <x v="0"/>
    <x v="11"/>
    <x v="7"/>
    <x v="2"/>
    <x v="19"/>
  </r>
  <r>
    <x v="9"/>
    <x v="16"/>
    <x v="1"/>
    <x v="1"/>
    <x v="6"/>
    <x v="8"/>
    <x v="0"/>
    <x v="21"/>
  </r>
  <r>
    <x v="9"/>
    <x v="9"/>
    <x v="2"/>
    <x v="2"/>
    <x v="4"/>
    <x v="9"/>
    <x v="4"/>
    <x v="20"/>
  </r>
  <r>
    <x v="10"/>
    <x v="18"/>
    <x v="0"/>
    <x v="1"/>
    <x v="9"/>
    <x v="0"/>
    <x v="1"/>
    <x v="27"/>
  </r>
  <r>
    <x v="10"/>
    <x v="0"/>
    <x v="2"/>
    <x v="0"/>
    <x v="6"/>
    <x v="1"/>
    <x v="3"/>
    <x v="9"/>
  </r>
  <r>
    <x v="11"/>
    <x v="2"/>
    <x v="0"/>
    <x v="2"/>
    <x v="5"/>
    <x v="2"/>
    <x v="2"/>
    <x v="24"/>
  </r>
  <r>
    <x v="11"/>
    <x v="12"/>
    <x v="3"/>
    <x v="1"/>
    <x v="12"/>
    <x v="3"/>
    <x v="0"/>
    <x v="30"/>
  </r>
  <r>
    <x v="12"/>
    <x v="7"/>
    <x v="0"/>
    <x v="0"/>
    <x v="8"/>
    <x v="4"/>
    <x v="4"/>
    <x v="14"/>
  </r>
  <r>
    <x v="12"/>
    <x v="8"/>
    <x v="2"/>
    <x v="1"/>
    <x v="7"/>
    <x v="5"/>
    <x v="1"/>
    <x v="23"/>
  </r>
  <r>
    <x v="13"/>
    <x v="17"/>
    <x v="0"/>
    <x v="0"/>
    <x v="6"/>
    <x v="6"/>
    <x v="3"/>
    <x v="9"/>
  </r>
  <r>
    <x v="13"/>
    <x v="15"/>
    <x v="3"/>
    <x v="2"/>
    <x v="10"/>
    <x v="7"/>
    <x v="2"/>
    <x v="31"/>
  </r>
  <r>
    <x v="14"/>
    <x v="3"/>
    <x v="4"/>
    <x v="6"/>
    <x v="14"/>
    <x v="10"/>
    <x v="5"/>
    <x v="0"/>
  </r>
  <r>
    <x v="15"/>
    <x v="5"/>
    <x v="3"/>
    <x v="1"/>
    <x v="1"/>
    <x v="0"/>
    <x v="1"/>
    <x v="3"/>
  </r>
  <r>
    <x v="15"/>
    <x v="14"/>
    <x v="3"/>
    <x v="3"/>
    <x v="0"/>
    <x v="1"/>
    <x v="3"/>
    <x v="2"/>
  </r>
  <r>
    <x v="16"/>
    <x v="11"/>
    <x v="2"/>
    <x v="0"/>
    <x v="13"/>
    <x v="2"/>
    <x v="2"/>
    <x v="28"/>
  </r>
  <r>
    <x v="16"/>
    <x v="1"/>
    <x v="0"/>
    <x v="1"/>
    <x v="4"/>
    <x v="3"/>
    <x v="0"/>
    <x v="13"/>
  </r>
  <r>
    <x v="17"/>
    <x v="6"/>
    <x v="2"/>
    <x v="0"/>
    <x v="9"/>
    <x v="4"/>
    <x v="4"/>
    <x v="16"/>
  </r>
  <r>
    <x v="17"/>
    <x v="13"/>
    <x v="0"/>
    <x v="0"/>
    <x v="11"/>
    <x v="5"/>
    <x v="1"/>
    <x v="19"/>
  </r>
  <r>
    <x v="18"/>
    <x v="16"/>
    <x v="1"/>
    <x v="1"/>
    <x v="6"/>
    <x v="6"/>
    <x v="3"/>
    <x v="21"/>
  </r>
  <r>
    <x v="18"/>
    <x v="9"/>
    <x v="2"/>
    <x v="2"/>
    <x v="4"/>
    <x v="7"/>
    <x v="2"/>
    <x v="20"/>
  </r>
  <r>
    <x v="19"/>
    <x v="18"/>
    <x v="0"/>
    <x v="1"/>
    <x v="9"/>
    <x v="8"/>
    <x v="0"/>
    <x v="27"/>
  </r>
  <r>
    <x v="19"/>
    <x v="0"/>
    <x v="2"/>
    <x v="0"/>
    <x v="6"/>
    <x v="9"/>
    <x v="4"/>
    <x v="9"/>
  </r>
  <r>
    <x v="20"/>
    <x v="2"/>
    <x v="0"/>
    <x v="2"/>
    <x v="5"/>
    <x v="0"/>
    <x v="1"/>
    <x v="24"/>
  </r>
  <r>
    <x v="20"/>
    <x v="12"/>
    <x v="3"/>
    <x v="1"/>
    <x v="12"/>
    <x v="1"/>
    <x v="3"/>
    <x v="30"/>
  </r>
  <r>
    <x v="21"/>
    <x v="7"/>
    <x v="0"/>
    <x v="0"/>
    <x v="8"/>
    <x v="2"/>
    <x v="2"/>
    <x v="14"/>
  </r>
  <r>
    <x v="21"/>
    <x v="8"/>
    <x v="2"/>
    <x v="1"/>
    <x v="7"/>
    <x v="3"/>
    <x v="0"/>
    <x v="23"/>
  </r>
  <r>
    <x v="22"/>
    <x v="17"/>
    <x v="0"/>
    <x v="0"/>
    <x v="6"/>
    <x v="4"/>
    <x v="4"/>
    <x v="9"/>
  </r>
  <r>
    <x v="22"/>
    <x v="15"/>
    <x v="3"/>
    <x v="2"/>
    <x v="10"/>
    <x v="5"/>
    <x v="1"/>
    <x v="31"/>
  </r>
  <r>
    <x v="23"/>
    <x v="4"/>
    <x v="1"/>
    <x v="1"/>
    <x v="2"/>
    <x v="6"/>
    <x v="3"/>
    <x v="8"/>
  </r>
  <r>
    <x v="23"/>
    <x v="10"/>
    <x v="1"/>
    <x v="0"/>
    <x v="3"/>
    <x v="7"/>
    <x v="2"/>
    <x v="1"/>
  </r>
  <r>
    <x v="24"/>
    <x v="19"/>
    <x v="1"/>
    <x v="1"/>
    <x v="5"/>
    <x v="8"/>
    <x v="0"/>
    <x v="17"/>
  </r>
  <r>
    <x v="24"/>
    <x v="5"/>
    <x v="3"/>
    <x v="2"/>
    <x v="1"/>
    <x v="9"/>
    <x v="4"/>
    <x v="7"/>
  </r>
  <r>
    <x v="25"/>
    <x v="14"/>
    <x v="3"/>
    <x v="5"/>
    <x v="0"/>
    <x v="0"/>
    <x v="1"/>
    <x v="6"/>
  </r>
  <r>
    <x v="25"/>
    <x v="11"/>
    <x v="2"/>
    <x v="0"/>
    <x v="13"/>
    <x v="1"/>
    <x v="3"/>
    <x v="28"/>
  </r>
  <r>
    <x v="26"/>
    <x v="1"/>
    <x v="0"/>
    <x v="1"/>
    <x v="4"/>
    <x v="2"/>
    <x v="2"/>
    <x v="13"/>
  </r>
  <r>
    <x v="26"/>
    <x v="6"/>
    <x v="2"/>
    <x v="1"/>
    <x v="9"/>
    <x v="3"/>
    <x v="0"/>
    <x v="27"/>
  </r>
  <r>
    <x v="27"/>
    <x v="13"/>
    <x v="0"/>
    <x v="0"/>
    <x v="11"/>
    <x v="4"/>
    <x v="4"/>
    <x v="19"/>
  </r>
  <r>
    <x v="27"/>
    <x v="16"/>
    <x v="1"/>
    <x v="2"/>
    <x v="6"/>
    <x v="5"/>
    <x v="1"/>
    <x v="26"/>
  </r>
  <r>
    <x v="28"/>
    <x v="9"/>
    <x v="2"/>
    <x v="1"/>
    <x v="4"/>
    <x v="6"/>
    <x v="3"/>
    <x v="13"/>
  </r>
  <r>
    <x v="15"/>
    <x v="5"/>
    <x v="3"/>
    <x v="1"/>
    <x v="1"/>
    <x v="0"/>
    <x v="1"/>
    <x v="3"/>
  </r>
  <r>
    <x v="15"/>
    <x v="14"/>
    <x v="3"/>
    <x v="3"/>
    <x v="0"/>
    <x v="1"/>
    <x v="3"/>
    <x v="2"/>
  </r>
  <r>
    <x v="16"/>
    <x v="11"/>
    <x v="2"/>
    <x v="0"/>
    <x v="13"/>
    <x v="2"/>
    <x v="2"/>
    <x v="28"/>
  </r>
  <r>
    <x v="16"/>
    <x v="1"/>
    <x v="0"/>
    <x v="1"/>
    <x v="4"/>
    <x v="3"/>
    <x v="0"/>
    <x v="13"/>
  </r>
  <r>
    <x v="17"/>
    <x v="6"/>
    <x v="2"/>
    <x v="0"/>
    <x v="9"/>
    <x v="4"/>
    <x v="4"/>
    <x v="16"/>
  </r>
  <r>
    <x v="17"/>
    <x v="13"/>
    <x v="0"/>
    <x v="0"/>
    <x v="11"/>
    <x v="5"/>
    <x v="1"/>
    <x v="19"/>
  </r>
  <r>
    <x v="18"/>
    <x v="16"/>
    <x v="1"/>
    <x v="1"/>
    <x v="6"/>
    <x v="6"/>
    <x v="3"/>
    <x v="21"/>
  </r>
  <r>
    <x v="18"/>
    <x v="9"/>
    <x v="2"/>
    <x v="2"/>
    <x v="4"/>
    <x v="7"/>
    <x v="2"/>
    <x v="20"/>
  </r>
  <r>
    <x v="19"/>
    <x v="18"/>
    <x v="0"/>
    <x v="1"/>
    <x v="9"/>
    <x v="8"/>
    <x v="0"/>
    <x v="27"/>
  </r>
  <r>
    <x v="19"/>
    <x v="0"/>
    <x v="2"/>
    <x v="0"/>
    <x v="6"/>
    <x v="9"/>
    <x v="4"/>
    <x v="9"/>
  </r>
  <r>
    <x v="20"/>
    <x v="2"/>
    <x v="0"/>
    <x v="2"/>
    <x v="5"/>
    <x v="0"/>
    <x v="1"/>
    <x v="24"/>
  </r>
  <r>
    <x v="20"/>
    <x v="12"/>
    <x v="3"/>
    <x v="1"/>
    <x v="12"/>
    <x v="1"/>
    <x v="3"/>
    <x v="30"/>
  </r>
  <r>
    <x v="21"/>
    <x v="7"/>
    <x v="0"/>
    <x v="0"/>
    <x v="8"/>
    <x v="2"/>
    <x v="2"/>
    <x v="14"/>
  </r>
  <r>
    <x v="21"/>
    <x v="8"/>
    <x v="2"/>
    <x v="1"/>
    <x v="7"/>
    <x v="3"/>
    <x v="0"/>
    <x v="23"/>
  </r>
  <r>
    <x v="22"/>
    <x v="17"/>
    <x v="0"/>
    <x v="0"/>
    <x v="6"/>
    <x v="4"/>
    <x v="4"/>
    <x v="9"/>
  </r>
  <r>
    <x v="22"/>
    <x v="15"/>
    <x v="3"/>
    <x v="2"/>
    <x v="10"/>
    <x v="5"/>
    <x v="1"/>
    <x v="31"/>
  </r>
  <r>
    <x v="23"/>
    <x v="4"/>
    <x v="1"/>
    <x v="1"/>
    <x v="2"/>
    <x v="6"/>
    <x v="3"/>
    <x v="8"/>
  </r>
  <r>
    <x v="23"/>
    <x v="10"/>
    <x v="1"/>
    <x v="0"/>
    <x v="3"/>
    <x v="7"/>
    <x v="2"/>
    <x v="1"/>
  </r>
  <r>
    <x v="24"/>
    <x v="19"/>
    <x v="1"/>
    <x v="1"/>
    <x v="5"/>
    <x v="8"/>
    <x v="0"/>
    <x v="17"/>
  </r>
  <r>
    <x v="24"/>
    <x v="5"/>
    <x v="3"/>
    <x v="2"/>
    <x v="1"/>
    <x v="9"/>
    <x v="4"/>
    <x v="7"/>
  </r>
  <r>
    <x v="25"/>
    <x v="14"/>
    <x v="3"/>
    <x v="5"/>
    <x v="0"/>
    <x v="0"/>
    <x v="1"/>
    <x v="6"/>
  </r>
  <r>
    <x v="25"/>
    <x v="11"/>
    <x v="2"/>
    <x v="0"/>
    <x v="13"/>
    <x v="1"/>
    <x v="3"/>
    <x v="28"/>
  </r>
  <r>
    <x v="26"/>
    <x v="1"/>
    <x v="0"/>
    <x v="1"/>
    <x v="4"/>
    <x v="2"/>
    <x v="2"/>
    <x v="13"/>
  </r>
  <r>
    <x v="26"/>
    <x v="6"/>
    <x v="2"/>
    <x v="1"/>
    <x v="9"/>
    <x v="3"/>
    <x v="0"/>
    <x v="27"/>
  </r>
  <r>
    <x v="27"/>
    <x v="13"/>
    <x v="0"/>
    <x v="0"/>
    <x v="11"/>
    <x v="4"/>
    <x v="4"/>
    <x v="19"/>
  </r>
  <r>
    <x v="27"/>
    <x v="16"/>
    <x v="1"/>
    <x v="2"/>
    <x v="6"/>
    <x v="5"/>
    <x v="1"/>
    <x v="26"/>
  </r>
  <r>
    <x v="28"/>
    <x v="9"/>
    <x v="2"/>
    <x v="1"/>
    <x v="4"/>
    <x v="6"/>
    <x v="3"/>
    <x v="13"/>
  </r>
  <r>
    <x v="28"/>
    <x v="18"/>
    <x v="0"/>
    <x v="0"/>
    <x v="9"/>
    <x v="7"/>
    <x v="2"/>
    <x v="16"/>
  </r>
  <r>
    <x v="29"/>
    <x v="0"/>
    <x v="2"/>
    <x v="1"/>
    <x v="6"/>
    <x v="8"/>
    <x v="0"/>
    <x v="21"/>
  </r>
  <r>
    <x v="29"/>
    <x v="2"/>
    <x v="0"/>
    <x v="0"/>
    <x v="5"/>
    <x v="9"/>
    <x v="4"/>
    <x v="5"/>
  </r>
  <r>
    <x v="30"/>
    <x v="12"/>
    <x v="3"/>
    <x v="1"/>
    <x v="12"/>
    <x v="0"/>
    <x v="1"/>
    <x v="30"/>
  </r>
  <r>
    <x v="30"/>
    <x v="7"/>
    <x v="0"/>
    <x v="2"/>
    <x v="8"/>
    <x v="1"/>
    <x v="3"/>
    <x v="29"/>
  </r>
  <r>
    <x v="31"/>
    <x v="8"/>
    <x v="2"/>
    <x v="0"/>
    <x v="7"/>
    <x v="2"/>
    <x v="2"/>
    <x v="11"/>
  </r>
  <r>
    <x v="31"/>
    <x v="17"/>
    <x v="0"/>
    <x v="1"/>
    <x v="6"/>
    <x v="3"/>
    <x v="0"/>
    <x v="21"/>
  </r>
  <r>
    <x v="32"/>
    <x v="15"/>
    <x v="3"/>
    <x v="0"/>
    <x v="10"/>
    <x v="4"/>
    <x v="4"/>
    <x v="18"/>
  </r>
  <r>
    <x v="32"/>
    <x v="4"/>
    <x v="1"/>
    <x v="2"/>
    <x v="2"/>
    <x v="5"/>
    <x v="1"/>
    <x v="15"/>
  </r>
  <r>
    <x v="33"/>
    <x v="10"/>
    <x v="1"/>
    <x v="1"/>
    <x v="3"/>
    <x v="6"/>
    <x v="3"/>
    <x v="10"/>
  </r>
  <r>
    <x v="33"/>
    <x v="19"/>
    <x v="1"/>
    <x v="0"/>
    <x v="5"/>
    <x v="7"/>
    <x v="2"/>
    <x v="5"/>
  </r>
  <r>
    <x v="34"/>
    <x v="5"/>
    <x v="3"/>
    <x v="1"/>
    <x v="1"/>
    <x v="8"/>
    <x v="0"/>
    <x v="3"/>
  </r>
  <r>
    <x v="34"/>
    <x v="14"/>
    <x v="3"/>
    <x v="3"/>
    <x v="0"/>
    <x v="9"/>
    <x v="4"/>
    <x v="2"/>
  </r>
  <r>
    <x v="35"/>
    <x v="11"/>
    <x v="2"/>
    <x v="0"/>
    <x v="13"/>
    <x v="0"/>
    <x v="1"/>
    <x v="28"/>
  </r>
  <r>
    <x v="35"/>
    <x v="1"/>
    <x v="0"/>
    <x v="1"/>
    <x v="4"/>
    <x v="1"/>
    <x v="3"/>
    <x v="13"/>
  </r>
  <r>
    <x v="36"/>
    <x v="6"/>
    <x v="2"/>
    <x v="0"/>
    <x v="9"/>
    <x v="2"/>
    <x v="2"/>
    <x v="16"/>
  </r>
  <r>
    <x v="36"/>
    <x v="13"/>
    <x v="0"/>
    <x v="0"/>
    <x v="11"/>
    <x v="3"/>
    <x v="0"/>
    <x v="19"/>
  </r>
  <r>
    <x v="37"/>
    <x v="16"/>
    <x v="1"/>
    <x v="1"/>
    <x v="6"/>
    <x v="4"/>
    <x v="4"/>
    <x v="21"/>
  </r>
  <r>
    <x v="37"/>
    <x v="9"/>
    <x v="2"/>
    <x v="2"/>
    <x v="4"/>
    <x v="5"/>
    <x v="1"/>
    <x v="20"/>
  </r>
  <r>
    <x v="38"/>
    <x v="18"/>
    <x v="0"/>
    <x v="1"/>
    <x v="9"/>
    <x v="6"/>
    <x v="3"/>
    <x v="27"/>
  </r>
  <r>
    <x v="38"/>
    <x v="0"/>
    <x v="2"/>
    <x v="0"/>
    <x v="6"/>
    <x v="7"/>
    <x v="2"/>
    <x v="9"/>
  </r>
  <r>
    <x v="39"/>
    <x v="2"/>
    <x v="0"/>
    <x v="2"/>
    <x v="5"/>
    <x v="8"/>
    <x v="0"/>
    <x v="24"/>
  </r>
  <r>
    <x v="39"/>
    <x v="12"/>
    <x v="3"/>
    <x v="1"/>
    <x v="12"/>
    <x v="9"/>
    <x v="4"/>
    <x v="30"/>
  </r>
  <r>
    <x v="40"/>
    <x v="7"/>
    <x v="0"/>
    <x v="0"/>
    <x v="8"/>
    <x v="0"/>
    <x v="1"/>
    <x v="14"/>
  </r>
  <r>
    <x v="40"/>
    <x v="8"/>
    <x v="2"/>
    <x v="1"/>
    <x v="7"/>
    <x v="1"/>
    <x v="3"/>
    <x v="23"/>
  </r>
  <r>
    <x v="41"/>
    <x v="17"/>
    <x v="0"/>
    <x v="0"/>
    <x v="6"/>
    <x v="2"/>
    <x v="2"/>
    <x v="9"/>
  </r>
  <r>
    <x v="41"/>
    <x v="15"/>
    <x v="3"/>
    <x v="2"/>
    <x v="10"/>
    <x v="3"/>
    <x v="0"/>
    <x v="31"/>
  </r>
  <r>
    <x v="42"/>
    <x v="4"/>
    <x v="1"/>
    <x v="1"/>
    <x v="2"/>
    <x v="4"/>
    <x v="4"/>
    <x v="8"/>
  </r>
  <r>
    <x v="42"/>
    <x v="10"/>
    <x v="1"/>
    <x v="0"/>
    <x v="3"/>
    <x v="5"/>
    <x v="1"/>
    <x v="1"/>
  </r>
  <r>
    <x v="43"/>
    <x v="19"/>
    <x v="1"/>
    <x v="1"/>
    <x v="5"/>
    <x v="6"/>
    <x v="3"/>
    <x v="17"/>
  </r>
  <r>
    <x v="43"/>
    <x v="5"/>
    <x v="3"/>
    <x v="2"/>
    <x v="1"/>
    <x v="7"/>
    <x v="2"/>
    <x v="7"/>
  </r>
  <r>
    <x v="44"/>
    <x v="14"/>
    <x v="3"/>
    <x v="5"/>
    <x v="0"/>
    <x v="8"/>
    <x v="0"/>
    <x v="6"/>
  </r>
  <r>
    <x v="44"/>
    <x v="11"/>
    <x v="2"/>
    <x v="0"/>
    <x v="13"/>
    <x v="9"/>
    <x v="4"/>
    <x v="2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6" firstHeaderRow="1" firstDataRow="1" firstDataCol="1"/>
  <pivotFields count="8"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h="1" x="4"/>
      </items>
    </pivotField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2"/>
  </rowFields>
  <dataFields count="1">
    <dataField name="Soma - valor total" fld="7" subtotal="sum" numFmtId="167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2" firstHeaderRow="1" firstDataRow="1" firstDataCol="1"/>
  <pivotFields count="8"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11">
        <item x="0"/>
        <item x="1"/>
        <item x="2"/>
        <item x="3"/>
        <item x="4"/>
        <item x="5"/>
        <item x="6"/>
        <item x="7"/>
        <item x="8"/>
        <item x="9"/>
        <item h="1" x="10"/>
      </items>
    </pivotField>
    <pivotField compact="0" showAll="0"/>
    <pivotField dataField="1" compact="0" showAll="0" outline="0"/>
  </pivotFields>
  <rowFields count="1">
    <field x="5"/>
  </rowFields>
  <dataFields count="1">
    <dataField name="Soma - valor total" fld="7" subtotal="sum" numFmtId="167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2" firstHeaderRow="1" firstDataRow="1" firstDataCol="1"/>
  <pivotFields count="8">
    <pivotField compact="0" showAll="0"/>
    <pivotField axis="axisRow" compact="0" showAll="0" defaultSubtotal="0" outline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</pivotFields>
  <rowFields count="1">
    <field x="1"/>
  </rowFields>
  <dataFields count="1">
    <dataField name="Soma - Quantidade" fld="3" subtotal="sum" numFmtId="166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G9" firstHeaderRow="1" firstDataRow="2" firstDataCol="1"/>
  <pivotFields count="8"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h="1" x="4"/>
      </items>
    </pivotField>
    <pivotField compact="0" showAll="0"/>
    <pivotField compact="0" showAll="0"/>
    <pivotField compact="0" showAll="0"/>
    <pivotField axis="axisCol" compact="0" showAll="0" defaultSubtotal="0" outline="0">
      <items count="6">
        <item x="0"/>
        <item x="1"/>
        <item x="2"/>
        <item x="3"/>
        <item x="4"/>
        <item x="5"/>
      </items>
    </pivotField>
    <pivotField dataField="1" compact="0" showAll="0" outline="0"/>
  </pivotFields>
  <rowFields count="1">
    <field x="2"/>
  </rowFields>
  <colFields count="1">
    <field x="6"/>
  </colFields>
  <dataFields count="1">
    <dataField name="Soma - valor total" fld="7" subtotal="sum" numFmtId="167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pivotTable" Target="../pivotTables/pivotTable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9:N29"/>
  <sheetViews>
    <sheetView showFormulas="false" showGridLines="fals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" activeCellId="1" sqref="A9:B10 A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20.16"/>
    <col collapsed="false" customWidth="true" hidden="false" outlineLevel="0" max="3" min="3" style="1" width="36.57"/>
    <col collapsed="false" customWidth="true" hidden="false" outlineLevel="0" max="4" min="4" style="1" width="39.78"/>
  </cols>
  <sheetData>
    <row r="9" customFormat="false" ht="31.5" hidden="false" customHeight="false" outlineLevel="0" collapsed="false">
      <c r="A9" s="2" t="s">
        <v>0</v>
      </c>
      <c r="B9" s="2"/>
      <c r="C9" s="2"/>
      <c r="D9" s="2"/>
      <c r="E9" s="2"/>
      <c r="F9" s="2"/>
    </row>
    <row r="11" customFormat="false" ht="12.8" hidden="false" customHeight="false" outlineLevel="0" collapsed="false">
      <c r="C11" s="1" t="s">
        <v>1</v>
      </c>
    </row>
    <row r="12" customFormat="false" ht="12.8" hidden="false" customHeight="false" outlineLevel="0" collapsed="false">
      <c r="C12" s="3" t="s">
        <v>2</v>
      </c>
    </row>
    <row r="13" customFormat="false" ht="12.8" hidden="false" customHeight="false" outlineLevel="0" collapsed="false">
      <c r="C13" s="3" t="s">
        <v>3</v>
      </c>
    </row>
    <row r="14" customFormat="false" ht="23.85" hidden="false" customHeight="false" outlineLevel="0" collapsed="false">
      <c r="C14" s="3" t="s">
        <v>4</v>
      </c>
    </row>
    <row r="17" customFormat="false" ht="26.8" hidden="false" customHeight="true" outlineLevel="0" collapsed="false">
      <c r="C17" s="4" t="s">
        <v>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customFormat="false" ht="15" hidden="false" customHeight="true" outlineLevel="0" collapsed="false">
      <c r="C18" s="5" t="s">
        <v>6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customFormat="false" ht="15" hidden="false" customHeight="true" outlineLevel="0" collapsed="false">
      <c r="C19" s="6" t="s">
        <v>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customFormat="false" ht="15" hidden="false" customHeight="true" outlineLevel="0" collapsed="false">
      <c r="C20" s="6" t="s">
        <v>8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customFormat="false" ht="15" hidden="false" customHeight="true" outlineLevel="0" collapsed="false">
      <c r="C21" s="6" t="s">
        <v>9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customFormat="false" ht="15" hidden="false" customHeight="true" outlineLevel="0" collapsed="false">
      <c r="C22" s="6" t="s">
        <v>10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4" customFormat="false" ht="26.8" hidden="false" customHeight="true" outlineLevel="0" collapsed="false">
      <c r="C24" s="7" t="s">
        <v>11</v>
      </c>
      <c r="D24" s="7"/>
    </row>
    <row r="25" customFormat="false" ht="15" hidden="false" customHeight="false" outlineLevel="0" collapsed="false">
      <c r="C25" s="8" t="s">
        <v>12</v>
      </c>
      <c r="D25" s="8" t="s">
        <v>13</v>
      </c>
    </row>
    <row r="26" customFormat="false" ht="26.85" hidden="false" customHeight="false" outlineLevel="0" collapsed="false">
      <c r="C26" s="9" t="s">
        <v>14</v>
      </c>
      <c r="D26" s="9" t="s">
        <v>15</v>
      </c>
    </row>
    <row r="27" customFormat="false" ht="25.35" hidden="false" customHeight="false" outlineLevel="0" collapsed="false">
      <c r="C27" s="9" t="s">
        <v>16</v>
      </c>
      <c r="D27" s="9" t="s">
        <v>17</v>
      </c>
    </row>
    <row r="28" customFormat="false" ht="26.85" hidden="false" customHeight="false" outlineLevel="0" collapsed="false">
      <c r="C28" s="9" t="s">
        <v>18</v>
      </c>
      <c r="D28" s="9" t="s">
        <v>19</v>
      </c>
    </row>
    <row r="29" customFormat="false" ht="25.35" hidden="false" customHeight="false" outlineLevel="0" collapsed="false">
      <c r="C29" s="9" t="s">
        <v>20</v>
      </c>
      <c r="D29" s="9" t="s">
        <v>21</v>
      </c>
    </row>
  </sheetData>
  <mergeCells count="8">
    <mergeCell ref="A9:F9"/>
    <mergeCell ref="C17:N17"/>
    <mergeCell ref="C18:N18"/>
    <mergeCell ref="C19:N19"/>
    <mergeCell ref="C20:N20"/>
    <mergeCell ref="C21:N21"/>
    <mergeCell ref="C22:N22"/>
    <mergeCell ref="C24:D24"/>
  </mergeCells>
  <conditionalFormatting sqref="C25:D29">
    <cfRule type="expression" priority="2" aboveAverage="0" equalAverage="0" bottom="0" percent="0" rank="0" text="" dxfId="0">
      <formula>MOD(ROW(),2)=0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1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1" sqref="A9:B10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38"/>
    <col collapsed="false" customWidth="true" hidden="false" outlineLevel="0" max="2" min="2" style="1" width="19.06"/>
    <col collapsed="false" customWidth="true" hidden="false" outlineLevel="0" max="4" min="4" style="1" width="13.49"/>
    <col collapsed="false" customWidth="true" hidden="false" outlineLevel="0" max="5" min="5" style="1" width="16.96"/>
    <col collapsed="false" customWidth="true" hidden="false" outlineLevel="0" max="6" min="6" style="1" width="12.51"/>
    <col collapsed="false" customWidth="true" hidden="false" outlineLevel="0" max="8" min="8" style="1" width="13.75"/>
  </cols>
  <sheetData>
    <row r="1" customFormat="false" ht="26.1" hidden="false" customHeight="true" outlineLevel="0" collapsed="false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1" t="s">
        <v>29</v>
      </c>
    </row>
    <row r="2" customFormat="false" ht="12.8" hidden="false" customHeight="false" outlineLevel="0" collapsed="false">
      <c r="A2" s="12" t="n">
        <v>45658</v>
      </c>
      <c r="B2" s="13" t="s">
        <v>30</v>
      </c>
      <c r="C2" s="13" t="s">
        <v>31</v>
      </c>
      <c r="D2" s="14" t="n">
        <v>2</v>
      </c>
      <c r="E2" s="15" t="n">
        <v>39.9</v>
      </c>
      <c r="F2" s="13" t="s">
        <v>32</v>
      </c>
      <c r="G2" s="13" t="s">
        <v>33</v>
      </c>
      <c r="H2" s="16" t="n">
        <f aca="false">D2*E2</f>
        <v>79.8</v>
      </c>
    </row>
    <row r="3" customFormat="false" ht="12.8" hidden="false" customHeight="false" outlineLevel="0" collapsed="false">
      <c r="A3" s="12" t="n">
        <v>45658</v>
      </c>
      <c r="B3" s="13" t="s">
        <v>34</v>
      </c>
      <c r="C3" s="13" t="s">
        <v>35</v>
      </c>
      <c r="D3" s="14" t="n">
        <v>1</v>
      </c>
      <c r="E3" s="15" t="n">
        <v>89.9</v>
      </c>
      <c r="F3" s="13" t="s">
        <v>36</v>
      </c>
      <c r="G3" s="13" t="s">
        <v>37</v>
      </c>
      <c r="H3" s="16" t="n">
        <f aca="false">D3*E3</f>
        <v>89.9</v>
      </c>
    </row>
    <row r="4" customFormat="false" ht="12.8" hidden="false" customHeight="false" outlineLevel="0" collapsed="false">
      <c r="A4" s="12" t="n">
        <v>45659</v>
      </c>
      <c r="B4" s="13" t="s">
        <v>38</v>
      </c>
      <c r="C4" s="13" t="s">
        <v>31</v>
      </c>
      <c r="D4" s="14" t="n">
        <v>3</v>
      </c>
      <c r="E4" s="15" t="n">
        <v>59.9</v>
      </c>
      <c r="F4" s="13" t="s">
        <v>39</v>
      </c>
      <c r="G4" s="13" t="s">
        <v>40</v>
      </c>
      <c r="H4" s="16" t="n">
        <f aca="false">D4*E4</f>
        <v>179.7</v>
      </c>
    </row>
    <row r="5" customFormat="false" ht="12.8" hidden="false" customHeight="false" outlineLevel="0" collapsed="false">
      <c r="A5" s="12" t="n">
        <v>45659</v>
      </c>
      <c r="B5" s="13" t="s">
        <v>41</v>
      </c>
      <c r="C5" s="13" t="s">
        <v>35</v>
      </c>
      <c r="D5" s="14" t="n">
        <v>2</v>
      </c>
      <c r="E5" s="15" t="n">
        <v>49.9</v>
      </c>
      <c r="F5" s="13" t="s">
        <v>42</v>
      </c>
      <c r="G5" s="13" t="s">
        <v>43</v>
      </c>
      <c r="H5" s="16" t="n">
        <f aca="false">D5*E5</f>
        <v>99.8</v>
      </c>
    </row>
    <row r="6" customFormat="false" ht="12.8" hidden="false" customHeight="false" outlineLevel="0" collapsed="false">
      <c r="A6" s="12" t="n">
        <v>45660</v>
      </c>
      <c r="B6" s="13" t="s">
        <v>44</v>
      </c>
      <c r="C6" s="13" t="s">
        <v>45</v>
      </c>
      <c r="D6" s="14" t="n">
        <v>1</v>
      </c>
      <c r="E6" s="15" t="n">
        <v>129.9</v>
      </c>
      <c r="F6" s="13" t="s">
        <v>46</v>
      </c>
      <c r="G6" s="13" t="s">
        <v>33</v>
      </c>
      <c r="H6" s="16" t="n">
        <f aca="false">D6*E6</f>
        <v>129.9</v>
      </c>
    </row>
    <row r="7" customFormat="false" ht="12.8" hidden="false" customHeight="false" outlineLevel="0" collapsed="false">
      <c r="A7" s="12" t="n">
        <v>45660</v>
      </c>
      <c r="B7" s="13" t="s">
        <v>47</v>
      </c>
      <c r="C7" s="13" t="s">
        <v>35</v>
      </c>
      <c r="D7" s="14" t="n">
        <v>2</v>
      </c>
      <c r="E7" s="15" t="n">
        <v>79.9</v>
      </c>
      <c r="F7" s="13" t="s">
        <v>48</v>
      </c>
      <c r="G7" s="13" t="s">
        <v>49</v>
      </c>
      <c r="H7" s="16" t="n">
        <f aca="false">D7*E7</f>
        <v>159.8</v>
      </c>
    </row>
    <row r="8" customFormat="false" ht="12.8" hidden="false" customHeight="false" outlineLevel="0" collapsed="false">
      <c r="A8" s="12" t="n">
        <v>45661</v>
      </c>
      <c r="B8" s="13" t="s">
        <v>50</v>
      </c>
      <c r="C8" s="13" t="s">
        <v>31</v>
      </c>
      <c r="D8" s="14" t="n">
        <v>1</v>
      </c>
      <c r="E8" s="15" t="n">
        <v>69.9</v>
      </c>
      <c r="F8" s="13" t="s">
        <v>51</v>
      </c>
      <c r="G8" s="13" t="s">
        <v>37</v>
      </c>
      <c r="H8" s="16" t="n">
        <f aca="false">D8*E8</f>
        <v>69.9</v>
      </c>
    </row>
    <row r="9" customFormat="false" ht="12.8" hidden="false" customHeight="false" outlineLevel="0" collapsed="false">
      <c r="A9" s="12" t="n">
        <v>45661</v>
      </c>
      <c r="B9" s="13" t="s">
        <v>52</v>
      </c>
      <c r="C9" s="13" t="s">
        <v>35</v>
      </c>
      <c r="D9" s="14" t="n">
        <v>2</v>
      </c>
      <c r="E9" s="15" t="n">
        <v>59.9</v>
      </c>
      <c r="F9" s="13" t="s">
        <v>53</v>
      </c>
      <c r="G9" s="13" t="s">
        <v>40</v>
      </c>
      <c r="H9" s="16" t="n">
        <f aca="false">D9*E9</f>
        <v>119.8</v>
      </c>
    </row>
    <row r="10" customFormat="false" ht="12.8" hidden="false" customHeight="false" outlineLevel="0" collapsed="false">
      <c r="A10" s="12" t="n">
        <v>45662</v>
      </c>
      <c r="B10" s="13" t="s">
        <v>54</v>
      </c>
      <c r="C10" s="13" t="s">
        <v>45</v>
      </c>
      <c r="D10" s="14" t="n">
        <v>1</v>
      </c>
      <c r="E10" s="15" t="n">
        <v>99.9</v>
      </c>
      <c r="F10" s="13" t="s">
        <v>55</v>
      </c>
      <c r="G10" s="13" t="s">
        <v>43</v>
      </c>
      <c r="H10" s="16" t="n">
        <f aca="false">D10*E10</f>
        <v>99.9</v>
      </c>
    </row>
    <row r="11" customFormat="false" ht="12.8" hidden="false" customHeight="false" outlineLevel="0" collapsed="false">
      <c r="A11" s="12" t="n">
        <v>45662</v>
      </c>
      <c r="B11" s="13" t="s">
        <v>56</v>
      </c>
      <c r="C11" s="13" t="s">
        <v>57</v>
      </c>
      <c r="D11" s="14" t="n">
        <v>3</v>
      </c>
      <c r="E11" s="15" t="n">
        <v>29.9</v>
      </c>
      <c r="F11" s="13" t="s">
        <v>58</v>
      </c>
      <c r="G11" s="13" t="s">
        <v>33</v>
      </c>
      <c r="H11" s="16" t="n">
        <f aca="false">D11*E11</f>
        <v>89.7</v>
      </c>
    </row>
    <row r="12" customFormat="false" ht="12.8" hidden="false" customHeight="false" outlineLevel="0" collapsed="false">
      <c r="A12" s="12" t="n">
        <v>45663</v>
      </c>
      <c r="B12" s="13" t="s">
        <v>59</v>
      </c>
      <c r="C12" s="13" t="s">
        <v>57</v>
      </c>
      <c r="D12" s="14" t="n">
        <v>2</v>
      </c>
      <c r="E12" s="15" t="n">
        <v>34.9</v>
      </c>
      <c r="F12" s="13" t="s">
        <v>32</v>
      </c>
      <c r="G12" s="13" t="s">
        <v>49</v>
      </c>
      <c r="H12" s="16" t="n">
        <f aca="false">D12*E12</f>
        <v>69.8</v>
      </c>
    </row>
    <row r="13" customFormat="false" ht="12.8" hidden="false" customHeight="false" outlineLevel="0" collapsed="false">
      <c r="A13" s="12" t="n">
        <v>45663</v>
      </c>
      <c r="B13" s="13" t="s">
        <v>60</v>
      </c>
      <c r="C13" s="13" t="s">
        <v>57</v>
      </c>
      <c r="D13" s="14" t="n">
        <v>1</v>
      </c>
      <c r="E13" s="15" t="n">
        <v>49.9</v>
      </c>
      <c r="F13" s="13" t="s">
        <v>36</v>
      </c>
      <c r="G13" s="13" t="s">
        <v>37</v>
      </c>
      <c r="H13" s="16" t="n">
        <f aca="false">D13*E13</f>
        <v>49.9</v>
      </c>
    </row>
    <row r="14" customFormat="false" ht="12.8" hidden="false" customHeight="false" outlineLevel="0" collapsed="false">
      <c r="A14" s="12" t="n">
        <v>45664</v>
      </c>
      <c r="B14" s="13" t="s">
        <v>61</v>
      </c>
      <c r="C14" s="13" t="s">
        <v>45</v>
      </c>
      <c r="D14" s="14" t="n">
        <v>4</v>
      </c>
      <c r="E14" s="15" t="n">
        <v>19.9</v>
      </c>
      <c r="F14" s="13" t="s">
        <v>39</v>
      </c>
      <c r="G14" s="13" t="s">
        <v>40</v>
      </c>
      <c r="H14" s="16" t="n">
        <f aca="false">D14*E14</f>
        <v>79.6</v>
      </c>
    </row>
    <row r="15" customFormat="false" ht="12.8" hidden="false" customHeight="false" outlineLevel="0" collapsed="false">
      <c r="A15" s="12" t="n">
        <v>45664</v>
      </c>
      <c r="B15" s="13" t="s">
        <v>62</v>
      </c>
      <c r="C15" s="13" t="s">
        <v>45</v>
      </c>
      <c r="D15" s="14" t="n">
        <v>5</v>
      </c>
      <c r="E15" s="15" t="n">
        <v>9.9</v>
      </c>
      <c r="F15" s="13" t="s">
        <v>42</v>
      </c>
      <c r="G15" s="13" t="s">
        <v>43</v>
      </c>
      <c r="H15" s="16" t="n">
        <f aca="false">D15*E15</f>
        <v>49.5</v>
      </c>
    </row>
    <row r="16" customFormat="false" ht="12.8" hidden="false" customHeight="false" outlineLevel="0" collapsed="false">
      <c r="A16" s="12" t="n">
        <v>45665</v>
      </c>
      <c r="B16" s="13" t="s">
        <v>63</v>
      </c>
      <c r="C16" s="13" t="s">
        <v>31</v>
      </c>
      <c r="D16" s="14" t="n">
        <v>1</v>
      </c>
      <c r="E16" s="15" t="n">
        <v>199.9</v>
      </c>
      <c r="F16" s="13" t="s">
        <v>46</v>
      </c>
      <c r="G16" s="13" t="s">
        <v>33</v>
      </c>
      <c r="H16" s="16" t="n">
        <f aca="false">D16*E16</f>
        <v>199.9</v>
      </c>
    </row>
    <row r="17" customFormat="false" ht="12.8" hidden="false" customHeight="false" outlineLevel="0" collapsed="false">
      <c r="A17" s="12" t="n">
        <v>45665</v>
      </c>
      <c r="B17" s="13" t="s">
        <v>64</v>
      </c>
      <c r="C17" s="13" t="s">
        <v>35</v>
      </c>
      <c r="D17" s="14" t="n">
        <v>2</v>
      </c>
      <c r="E17" s="15" t="n">
        <v>39.9</v>
      </c>
      <c r="F17" s="13" t="s">
        <v>48</v>
      </c>
      <c r="G17" s="13" t="s">
        <v>49</v>
      </c>
      <c r="H17" s="16" t="n">
        <f aca="false">D17*E17</f>
        <v>79.8</v>
      </c>
    </row>
    <row r="18" customFormat="false" ht="12.8" hidden="false" customHeight="false" outlineLevel="0" collapsed="false">
      <c r="A18" s="12" t="n">
        <v>45666</v>
      </c>
      <c r="B18" s="13" t="s">
        <v>65</v>
      </c>
      <c r="C18" s="13" t="s">
        <v>31</v>
      </c>
      <c r="D18" s="14" t="n">
        <v>1</v>
      </c>
      <c r="E18" s="15" t="n">
        <v>89.9</v>
      </c>
      <c r="F18" s="13" t="s">
        <v>51</v>
      </c>
      <c r="G18" s="13" t="s">
        <v>37</v>
      </c>
      <c r="H18" s="16" t="n">
        <f aca="false">D18*E18</f>
        <v>89.9</v>
      </c>
    </row>
    <row r="19" customFormat="false" ht="12.8" hidden="false" customHeight="false" outlineLevel="0" collapsed="false">
      <c r="A19" s="12" t="n">
        <v>45666</v>
      </c>
      <c r="B19" s="13" t="s">
        <v>66</v>
      </c>
      <c r="C19" s="13" t="s">
        <v>35</v>
      </c>
      <c r="D19" s="14" t="n">
        <v>1</v>
      </c>
      <c r="E19" s="15" t="n">
        <v>109.9</v>
      </c>
      <c r="F19" s="13" t="s">
        <v>53</v>
      </c>
      <c r="G19" s="13" t="s">
        <v>40</v>
      </c>
      <c r="H19" s="16" t="n">
        <f aca="false">D19*E19</f>
        <v>109.9</v>
      </c>
    </row>
    <row r="20" customFormat="false" ht="12.8" hidden="false" customHeight="false" outlineLevel="0" collapsed="false">
      <c r="A20" s="12" t="n">
        <v>45667</v>
      </c>
      <c r="B20" s="13" t="s">
        <v>67</v>
      </c>
      <c r="C20" s="13" t="s">
        <v>57</v>
      </c>
      <c r="D20" s="14" t="n">
        <v>2</v>
      </c>
      <c r="E20" s="15" t="n">
        <v>59.9</v>
      </c>
      <c r="F20" s="13" t="s">
        <v>55</v>
      </c>
      <c r="G20" s="13" t="s">
        <v>43</v>
      </c>
      <c r="H20" s="16" t="n">
        <f aca="false">D20*E20</f>
        <v>119.8</v>
      </c>
    </row>
    <row r="21" customFormat="false" ht="12.8" hidden="false" customHeight="false" outlineLevel="0" collapsed="false">
      <c r="A21" s="12" t="n">
        <v>45667</v>
      </c>
      <c r="B21" s="13" t="s">
        <v>30</v>
      </c>
      <c r="C21" s="13" t="s">
        <v>31</v>
      </c>
      <c r="D21" s="14" t="n">
        <v>3</v>
      </c>
      <c r="E21" s="15" t="n">
        <v>39.9</v>
      </c>
      <c r="F21" s="13" t="s">
        <v>58</v>
      </c>
      <c r="G21" s="13" t="s">
        <v>33</v>
      </c>
      <c r="H21" s="16" t="n">
        <f aca="false">D21*E21</f>
        <v>119.7</v>
      </c>
    </row>
    <row r="22" customFormat="false" ht="12.8" hidden="false" customHeight="false" outlineLevel="0" collapsed="false">
      <c r="A22" s="12" t="n">
        <v>45668</v>
      </c>
      <c r="B22" s="13" t="s">
        <v>34</v>
      </c>
      <c r="C22" s="13" t="s">
        <v>35</v>
      </c>
      <c r="D22" s="14" t="n">
        <v>2</v>
      </c>
      <c r="E22" s="15" t="n">
        <v>89.9</v>
      </c>
      <c r="F22" s="13" t="s">
        <v>32</v>
      </c>
      <c r="G22" s="13" t="s">
        <v>49</v>
      </c>
      <c r="H22" s="16" t="n">
        <f aca="false">D22*E22</f>
        <v>179.8</v>
      </c>
    </row>
    <row r="23" customFormat="false" ht="12.8" hidden="false" customHeight="false" outlineLevel="0" collapsed="false">
      <c r="A23" s="12" t="n">
        <v>45668</v>
      </c>
      <c r="B23" s="13" t="s">
        <v>38</v>
      </c>
      <c r="C23" s="13" t="s">
        <v>31</v>
      </c>
      <c r="D23" s="14" t="n">
        <v>1</v>
      </c>
      <c r="E23" s="15" t="n">
        <v>59.9</v>
      </c>
      <c r="F23" s="13" t="s">
        <v>36</v>
      </c>
      <c r="G23" s="13" t="s">
        <v>37</v>
      </c>
      <c r="H23" s="16" t="n">
        <f aca="false">D23*E23</f>
        <v>59.9</v>
      </c>
    </row>
    <row r="24" customFormat="false" ht="12.8" hidden="false" customHeight="false" outlineLevel="0" collapsed="false">
      <c r="A24" s="12" t="n">
        <v>45669</v>
      </c>
      <c r="B24" s="13" t="s">
        <v>41</v>
      </c>
      <c r="C24" s="13" t="s">
        <v>35</v>
      </c>
      <c r="D24" s="14" t="n">
        <v>3</v>
      </c>
      <c r="E24" s="15" t="n">
        <v>49.9</v>
      </c>
      <c r="F24" s="13" t="s">
        <v>39</v>
      </c>
      <c r="G24" s="13" t="s">
        <v>40</v>
      </c>
      <c r="H24" s="16" t="n">
        <f aca="false">D24*E24</f>
        <v>149.7</v>
      </c>
    </row>
    <row r="25" customFormat="false" ht="12.8" hidden="false" customHeight="false" outlineLevel="0" collapsed="false">
      <c r="A25" s="12" t="n">
        <v>45669</v>
      </c>
      <c r="B25" s="13" t="s">
        <v>44</v>
      </c>
      <c r="C25" s="13" t="s">
        <v>45</v>
      </c>
      <c r="D25" s="14" t="n">
        <v>2</v>
      </c>
      <c r="E25" s="15" t="n">
        <v>129.9</v>
      </c>
      <c r="F25" s="13" t="s">
        <v>42</v>
      </c>
      <c r="G25" s="13" t="s">
        <v>43</v>
      </c>
      <c r="H25" s="16" t="n">
        <f aca="false">D25*E25</f>
        <v>259.8</v>
      </c>
    </row>
    <row r="26" customFormat="false" ht="12.8" hidden="false" customHeight="false" outlineLevel="0" collapsed="false">
      <c r="A26" s="12" t="n">
        <v>45670</v>
      </c>
      <c r="B26" s="13" t="s">
        <v>47</v>
      </c>
      <c r="C26" s="13" t="s">
        <v>35</v>
      </c>
      <c r="D26" s="14" t="n">
        <v>1</v>
      </c>
      <c r="E26" s="15" t="n">
        <v>79.9</v>
      </c>
      <c r="F26" s="13" t="s">
        <v>46</v>
      </c>
      <c r="G26" s="13" t="s">
        <v>33</v>
      </c>
      <c r="H26" s="16" t="n">
        <f aca="false">D26*E26</f>
        <v>79.9</v>
      </c>
    </row>
    <row r="27" customFormat="false" ht="12.8" hidden="false" customHeight="false" outlineLevel="0" collapsed="false">
      <c r="A27" s="12" t="n">
        <v>45670</v>
      </c>
      <c r="B27" s="13" t="s">
        <v>50</v>
      </c>
      <c r="C27" s="13" t="s">
        <v>31</v>
      </c>
      <c r="D27" s="14" t="n">
        <v>2</v>
      </c>
      <c r="E27" s="15" t="n">
        <v>69.9</v>
      </c>
      <c r="F27" s="13" t="s">
        <v>48</v>
      </c>
      <c r="G27" s="13" t="s">
        <v>49</v>
      </c>
      <c r="H27" s="16" t="n">
        <f aca="false">D27*E27</f>
        <v>139.8</v>
      </c>
    </row>
    <row r="28" customFormat="false" ht="12.8" hidden="false" customHeight="false" outlineLevel="0" collapsed="false">
      <c r="A28" s="12" t="n">
        <v>45671</v>
      </c>
      <c r="B28" s="13" t="s">
        <v>52</v>
      </c>
      <c r="C28" s="13" t="s">
        <v>35</v>
      </c>
      <c r="D28" s="14" t="n">
        <v>1</v>
      </c>
      <c r="E28" s="15" t="n">
        <v>59.9</v>
      </c>
      <c r="F28" s="13" t="s">
        <v>51</v>
      </c>
      <c r="G28" s="13" t="s">
        <v>37</v>
      </c>
      <c r="H28" s="16" t="n">
        <f aca="false">D28*E28</f>
        <v>59.9</v>
      </c>
    </row>
    <row r="29" customFormat="false" ht="12.8" hidden="false" customHeight="false" outlineLevel="0" collapsed="false">
      <c r="A29" s="12" t="n">
        <v>45671</v>
      </c>
      <c r="B29" s="13" t="s">
        <v>54</v>
      </c>
      <c r="C29" s="13" t="s">
        <v>45</v>
      </c>
      <c r="D29" s="14" t="n">
        <v>3</v>
      </c>
      <c r="E29" s="15" t="n">
        <v>99.9</v>
      </c>
      <c r="F29" s="13" t="s">
        <v>53</v>
      </c>
      <c r="G29" s="13" t="s">
        <v>40</v>
      </c>
      <c r="H29" s="16" t="n">
        <f aca="false">D29*E29</f>
        <v>299.7</v>
      </c>
    </row>
    <row r="30" customFormat="false" ht="12.8" hidden="false" customHeight="false" outlineLevel="0" collapsed="false">
      <c r="A30" s="12" t="n">
        <v>45672</v>
      </c>
      <c r="B30" s="13" t="s">
        <v>68</v>
      </c>
      <c r="C30" s="13"/>
      <c r="D30" s="14"/>
      <c r="E30" s="15"/>
      <c r="F30" s="13"/>
      <c r="G30" s="13"/>
      <c r="H30" s="16" t="n">
        <f aca="false">D30*E30</f>
        <v>0</v>
      </c>
    </row>
    <row r="31" customFormat="false" ht="12.8" hidden="false" customHeight="false" outlineLevel="0" collapsed="false">
      <c r="A31" s="12" t="n">
        <v>45683</v>
      </c>
      <c r="B31" s="13" t="s">
        <v>61</v>
      </c>
      <c r="C31" s="13" t="s">
        <v>45</v>
      </c>
      <c r="D31" s="14" t="n">
        <v>2</v>
      </c>
      <c r="E31" s="15" t="n">
        <v>19.9</v>
      </c>
      <c r="F31" s="13" t="s">
        <v>32</v>
      </c>
      <c r="G31" s="13" t="s">
        <v>49</v>
      </c>
      <c r="H31" s="16" t="n">
        <f aca="false">D31*E31</f>
        <v>39.8</v>
      </c>
    </row>
    <row r="32" customFormat="false" ht="12.8" hidden="false" customHeight="false" outlineLevel="0" collapsed="false">
      <c r="A32" s="12" t="n">
        <v>45683</v>
      </c>
      <c r="B32" s="13" t="s">
        <v>62</v>
      </c>
      <c r="C32" s="13" t="s">
        <v>45</v>
      </c>
      <c r="D32" s="14" t="n">
        <v>4</v>
      </c>
      <c r="E32" s="15" t="n">
        <v>9.9</v>
      </c>
      <c r="F32" s="13" t="s">
        <v>36</v>
      </c>
      <c r="G32" s="13" t="s">
        <v>37</v>
      </c>
      <c r="H32" s="16" t="n">
        <f aca="false">D32*E32</f>
        <v>39.6</v>
      </c>
    </row>
    <row r="33" customFormat="false" ht="12.8" hidden="false" customHeight="false" outlineLevel="0" collapsed="false">
      <c r="A33" s="12" t="n">
        <v>45684</v>
      </c>
      <c r="B33" s="13" t="s">
        <v>63</v>
      </c>
      <c r="C33" s="13" t="s">
        <v>31</v>
      </c>
      <c r="D33" s="14" t="n">
        <v>1</v>
      </c>
      <c r="E33" s="15" t="n">
        <v>199.9</v>
      </c>
      <c r="F33" s="13" t="s">
        <v>39</v>
      </c>
      <c r="G33" s="13" t="s">
        <v>40</v>
      </c>
      <c r="H33" s="16" t="n">
        <f aca="false">D33*E33</f>
        <v>199.9</v>
      </c>
    </row>
    <row r="34" customFormat="false" ht="12.8" hidden="false" customHeight="false" outlineLevel="0" collapsed="false">
      <c r="A34" s="12" t="n">
        <v>45684</v>
      </c>
      <c r="B34" s="13" t="s">
        <v>64</v>
      </c>
      <c r="C34" s="13" t="s">
        <v>35</v>
      </c>
      <c r="D34" s="14" t="n">
        <v>2</v>
      </c>
      <c r="E34" s="15" t="n">
        <v>39.9</v>
      </c>
      <c r="F34" s="13" t="s">
        <v>42</v>
      </c>
      <c r="G34" s="13" t="s">
        <v>43</v>
      </c>
      <c r="H34" s="16" t="n">
        <f aca="false">D34*E34</f>
        <v>79.8</v>
      </c>
    </row>
    <row r="35" customFormat="false" ht="12.8" hidden="false" customHeight="false" outlineLevel="0" collapsed="false">
      <c r="A35" s="12" t="n">
        <v>45685</v>
      </c>
      <c r="B35" s="13" t="s">
        <v>65</v>
      </c>
      <c r="C35" s="13" t="s">
        <v>31</v>
      </c>
      <c r="D35" s="14" t="n">
        <v>1</v>
      </c>
      <c r="E35" s="15" t="n">
        <v>89.9</v>
      </c>
      <c r="F35" s="13" t="s">
        <v>46</v>
      </c>
      <c r="G35" s="13" t="s">
        <v>33</v>
      </c>
      <c r="H35" s="16" t="n">
        <f aca="false">D35*E35</f>
        <v>89.9</v>
      </c>
    </row>
    <row r="36" customFormat="false" ht="12.8" hidden="false" customHeight="false" outlineLevel="0" collapsed="false">
      <c r="A36" s="12" t="n">
        <v>45685</v>
      </c>
      <c r="B36" s="13" t="s">
        <v>66</v>
      </c>
      <c r="C36" s="13" t="s">
        <v>35</v>
      </c>
      <c r="D36" s="14" t="n">
        <v>1</v>
      </c>
      <c r="E36" s="15" t="n">
        <v>109.9</v>
      </c>
      <c r="F36" s="13" t="s">
        <v>48</v>
      </c>
      <c r="G36" s="13" t="s">
        <v>49</v>
      </c>
      <c r="H36" s="16" t="n">
        <f aca="false">D36*E36</f>
        <v>109.9</v>
      </c>
    </row>
    <row r="37" customFormat="false" ht="12.8" hidden="false" customHeight="false" outlineLevel="0" collapsed="false">
      <c r="A37" s="12" t="n">
        <v>45686</v>
      </c>
      <c r="B37" s="13" t="s">
        <v>67</v>
      </c>
      <c r="C37" s="13" t="s">
        <v>57</v>
      </c>
      <c r="D37" s="14" t="n">
        <v>2</v>
      </c>
      <c r="E37" s="15" t="n">
        <v>59.9</v>
      </c>
      <c r="F37" s="13" t="s">
        <v>51</v>
      </c>
      <c r="G37" s="13" t="s">
        <v>37</v>
      </c>
      <c r="H37" s="16" t="n">
        <f aca="false">D37*E37</f>
        <v>119.8</v>
      </c>
    </row>
    <row r="38" customFormat="false" ht="12.8" hidden="false" customHeight="false" outlineLevel="0" collapsed="false">
      <c r="A38" s="12" t="n">
        <v>45686</v>
      </c>
      <c r="B38" s="13" t="s">
        <v>30</v>
      </c>
      <c r="C38" s="13" t="s">
        <v>31</v>
      </c>
      <c r="D38" s="14" t="n">
        <v>3</v>
      </c>
      <c r="E38" s="15" t="n">
        <v>39.9</v>
      </c>
      <c r="F38" s="13" t="s">
        <v>53</v>
      </c>
      <c r="G38" s="13" t="s">
        <v>40</v>
      </c>
      <c r="H38" s="16" t="n">
        <f aca="false">D38*E38</f>
        <v>119.7</v>
      </c>
    </row>
    <row r="39" customFormat="false" ht="12.8" hidden="false" customHeight="false" outlineLevel="0" collapsed="false">
      <c r="A39" s="12" t="n">
        <v>45687</v>
      </c>
      <c r="B39" s="13" t="s">
        <v>34</v>
      </c>
      <c r="C39" s="13" t="s">
        <v>35</v>
      </c>
      <c r="D39" s="14" t="n">
        <v>2</v>
      </c>
      <c r="E39" s="15" t="n">
        <v>89.9</v>
      </c>
      <c r="F39" s="13" t="s">
        <v>55</v>
      </c>
      <c r="G39" s="13" t="s">
        <v>43</v>
      </c>
      <c r="H39" s="16" t="n">
        <f aca="false">D39*E39</f>
        <v>179.8</v>
      </c>
    </row>
    <row r="40" customFormat="false" ht="12.8" hidden="false" customHeight="false" outlineLevel="0" collapsed="false">
      <c r="A40" s="12" t="n">
        <v>45687</v>
      </c>
      <c r="B40" s="13" t="s">
        <v>38</v>
      </c>
      <c r="C40" s="13" t="s">
        <v>31</v>
      </c>
      <c r="D40" s="14" t="n">
        <v>1</v>
      </c>
      <c r="E40" s="15" t="n">
        <v>59.9</v>
      </c>
      <c r="F40" s="13" t="s">
        <v>58</v>
      </c>
      <c r="G40" s="13" t="s">
        <v>33</v>
      </c>
      <c r="H40" s="16" t="n">
        <f aca="false">D40*E40</f>
        <v>59.9</v>
      </c>
    </row>
    <row r="41" customFormat="false" ht="12.8" hidden="false" customHeight="false" outlineLevel="0" collapsed="false">
      <c r="A41" s="12" t="n">
        <v>45688</v>
      </c>
      <c r="B41" s="13" t="s">
        <v>41</v>
      </c>
      <c r="C41" s="13" t="s">
        <v>35</v>
      </c>
      <c r="D41" s="14" t="n">
        <v>3</v>
      </c>
      <c r="E41" s="15" t="n">
        <v>49.9</v>
      </c>
      <c r="F41" s="13" t="s">
        <v>32</v>
      </c>
      <c r="G41" s="13" t="s">
        <v>49</v>
      </c>
      <c r="H41" s="16" t="n">
        <f aca="false">D41*E41</f>
        <v>149.7</v>
      </c>
    </row>
    <row r="42" customFormat="false" ht="12.8" hidden="false" customHeight="false" outlineLevel="0" collapsed="false">
      <c r="A42" s="12" t="n">
        <v>45688</v>
      </c>
      <c r="B42" s="13" t="s">
        <v>44</v>
      </c>
      <c r="C42" s="13" t="s">
        <v>45</v>
      </c>
      <c r="D42" s="14" t="n">
        <v>2</v>
      </c>
      <c r="E42" s="15" t="n">
        <v>129.9</v>
      </c>
      <c r="F42" s="13" t="s">
        <v>36</v>
      </c>
      <c r="G42" s="13" t="s">
        <v>37</v>
      </c>
      <c r="H42" s="16" t="n">
        <f aca="false">D42*E42</f>
        <v>259.8</v>
      </c>
    </row>
    <row r="43" customFormat="false" ht="12.8" hidden="false" customHeight="false" outlineLevel="0" collapsed="false">
      <c r="A43" s="12" t="n">
        <v>45689</v>
      </c>
      <c r="B43" s="13" t="s">
        <v>47</v>
      </c>
      <c r="C43" s="13" t="s">
        <v>35</v>
      </c>
      <c r="D43" s="14" t="n">
        <v>1</v>
      </c>
      <c r="E43" s="15" t="n">
        <v>79.9</v>
      </c>
      <c r="F43" s="13" t="s">
        <v>39</v>
      </c>
      <c r="G43" s="13" t="s">
        <v>40</v>
      </c>
      <c r="H43" s="16" t="n">
        <f aca="false">D43*E43</f>
        <v>79.9</v>
      </c>
    </row>
    <row r="44" customFormat="false" ht="12.8" hidden="false" customHeight="false" outlineLevel="0" collapsed="false">
      <c r="A44" s="12" t="n">
        <v>45689</v>
      </c>
      <c r="B44" s="13" t="s">
        <v>50</v>
      </c>
      <c r="C44" s="13" t="s">
        <v>31</v>
      </c>
      <c r="D44" s="14" t="n">
        <v>2</v>
      </c>
      <c r="E44" s="15" t="n">
        <v>69.9</v>
      </c>
      <c r="F44" s="13" t="s">
        <v>42</v>
      </c>
      <c r="G44" s="13" t="s">
        <v>43</v>
      </c>
      <c r="H44" s="16" t="n">
        <f aca="false">D44*E44</f>
        <v>139.8</v>
      </c>
    </row>
    <row r="45" customFormat="false" ht="12.8" hidden="false" customHeight="false" outlineLevel="0" collapsed="false">
      <c r="A45" s="12" t="n">
        <v>45690</v>
      </c>
      <c r="B45" s="13" t="s">
        <v>52</v>
      </c>
      <c r="C45" s="13" t="s">
        <v>35</v>
      </c>
      <c r="D45" s="14" t="n">
        <v>1</v>
      </c>
      <c r="E45" s="15" t="n">
        <v>59.9</v>
      </c>
      <c r="F45" s="13" t="s">
        <v>46</v>
      </c>
      <c r="G45" s="13" t="s">
        <v>33</v>
      </c>
      <c r="H45" s="16" t="n">
        <f aca="false">D45*E45</f>
        <v>59.9</v>
      </c>
    </row>
    <row r="46" customFormat="false" ht="12.8" hidden="false" customHeight="false" outlineLevel="0" collapsed="false">
      <c r="A46" s="12" t="n">
        <v>45690</v>
      </c>
      <c r="B46" s="13" t="s">
        <v>54</v>
      </c>
      <c r="C46" s="13" t="s">
        <v>45</v>
      </c>
      <c r="D46" s="14" t="n">
        <v>3</v>
      </c>
      <c r="E46" s="15" t="n">
        <v>99.9</v>
      </c>
      <c r="F46" s="13" t="s">
        <v>48</v>
      </c>
      <c r="G46" s="13" t="s">
        <v>49</v>
      </c>
      <c r="H46" s="16" t="n">
        <f aca="false">D46*E46</f>
        <v>299.7</v>
      </c>
    </row>
    <row r="47" customFormat="false" ht="12.8" hidden="false" customHeight="false" outlineLevel="0" collapsed="false">
      <c r="A47" s="12" t="n">
        <v>45691</v>
      </c>
      <c r="B47" s="13" t="s">
        <v>56</v>
      </c>
      <c r="C47" s="13" t="s">
        <v>57</v>
      </c>
      <c r="D47" s="14" t="n">
        <v>2</v>
      </c>
      <c r="E47" s="15" t="n">
        <v>29.9</v>
      </c>
      <c r="F47" s="13" t="s">
        <v>51</v>
      </c>
      <c r="G47" s="13" t="s">
        <v>37</v>
      </c>
      <c r="H47" s="16" t="n">
        <f aca="false">D47*E47</f>
        <v>59.8</v>
      </c>
    </row>
    <row r="48" customFormat="false" ht="12.8" hidden="false" customHeight="false" outlineLevel="0" collapsed="false">
      <c r="A48" s="12" t="n">
        <v>45691</v>
      </c>
      <c r="B48" s="13" t="s">
        <v>59</v>
      </c>
      <c r="C48" s="13" t="s">
        <v>57</v>
      </c>
      <c r="D48" s="14" t="n">
        <v>1</v>
      </c>
      <c r="E48" s="15" t="n">
        <v>34.9</v>
      </c>
      <c r="F48" s="13" t="s">
        <v>53</v>
      </c>
      <c r="G48" s="13" t="s">
        <v>40</v>
      </c>
      <c r="H48" s="16" t="n">
        <f aca="false">D48*E48</f>
        <v>34.9</v>
      </c>
    </row>
    <row r="49" customFormat="false" ht="12.8" hidden="false" customHeight="false" outlineLevel="0" collapsed="false">
      <c r="A49" s="12" t="n">
        <v>45692</v>
      </c>
      <c r="B49" s="13" t="s">
        <v>60</v>
      </c>
      <c r="C49" s="13" t="s">
        <v>57</v>
      </c>
      <c r="D49" s="14" t="n">
        <v>2</v>
      </c>
      <c r="E49" s="15" t="n">
        <v>49.9</v>
      </c>
      <c r="F49" s="13" t="s">
        <v>55</v>
      </c>
      <c r="G49" s="13" t="s">
        <v>43</v>
      </c>
      <c r="H49" s="16" t="n">
        <f aca="false">D49*E49</f>
        <v>99.8</v>
      </c>
    </row>
    <row r="50" customFormat="false" ht="12.8" hidden="false" customHeight="false" outlineLevel="0" collapsed="false">
      <c r="A50" s="12" t="n">
        <v>45692</v>
      </c>
      <c r="B50" s="13" t="s">
        <v>61</v>
      </c>
      <c r="C50" s="13" t="s">
        <v>45</v>
      </c>
      <c r="D50" s="14" t="n">
        <v>3</v>
      </c>
      <c r="E50" s="15" t="n">
        <v>19.9</v>
      </c>
      <c r="F50" s="13" t="s">
        <v>58</v>
      </c>
      <c r="G50" s="13" t="s">
        <v>33</v>
      </c>
      <c r="H50" s="16" t="n">
        <f aca="false">D50*E50</f>
        <v>59.7</v>
      </c>
    </row>
    <row r="51" customFormat="false" ht="12.8" hidden="false" customHeight="false" outlineLevel="0" collapsed="false">
      <c r="A51" s="12" t="n">
        <v>45693</v>
      </c>
      <c r="B51" s="13" t="s">
        <v>62</v>
      </c>
      <c r="C51" s="13" t="s">
        <v>45</v>
      </c>
      <c r="D51" s="14" t="n">
        <v>6</v>
      </c>
      <c r="E51" s="15" t="n">
        <v>9.9</v>
      </c>
      <c r="F51" s="13" t="s">
        <v>32</v>
      </c>
      <c r="G51" s="13" t="s">
        <v>49</v>
      </c>
      <c r="H51" s="16" t="n">
        <f aca="false">D51*E51</f>
        <v>59.4</v>
      </c>
    </row>
    <row r="52" customFormat="false" ht="12.8" hidden="false" customHeight="false" outlineLevel="0" collapsed="false">
      <c r="A52" s="12" t="n">
        <v>45693</v>
      </c>
      <c r="B52" s="13" t="s">
        <v>63</v>
      </c>
      <c r="C52" s="13" t="s">
        <v>31</v>
      </c>
      <c r="D52" s="14" t="n">
        <v>1</v>
      </c>
      <c r="E52" s="15" t="n">
        <v>199.9</v>
      </c>
      <c r="F52" s="13" t="s">
        <v>36</v>
      </c>
      <c r="G52" s="13" t="s">
        <v>37</v>
      </c>
      <c r="H52" s="16" t="n">
        <f aca="false">D52*E52</f>
        <v>199.9</v>
      </c>
    </row>
    <row r="53" customFormat="false" ht="12.8" hidden="false" customHeight="false" outlineLevel="0" collapsed="false">
      <c r="A53" s="12" t="n">
        <v>45694</v>
      </c>
      <c r="B53" s="13" t="s">
        <v>64</v>
      </c>
      <c r="C53" s="13" t="s">
        <v>35</v>
      </c>
      <c r="D53" s="14" t="n">
        <v>2</v>
      </c>
      <c r="E53" s="15" t="n">
        <v>39.9</v>
      </c>
      <c r="F53" s="13" t="s">
        <v>39</v>
      </c>
      <c r="G53" s="13" t="s">
        <v>40</v>
      </c>
      <c r="H53" s="16" t="n">
        <f aca="false">D53*E53</f>
        <v>79.8</v>
      </c>
    </row>
    <row r="54" customFormat="false" ht="12.8" hidden="false" customHeight="false" outlineLevel="0" collapsed="false">
      <c r="A54" s="12" t="n">
        <v>45694</v>
      </c>
      <c r="B54" s="13" t="s">
        <v>65</v>
      </c>
      <c r="C54" s="13" t="s">
        <v>31</v>
      </c>
      <c r="D54" s="14" t="n">
        <v>2</v>
      </c>
      <c r="E54" s="15" t="n">
        <v>89.9</v>
      </c>
      <c r="F54" s="13" t="s">
        <v>42</v>
      </c>
      <c r="G54" s="13" t="s">
        <v>43</v>
      </c>
      <c r="H54" s="16" t="n">
        <f aca="false">D54*E54</f>
        <v>179.8</v>
      </c>
    </row>
    <row r="55" customFormat="false" ht="12.8" hidden="false" customHeight="false" outlineLevel="0" collapsed="false">
      <c r="A55" s="12" t="n">
        <v>45695</v>
      </c>
      <c r="B55" s="13" t="s">
        <v>66</v>
      </c>
      <c r="C55" s="13" t="s">
        <v>35</v>
      </c>
      <c r="D55" s="14" t="n">
        <v>1</v>
      </c>
      <c r="E55" s="15" t="n">
        <v>109.9</v>
      </c>
      <c r="F55" s="13" t="s">
        <v>46</v>
      </c>
      <c r="G55" s="13" t="s">
        <v>33</v>
      </c>
      <c r="H55" s="16" t="n">
        <f aca="false">D55*E55</f>
        <v>109.9</v>
      </c>
    </row>
    <row r="56" customFormat="false" ht="12.8" hidden="false" customHeight="false" outlineLevel="0" collapsed="false">
      <c r="A56" s="12" t="n">
        <v>45695</v>
      </c>
      <c r="B56" s="13" t="s">
        <v>67</v>
      </c>
      <c r="C56" s="13" t="s">
        <v>57</v>
      </c>
      <c r="D56" s="14" t="n">
        <v>3</v>
      </c>
      <c r="E56" s="15" t="n">
        <v>59.9</v>
      </c>
      <c r="F56" s="13" t="s">
        <v>48</v>
      </c>
      <c r="G56" s="13" t="s">
        <v>49</v>
      </c>
      <c r="H56" s="16" t="n">
        <f aca="false">D56*E56</f>
        <v>179.7</v>
      </c>
    </row>
    <row r="57" customFormat="false" ht="12.8" hidden="false" customHeight="false" outlineLevel="0" collapsed="false">
      <c r="A57" s="12" t="n">
        <v>45696</v>
      </c>
      <c r="B57" s="13" t="s">
        <v>30</v>
      </c>
      <c r="C57" s="13" t="s">
        <v>31</v>
      </c>
      <c r="D57" s="14" t="n">
        <v>2</v>
      </c>
      <c r="E57" s="15" t="n">
        <v>39.9</v>
      </c>
      <c r="F57" s="13" t="s">
        <v>51</v>
      </c>
      <c r="G57" s="13" t="s">
        <v>37</v>
      </c>
      <c r="H57" s="16" t="n">
        <f aca="false">D57*E57</f>
        <v>79.8</v>
      </c>
    </row>
    <row r="58" customFormat="false" ht="12.8" hidden="false" customHeight="false" outlineLevel="0" collapsed="false">
      <c r="A58" s="12" t="n">
        <v>45683</v>
      </c>
      <c r="B58" s="13" t="s">
        <v>61</v>
      </c>
      <c r="C58" s="13" t="s">
        <v>45</v>
      </c>
      <c r="D58" s="14" t="n">
        <v>2</v>
      </c>
      <c r="E58" s="15" t="n">
        <v>19.9</v>
      </c>
      <c r="F58" s="13" t="s">
        <v>32</v>
      </c>
      <c r="G58" s="13" t="s">
        <v>49</v>
      </c>
      <c r="H58" s="16" t="n">
        <f aca="false">D58*E58</f>
        <v>39.8</v>
      </c>
    </row>
    <row r="59" customFormat="false" ht="12.8" hidden="false" customHeight="false" outlineLevel="0" collapsed="false">
      <c r="A59" s="12" t="n">
        <v>45683</v>
      </c>
      <c r="B59" s="13" t="s">
        <v>62</v>
      </c>
      <c r="C59" s="13" t="s">
        <v>45</v>
      </c>
      <c r="D59" s="14" t="n">
        <v>4</v>
      </c>
      <c r="E59" s="15" t="n">
        <v>9.9</v>
      </c>
      <c r="F59" s="13" t="s">
        <v>36</v>
      </c>
      <c r="G59" s="13" t="s">
        <v>37</v>
      </c>
      <c r="H59" s="16" t="n">
        <f aca="false">D59*E59</f>
        <v>39.6</v>
      </c>
    </row>
    <row r="60" customFormat="false" ht="12.8" hidden="false" customHeight="false" outlineLevel="0" collapsed="false">
      <c r="A60" s="12" t="n">
        <v>45684</v>
      </c>
      <c r="B60" s="13" t="s">
        <v>63</v>
      </c>
      <c r="C60" s="13" t="s">
        <v>31</v>
      </c>
      <c r="D60" s="14" t="n">
        <v>1</v>
      </c>
      <c r="E60" s="15" t="n">
        <v>199.9</v>
      </c>
      <c r="F60" s="13" t="s">
        <v>39</v>
      </c>
      <c r="G60" s="13" t="s">
        <v>40</v>
      </c>
      <c r="H60" s="16" t="n">
        <f aca="false">D60*E60</f>
        <v>199.9</v>
      </c>
    </row>
    <row r="61" customFormat="false" ht="12.8" hidden="false" customHeight="false" outlineLevel="0" collapsed="false">
      <c r="A61" s="12" t="n">
        <v>45684</v>
      </c>
      <c r="B61" s="13" t="s">
        <v>64</v>
      </c>
      <c r="C61" s="13" t="s">
        <v>35</v>
      </c>
      <c r="D61" s="14" t="n">
        <v>2</v>
      </c>
      <c r="E61" s="15" t="n">
        <v>39.9</v>
      </c>
      <c r="F61" s="13" t="s">
        <v>42</v>
      </c>
      <c r="G61" s="13" t="s">
        <v>43</v>
      </c>
      <c r="H61" s="16" t="n">
        <f aca="false">D61*E61</f>
        <v>79.8</v>
      </c>
    </row>
    <row r="62" customFormat="false" ht="12.8" hidden="false" customHeight="false" outlineLevel="0" collapsed="false">
      <c r="A62" s="12" t="n">
        <v>45685</v>
      </c>
      <c r="B62" s="13" t="s">
        <v>65</v>
      </c>
      <c r="C62" s="13" t="s">
        <v>31</v>
      </c>
      <c r="D62" s="14" t="n">
        <v>1</v>
      </c>
      <c r="E62" s="15" t="n">
        <v>89.9</v>
      </c>
      <c r="F62" s="13" t="s">
        <v>46</v>
      </c>
      <c r="G62" s="13" t="s">
        <v>33</v>
      </c>
      <c r="H62" s="16" t="n">
        <f aca="false">D62*E62</f>
        <v>89.9</v>
      </c>
    </row>
    <row r="63" customFormat="false" ht="12.8" hidden="false" customHeight="false" outlineLevel="0" collapsed="false">
      <c r="A63" s="12" t="n">
        <v>45685</v>
      </c>
      <c r="B63" s="13" t="s">
        <v>66</v>
      </c>
      <c r="C63" s="13" t="s">
        <v>35</v>
      </c>
      <c r="D63" s="14" t="n">
        <v>1</v>
      </c>
      <c r="E63" s="15" t="n">
        <v>109.9</v>
      </c>
      <c r="F63" s="13" t="s">
        <v>48</v>
      </c>
      <c r="G63" s="13" t="s">
        <v>49</v>
      </c>
      <c r="H63" s="16" t="n">
        <f aca="false">D63*E63</f>
        <v>109.9</v>
      </c>
    </row>
    <row r="64" customFormat="false" ht="12.8" hidden="false" customHeight="false" outlineLevel="0" collapsed="false">
      <c r="A64" s="12" t="n">
        <v>45686</v>
      </c>
      <c r="B64" s="13" t="s">
        <v>67</v>
      </c>
      <c r="C64" s="13" t="s">
        <v>57</v>
      </c>
      <c r="D64" s="14" t="n">
        <v>2</v>
      </c>
      <c r="E64" s="15" t="n">
        <v>59.9</v>
      </c>
      <c r="F64" s="13" t="s">
        <v>51</v>
      </c>
      <c r="G64" s="13" t="s">
        <v>37</v>
      </c>
      <c r="H64" s="16" t="n">
        <f aca="false">D64*E64</f>
        <v>119.8</v>
      </c>
    </row>
    <row r="65" customFormat="false" ht="12.8" hidden="false" customHeight="false" outlineLevel="0" collapsed="false">
      <c r="A65" s="12" t="n">
        <v>45686</v>
      </c>
      <c r="B65" s="13" t="s">
        <v>30</v>
      </c>
      <c r="C65" s="13" t="s">
        <v>31</v>
      </c>
      <c r="D65" s="14" t="n">
        <v>3</v>
      </c>
      <c r="E65" s="15" t="n">
        <v>39.9</v>
      </c>
      <c r="F65" s="13" t="s">
        <v>53</v>
      </c>
      <c r="G65" s="13" t="s">
        <v>40</v>
      </c>
      <c r="H65" s="16" t="n">
        <f aca="false">D65*E65</f>
        <v>119.7</v>
      </c>
    </row>
    <row r="66" customFormat="false" ht="12.8" hidden="false" customHeight="false" outlineLevel="0" collapsed="false">
      <c r="A66" s="12" t="n">
        <v>45687</v>
      </c>
      <c r="B66" s="13" t="s">
        <v>34</v>
      </c>
      <c r="C66" s="13" t="s">
        <v>35</v>
      </c>
      <c r="D66" s="14" t="n">
        <v>2</v>
      </c>
      <c r="E66" s="15" t="n">
        <v>89.9</v>
      </c>
      <c r="F66" s="13" t="s">
        <v>55</v>
      </c>
      <c r="G66" s="13" t="s">
        <v>43</v>
      </c>
      <c r="H66" s="16" t="n">
        <f aca="false">D66*E66</f>
        <v>179.8</v>
      </c>
    </row>
    <row r="67" customFormat="false" ht="12.8" hidden="false" customHeight="false" outlineLevel="0" collapsed="false">
      <c r="A67" s="12" t="n">
        <v>45687</v>
      </c>
      <c r="B67" s="13" t="s">
        <v>38</v>
      </c>
      <c r="C67" s="13" t="s">
        <v>31</v>
      </c>
      <c r="D67" s="14" t="n">
        <v>1</v>
      </c>
      <c r="E67" s="15" t="n">
        <v>59.9</v>
      </c>
      <c r="F67" s="13" t="s">
        <v>58</v>
      </c>
      <c r="G67" s="13" t="s">
        <v>33</v>
      </c>
      <c r="H67" s="16" t="n">
        <f aca="false">D67*E67</f>
        <v>59.9</v>
      </c>
    </row>
    <row r="68" customFormat="false" ht="12.8" hidden="false" customHeight="false" outlineLevel="0" collapsed="false">
      <c r="A68" s="12" t="n">
        <v>45688</v>
      </c>
      <c r="B68" s="13" t="s">
        <v>41</v>
      </c>
      <c r="C68" s="13" t="s">
        <v>35</v>
      </c>
      <c r="D68" s="14" t="n">
        <v>3</v>
      </c>
      <c r="E68" s="15" t="n">
        <v>49.9</v>
      </c>
      <c r="F68" s="13" t="s">
        <v>32</v>
      </c>
      <c r="G68" s="13" t="s">
        <v>49</v>
      </c>
      <c r="H68" s="16" t="n">
        <f aca="false">D68*E68</f>
        <v>149.7</v>
      </c>
    </row>
    <row r="69" customFormat="false" ht="12.8" hidden="false" customHeight="false" outlineLevel="0" collapsed="false">
      <c r="A69" s="12" t="n">
        <v>45688</v>
      </c>
      <c r="B69" s="13" t="s">
        <v>44</v>
      </c>
      <c r="C69" s="13" t="s">
        <v>45</v>
      </c>
      <c r="D69" s="14" t="n">
        <v>2</v>
      </c>
      <c r="E69" s="15" t="n">
        <v>129.9</v>
      </c>
      <c r="F69" s="13" t="s">
        <v>36</v>
      </c>
      <c r="G69" s="13" t="s">
        <v>37</v>
      </c>
      <c r="H69" s="16" t="n">
        <f aca="false">D69*E69</f>
        <v>259.8</v>
      </c>
    </row>
    <row r="70" customFormat="false" ht="12.8" hidden="false" customHeight="false" outlineLevel="0" collapsed="false">
      <c r="A70" s="12" t="n">
        <v>45689</v>
      </c>
      <c r="B70" s="13" t="s">
        <v>47</v>
      </c>
      <c r="C70" s="13" t="s">
        <v>35</v>
      </c>
      <c r="D70" s="14" t="n">
        <v>1</v>
      </c>
      <c r="E70" s="15" t="n">
        <v>79.9</v>
      </c>
      <c r="F70" s="13" t="s">
        <v>39</v>
      </c>
      <c r="G70" s="13" t="s">
        <v>40</v>
      </c>
      <c r="H70" s="16" t="n">
        <f aca="false">D70*E70</f>
        <v>79.9</v>
      </c>
    </row>
    <row r="71" customFormat="false" ht="12.8" hidden="false" customHeight="false" outlineLevel="0" collapsed="false">
      <c r="A71" s="12" t="n">
        <v>45689</v>
      </c>
      <c r="B71" s="13" t="s">
        <v>50</v>
      </c>
      <c r="C71" s="13" t="s">
        <v>31</v>
      </c>
      <c r="D71" s="14" t="n">
        <v>2</v>
      </c>
      <c r="E71" s="15" t="n">
        <v>69.9</v>
      </c>
      <c r="F71" s="13" t="s">
        <v>42</v>
      </c>
      <c r="G71" s="13" t="s">
        <v>43</v>
      </c>
      <c r="H71" s="16" t="n">
        <f aca="false">D71*E71</f>
        <v>139.8</v>
      </c>
    </row>
    <row r="72" customFormat="false" ht="12.8" hidden="false" customHeight="false" outlineLevel="0" collapsed="false">
      <c r="A72" s="12" t="n">
        <v>45690</v>
      </c>
      <c r="B72" s="13" t="s">
        <v>52</v>
      </c>
      <c r="C72" s="13" t="s">
        <v>35</v>
      </c>
      <c r="D72" s="14" t="n">
        <v>1</v>
      </c>
      <c r="E72" s="15" t="n">
        <v>59.9</v>
      </c>
      <c r="F72" s="13" t="s">
        <v>46</v>
      </c>
      <c r="G72" s="13" t="s">
        <v>33</v>
      </c>
      <c r="H72" s="16" t="n">
        <f aca="false">D72*E72</f>
        <v>59.9</v>
      </c>
    </row>
    <row r="73" customFormat="false" ht="12.8" hidden="false" customHeight="false" outlineLevel="0" collapsed="false">
      <c r="A73" s="12" t="n">
        <v>45690</v>
      </c>
      <c r="B73" s="13" t="s">
        <v>54</v>
      </c>
      <c r="C73" s="13" t="s">
        <v>45</v>
      </c>
      <c r="D73" s="14" t="n">
        <v>3</v>
      </c>
      <c r="E73" s="15" t="n">
        <v>99.9</v>
      </c>
      <c r="F73" s="13" t="s">
        <v>48</v>
      </c>
      <c r="G73" s="13" t="s">
        <v>49</v>
      </c>
      <c r="H73" s="16" t="n">
        <f aca="false">D73*E73</f>
        <v>299.7</v>
      </c>
    </row>
    <row r="74" customFormat="false" ht="12.8" hidden="false" customHeight="false" outlineLevel="0" collapsed="false">
      <c r="A74" s="12" t="n">
        <v>45691</v>
      </c>
      <c r="B74" s="13" t="s">
        <v>56</v>
      </c>
      <c r="C74" s="13" t="s">
        <v>57</v>
      </c>
      <c r="D74" s="14" t="n">
        <v>2</v>
      </c>
      <c r="E74" s="15" t="n">
        <v>29.9</v>
      </c>
      <c r="F74" s="13" t="s">
        <v>51</v>
      </c>
      <c r="G74" s="13" t="s">
        <v>37</v>
      </c>
      <c r="H74" s="16" t="n">
        <f aca="false">D74*E74</f>
        <v>59.8</v>
      </c>
    </row>
    <row r="75" customFormat="false" ht="12.8" hidden="false" customHeight="false" outlineLevel="0" collapsed="false">
      <c r="A75" s="12" t="n">
        <v>45691</v>
      </c>
      <c r="B75" s="13" t="s">
        <v>59</v>
      </c>
      <c r="C75" s="13" t="s">
        <v>57</v>
      </c>
      <c r="D75" s="14" t="n">
        <v>1</v>
      </c>
      <c r="E75" s="15" t="n">
        <v>34.9</v>
      </c>
      <c r="F75" s="13" t="s">
        <v>53</v>
      </c>
      <c r="G75" s="13" t="s">
        <v>40</v>
      </c>
      <c r="H75" s="16" t="n">
        <f aca="false">D75*E75</f>
        <v>34.9</v>
      </c>
    </row>
    <row r="76" customFormat="false" ht="12.8" hidden="false" customHeight="false" outlineLevel="0" collapsed="false">
      <c r="A76" s="12" t="n">
        <v>45692</v>
      </c>
      <c r="B76" s="13" t="s">
        <v>60</v>
      </c>
      <c r="C76" s="13" t="s">
        <v>57</v>
      </c>
      <c r="D76" s="14" t="n">
        <v>2</v>
      </c>
      <c r="E76" s="15" t="n">
        <v>49.9</v>
      </c>
      <c r="F76" s="13" t="s">
        <v>55</v>
      </c>
      <c r="G76" s="13" t="s">
        <v>43</v>
      </c>
      <c r="H76" s="16" t="n">
        <f aca="false">D76*E76</f>
        <v>99.8</v>
      </c>
    </row>
    <row r="77" customFormat="false" ht="12.8" hidden="false" customHeight="false" outlineLevel="0" collapsed="false">
      <c r="A77" s="12" t="n">
        <v>45692</v>
      </c>
      <c r="B77" s="13" t="s">
        <v>61</v>
      </c>
      <c r="C77" s="13" t="s">
        <v>45</v>
      </c>
      <c r="D77" s="14" t="n">
        <v>3</v>
      </c>
      <c r="E77" s="15" t="n">
        <v>19.9</v>
      </c>
      <c r="F77" s="13" t="s">
        <v>58</v>
      </c>
      <c r="G77" s="13" t="s">
        <v>33</v>
      </c>
      <c r="H77" s="16" t="n">
        <f aca="false">D77*E77</f>
        <v>59.7</v>
      </c>
    </row>
    <row r="78" customFormat="false" ht="12.8" hidden="false" customHeight="false" outlineLevel="0" collapsed="false">
      <c r="A78" s="12" t="n">
        <v>45693</v>
      </c>
      <c r="B78" s="13" t="s">
        <v>62</v>
      </c>
      <c r="C78" s="13" t="s">
        <v>45</v>
      </c>
      <c r="D78" s="14" t="n">
        <v>6</v>
      </c>
      <c r="E78" s="15" t="n">
        <v>9.9</v>
      </c>
      <c r="F78" s="13" t="s">
        <v>32</v>
      </c>
      <c r="G78" s="13" t="s">
        <v>49</v>
      </c>
      <c r="H78" s="16" t="n">
        <f aca="false">D78*E78</f>
        <v>59.4</v>
      </c>
    </row>
    <row r="79" customFormat="false" ht="12.8" hidden="false" customHeight="false" outlineLevel="0" collapsed="false">
      <c r="A79" s="12" t="n">
        <v>45693</v>
      </c>
      <c r="B79" s="13" t="s">
        <v>63</v>
      </c>
      <c r="C79" s="13" t="s">
        <v>31</v>
      </c>
      <c r="D79" s="14" t="n">
        <v>1</v>
      </c>
      <c r="E79" s="15" t="n">
        <v>199.9</v>
      </c>
      <c r="F79" s="13" t="s">
        <v>36</v>
      </c>
      <c r="G79" s="13" t="s">
        <v>37</v>
      </c>
      <c r="H79" s="16" t="n">
        <f aca="false">D79*E79</f>
        <v>199.9</v>
      </c>
    </row>
    <row r="80" customFormat="false" ht="12.8" hidden="false" customHeight="false" outlineLevel="0" collapsed="false">
      <c r="A80" s="12" t="n">
        <v>45694</v>
      </c>
      <c r="B80" s="13" t="s">
        <v>64</v>
      </c>
      <c r="C80" s="13" t="s">
        <v>35</v>
      </c>
      <c r="D80" s="14" t="n">
        <v>2</v>
      </c>
      <c r="E80" s="15" t="n">
        <v>39.9</v>
      </c>
      <c r="F80" s="13" t="s">
        <v>39</v>
      </c>
      <c r="G80" s="13" t="s">
        <v>40</v>
      </c>
      <c r="H80" s="16" t="n">
        <f aca="false">D80*E80</f>
        <v>79.8</v>
      </c>
    </row>
    <row r="81" customFormat="false" ht="12.8" hidden="false" customHeight="false" outlineLevel="0" collapsed="false">
      <c r="A81" s="12" t="n">
        <v>45694</v>
      </c>
      <c r="B81" s="13" t="s">
        <v>65</v>
      </c>
      <c r="C81" s="13" t="s">
        <v>31</v>
      </c>
      <c r="D81" s="14" t="n">
        <v>2</v>
      </c>
      <c r="E81" s="15" t="n">
        <v>89.9</v>
      </c>
      <c r="F81" s="13" t="s">
        <v>42</v>
      </c>
      <c r="G81" s="13" t="s">
        <v>43</v>
      </c>
      <c r="H81" s="16" t="n">
        <f aca="false">D81*E81</f>
        <v>179.8</v>
      </c>
    </row>
    <row r="82" customFormat="false" ht="12.8" hidden="false" customHeight="false" outlineLevel="0" collapsed="false">
      <c r="A82" s="12" t="n">
        <v>45695</v>
      </c>
      <c r="B82" s="13" t="s">
        <v>66</v>
      </c>
      <c r="C82" s="13" t="s">
        <v>35</v>
      </c>
      <c r="D82" s="14" t="n">
        <v>1</v>
      </c>
      <c r="E82" s="15" t="n">
        <v>109.9</v>
      </c>
      <c r="F82" s="13" t="s">
        <v>46</v>
      </c>
      <c r="G82" s="13" t="s">
        <v>33</v>
      </c>
      <c r="H82" s="16" t="n">
        <f aca="false">D82*E82</f>
        <v>109.9</v>
      </c>
    </row>
    <row r="83" customFormat="false" ht="12.8" hidden="false" customHeight="false" outlineLevel="0" collapsed="false">
      <c r="A83" s="12" t="n">
        <v>45695</v>
      </c>
      <c r="B83" s="13" t="s">
        <v>67</v>
      </c>
      <c r="C83" s="13" t="s">
        <v>57</v>
      </c>
      <c r="D83" s="14" t="n">
        <v>3</v>
      </c>
      <c r="E83" s="15" t="n">
        <v>59.9</v>
      </c>
      <c r="F83" s="13" t="s">
        <v>48</v>
      </c>
      <c r="G83" s="13" t="s">
        <v>49</v>
      </c>
      <c r="H83" s="16" t="n">
        <f aca="false">D83*E83</f>
        <v>179.7</v>
      </c>
    </row>
    <row r="84" customFormat="false" ht="12.8" hidden="false" customHeight="false" outlineLevel="0" collapsed="false">
      <c r="A84" s="12" t="n">
        <v>45696</v>
      </c>
      <c r="B84" s="13" t="s">
        <v>30</v>
      </c>
      <c r="C84" s="13" t="s">
        <v>31</v>
      </c>
      <c r="D84" s="14" t="n">
        <v>2</v>
      </c>
      <c r="E84" s="15" t="n">
        <v>39.9</v>
      </c>
      <c r="F84" s="13" t="s">
        <v>51</v>
      </c>
      <c r="G84" s="13" t="s">
        <v>37</v>
      </c>
      <c r="H84" s="16" t="n">
        <f aca="false">D84*E84</f>
        <v>79.8</v>
      </c>
    </row>
    <row r="85" customFormat="false" ht="12.8" hidden="false" customHeight="false" outlineLevel="0" collapsed="false">
      <c r="A85" s="12" t="n">
        <v>45696</v>
      </c>
      <c r="B85" s="13" t="s">
        <v>34</v>
      </c>
      <c r="C85" s="13" t="s">
        <v>35</v>
      </c>
      <c r="D85" s="14" t="n">
        <v>1</v>
      </c>
      <c r="E85" s="15" t="n">
        <v>89.9</v>
      </c>
      <c r="F85" s="13" t="s">
        <v>53</v>
      </c>
      <c r="G85" s="13" t="s">
        <v>40</v>
      </c>
      <c r="H85" s="16" t="n">
        <f aca="false">D85*E85</f>
        <v>89.9</v>
      </c>
    </row>
    <row r="86" customFormat="false" ht="12.8" hidden="false" customHeight="false" outlineLevel="0" collapsed="false">
      <c r="A86" s="12" t="n">
        <v>45697</v>
      </c>
      <c r="B86" s="13" t="s">
        <v>38</v>
      </c>
      <c r="C86" s="13" t="s">
        <v>31</v>
      </c>
      <c r="D86" s="14" t="n">
        <v>2</v>
      </c>
      <c r="E86" s="15" t="n">
        <v>59.9</v>
      </c>
      <c r="F86" s="13" t="s">
        <v>55</v>
      </c>
      <c r="G86" s="13" t="s">
        <v>43</v>
      </c>
      <c r="H86" s="16" t="n">
        <f aca="false">D86*E86</f>
        <v>119.8</v>
      </c>
    </row>
    <row r="87" customFormat="false" ht="12.8" hidden="false" customHeight="false" outlineLevel="0" collapsed="false">
      <c r="A87" s="12" t="n">
        <v>45697</v>
      </c>
      <c r="B87" s="13" t="s">
        <v>41</v>
      </c>
      <c r="C87" s="13" t="s">
        <v>35</v>
      </c>
      <c r="D87" s="14" t="n">
        <v>1</v>
      </c>
      <c r="E87" s="15" t="n">
        <v>49.9</v>
      </c>
      <c r="F87" s="13" t="s">
        <v>58</v>
      </c>
      <c r="G87" s="13" t="s">
        <v>33</v>
      </c>
      <c r="H87" s="16" t="n">
        <f aca="false">D87*E87</f>
        <v>49.9</v>
      </c>
    </row>
    <row r="88" customFormat="false" ht="12.8" hidden="false" customHeight="false" outlineLevel="0" collapsed="false">
      <c r="A88" s="12" t="n">
        <v>45698</v>
      </c>
      <c r="B88" s="13" t="s">
        <v>44</v>
      </c>
      <c r="C88" s="13" t="s">
        <v>45</v>
      </c>
      <c r="D88" s="14" t="n">
        <v>2</v>
      </c>
      <c r="E88" s="15" t="n">
        <v>129.9</v>
      </c>
      <c r="F88" s="13" t="s">
        <v>32</v>
      </c>
      <c r="G88" s="13" t="s">
        <v>49</v>
      </c>
      <c r="H88" s="16" t="n">
        <f aca="false">D88*E88</f>
        <v>259.8</v>
      </c>
    </row>
    <row r="89" customFormat="false" ht="12.8" hidden="false" customHeight="false" outlineLevel="0" collapsed="false">
      <c r="A89" s="12" t="n">
        <v>45698</v>
      </c>
      <c r="B89" s="13" t="s">
        <v>47</v>
      </c>
      <c r="C89" s="13" t="s">
        <v>35</v>
      </c>
      <c r="D89" s="14" t="n">
        <v>3</v>
      </c>
      <c r="E89" s="15" t="n">
        <v>79.9</v>
      </c>
      <c r="F89" s="13" t="s">
        <v>36</v>
      </c>
      <c r="G89" s="13" t="s">
        <v>37</v>
      </c>
      <c r="H89" s="16" t="n">
        <f aca="false">D89*E89</f>
        <v>239.7</v>
      </c>
    </row>
    <row r="90" customFormat="false" ht="12.8" hidden="false" customHeight="false" outlineLevel="0" collapsed="false">
      <c r="A90" s="12" t="n">
        <v>45699</v>
      </c>
      <c r="B90" s="13" t="s">
        <v>50</v>
      </c>
      <c r="C90" s="13" t="s">
        <v>31</v>
      </c>
      <c r="D90" s="14" t="n">
        <v>1</v>
      </c>
      <c r="E90" s="15" t="n">
        <v>69.9</v>
      </c>
      <c r="F90" s="13" t="s">
        <v>39</v>
      </c>
      <c r="G90" s="13" t="s">
        <v>40</v>
      </c>
      <c r="H90" s="16" t="n">
        <f aca="false">D90*E90</f>
        <v>69.9</v>
      </c>
    </row>
    <row r="91" customFormat="false" ht="12.8" hidden="false" customHeight="false" outlineLevel="0" collapsed="false">
      <c r="A91" s="12" t="n">
        <v>45699</v>
      </c>
      <c r="B91" s="13" t="s">
        <v>52</v>
      </c>
      <c r="C91" s="13" t="s">
        <v>35</v>
      </c>
      <c r="D91" s="14" t="n">
        <v>2</v>
      </c>
      <c r="E91" s="15" t="n">
        <v>59.9</v>
      </c>
      <c r="F91" s="13" t="s">
        <v>42</v>
      </c>
      <c r="G91" s="13" t="s">
        <v>43</v>
      </c>
      <c r="H91" s="16" t="n">
        <f aca="false">D91*E91</f>
        <v>119.8</v>
      </c>
    </row>
    <row r="92" customFormat="false" ht="12.8" hidden="false" customHeight="false" outlineLevel="0" collapsed="false">
      <c r="A92" s="12" t="n">
        <v>45700</v>
      </c>
      <c r="B92" s="13" t="s">
        <v>54</v>
      </c>
      <c r="C92" s="13" t="s">
        <v>45</v>
      </c>
      <c r="D92" s="14" t="n">
        <v>1</v>
      </c>
      <c r="E92" s="15" t="n">
        <v>99.9</v>
      </c>
      <c r="F92" s="13" t="s">
        <v>46</v>
      </c>
      <c r="G92" s="13" t="s">
        <v>33</v>
      </c>
      <c r="H92" s="16" t="n">
        <f aca="false">D92*E92</f>
        <v>99.9</v>
      </c>
    </row>
    <row r="93" customFormat="false" ht="12.8" hidden="false" customHeight="false" outlineLevel="0" collapsed="false">
      <c r="A93" s="12" t="n">
        <v>45700</v>
      </c>
      <c r="B93" s="13" t="s">
        <v>56</v>
      </c>
      <c r="C93" s="13" t="s">
        <v>57</v>
      </c>
      <c r="D93" s="14" t="n">
        <v>3</v>
      </c>
      <c r="E93" s="15" t="n">
        <v>29.9</v>
      </c>
      <c r="F93" s="13" t="s">
        <v>48</v>
      </c>
      <c r="G93" s="13" t="s">
        <v>49</v>
      </c>
      <c r="H93" s="16" t="n">
        <f aca="false">D93*E93</f>
        <v>89.7</v>
      </c>
    </row>
    <row r="94" customFormat="false" ht="12.8" hidden="false" customHeight="false" outlineLevel="0" collapsed="false">
      <c r="A94" s="12" t="n">
        <v>45701</v>
      </c>
      <c r="B94" s="13" t="s">
        <v>59</v>
      </c>
      <c r="C94" s="13" t="s">
        <v>57</v>
      </c>
      <c r="D94" s="14" t="n">
        <v>2</v>
      </c>
      <c r="E94" s="15" t="n">
        <v>34.9</v>
      </c>
      <c r="F94" s="13" t="s">
        <v>51</v>
      </c>
      <c r="G94" s="13" t="s">
        <v>37</v>
      </c>
      <c r="H94" s="16" t="n">
        <f aca="false">D94*E94</f>
        <v>69.8</v>
      </c>
    </row>
    <row r="95" customFormat="false" ht="12.8" hidden="false" customHeight="false" outlineLevel="0" collapsed="false">
      <c r="A95" s="12" t="n">
        <v>45701</v>
      </c>
      <c r="B95" s="13" t="s">
        <v>60</v>
      </c>
      <c r="C95" s="13" t="s">
        <v>57</v>
      </c>
      <c r="D95" s="14" t="n">
        <v>1</v>
      </c>
      <c r="E95" s="15" t="n">
        <v>49.9</v>
      </c>
      <c r="F95" s="13" t="s">
        <v>53</v>
      </c>
      <c r="G95" s="13" t="s">
        <v>40</v>
      </c>
      <c r="H95" s="16" t="n">
        <f aca="false">D95*E95</f>
        <v>49.9</v>
      </c>
    </row>
    <row r="96" customFormat="false" ht="12.8" hidden="false" customHeight="false" outlineLevel="0" collapsed="false">
      <c r="A96" s="12" t="n">
        <v>45702</v>
      </c>
      <c r="B96" s="13" t="s">
        <v>61</v>
      </c>
      <c r="C96" s="13" t="s">
        <v>45</v>
      </c>
      <c r="D96" s="14" t="n">
        <v>2</v>
      </c>
      <c r="E96" s="15" t="n">
        <v>19.9</v>
      </c>
      <c r="F96" s="13" t="s">
        <v>55</v>
      </c>
      <c r="G96" s="13" t="s">
        <v>43</v>
      </c>
      <c r="H96" s="16" t="n">
        <f aca="false">D96*E96</f>
        <v>39.8</v>
      </c>
    </row>
    <row r="97" customFormat="false" ht="12.8" hidden="false" customHeight="false" outlineLevel="0" collapsed="false">
      <c r="A97" s="12" t="n">
        <v>45702</v>
      </c>
      <c r="B97" s="13" t="s">
        <v>62</v>
      </c>
      <c r="C97" s="13" t="s">
        <v>45</v>
      </c>
      <c r="D97" s="14" t="n">
        <v>4</v>
      </c>
      <c r="E97" s="15" t="n">
        <v>9.9</v>
      </c>
      <c r="F97" s="13" t="s">
        <v>58</v>
      </c>
      <c r="G97" s="13" t="s">
        <v>33</v>
      </c>
      <c r="H97" s="16" t="n">
        <f aca="false">D97*E97</f>
        <v>39.6</v>
      </c>
    </row>
    <row r="98" customFormat="false" ht="12.8" hidden="false" customHeight="false" outlineLevel="0" collapsed="false">
      <c r="A98" s="12" t="n">
        <v>45703</v>
      </c>
      <c r="B98" s="13" t="s">
        <v>63</v>
      </c>
      <c r="C98" s="13" t="s">
        <v>31</v>
      </c>
      <c r="D98" s="14" t="n">
        <v>1</v>
      </c>
      <c r="E98" s="15" t="n">
        <v>199.9</v>
      </c>
      <c r="F98" s="13" t="s">
        <v>32</v>
      </c>
      <c r="G98" s="13" t="s">
        <v>49</v>
      </c>
      <c r="H98" s="16" t="n">
        <f aca="false">D98*E98</f>
        <v>199.9</v>
      </c>
    </row>
    <row r="99" customFormat="false" ht="12.8" hidden="false" customHeight="false" outlineLevel="0" collapsed="false">
      <c r="A99" s="12" t="n">
        <v>45703</v>
      </c>
      <c r="B99" s="13" t="s">
        <v>64</v>
      </c>
      <c r="C99" s="13" t="s">
        <v>35</v>
      </c>
      <c r="D99" s="14" t="n">
        <v>2</v>
      </c>
      <c r="E99" s="15" t="n">
        <v>39.9</v>
      </c>
      <c r="F99" s="13" t="s">
        <v>36</v>
      </c>
      <c r="G99" s="13" t="s">
        <v>37</v>
      </c>
      <c r="H99" s="16" t="n">
        <f aca="false">D99*E99</f>
        <v>79.8</v>
      </c>
    </row>
    <row r="100" customFormat="false" ht="12.8" hidden="false" customHeight="false" outlineLevel="0" collapsed="false">
      <c r="A100" s="12" t="n">
        <v>45704</v>
      </c>
      <c r="B100" s="13" t="s">
        <v>65</v>
      </c>
      <c r="C100" s="13" t="s">
        <v>31</v>
      </c>
      <c r="D100" s="14" t="n">
        <v>1</v>
      </c>
      <c r="E100" s="15" t="n">
        <v>89.9</v>
      </c>
      <c r="F100" s="13" t="s">
        <v>39</v>
      </c>
      <c r="G100" s="13" t="s">
        <v>40</v>
      </c>
      <c r="H100" s="16" t="n">
        <f aca="false">D100*E100</f>
        <v>89.9</v>
      </c>
    </row>
    <row r="101" customFormat="false" ht="12.8" hidden="false" customHeight="false" outlineLevel="0" collapsed="false">
      <c r="A101" s="12" t="n">
        <v>45704</v>
      </c>
      <c r="B101" s="13" t="s">
        <v>66</v>
      </c>
      <c r="C101" s="13" t="s">
        <v>35</v>
      </c>
      <c r="D101" s="14" t="n">
        <v>1</v>
      </c>
      <c r="E101" s="15" t="n">
        <v>109.9</v>
      </c>
      <c r="F101" s="13" t="s">
        <v>42</v>
      </c>
      <c r="G101" s="13" t="s">
        <v>43</v>
      </c>
      <c r="H101" s="16" t="n">
        <f aca="false">D101*E101</f>
        <v>109.9</v>
      </c>
    </row>
    <row r="102" customFormat="false" ht="12.8" hidden="false" customHeight="false" outlineLevel="0" collapsed="false">
      <c r="A102" s="12" t="n">
        <v>45705</v>
      </c>
      <c r="B102" s="13" t="s">
        <v>67</v>
      </c>
      <c r="C102" s="13" t="s">
        <v>57</v>
      </c>
      <c r="D102" s="14" t="n">
        <v>2</v>
      </c>
      <c r="E102" s="15" t="n">
        <v>59.9</v>
      </c>
      <c r="F102" s="13" t="s">
        <v>46</v>
      </c>
      <c r="G102" s="13" t="s">
        <v>33</v>
      </c>
      <c r="H102" s="16" t="n">
        <f aca="false">D102*E102</f>
        <v>119.8</v>
      </c>
    </row>
    <row r="103" customFormat="false" ht="12.8" hidden="false" customHeight="false" outlineLevel="0" collapsed="false">
      <c r="A103" s="12" t="n">
        <v>45705</v>
      </c>
      <c r="B103" s="13" t="s">
        <v>30</v>
      </c>
      <c r="C103" s="13" t="s">
        <v>31</v>
      </c>
      <c r="D103" s="14" t="n">
        <v>3</v>
      </c>
      <c r="E103" s="15" t="n">
        <v>39.9</v>
      </c>
      <c r="F103" s="13" t="s">
        <v>48</v>
      </c>
      <c r="G103" s="13" t="s">
        <v>49</v>
      </c>
      <c r="H103" s="16" t="n">
        <f aca="false">D103*E103</f>
        <v>119.7</v>
      </c>
    </row>
    <row r="104" customFormat="false" ht="12.8" hidden="false" customHeight="false" outlineLevel="0" collapsed="false">
      <c r="A104" s="12" t="n">
        <v>45706</v>
      </c>
      <c r="B104" s="13" t="s">
        <v>34</v>
      </c>
      <c r="C104" s="13" t="s">
        <v>35</v>
      </c>
      <c r="D104" s="14" t="n">
        <v>2</v>
      </c>
      <c r="E104" s="15" t="n">
        <v>89.9</v>
      </c>
      <c r="F104" s="13" t="s">
        <v>51</v>
      </c>
      <c r="G104" s="13" t="s">
        <v>37</v>
      </c>
      <c r="H104" s="16" t="n">
        <f aca="false">D104*E104</f>
        <v>179.8</v>
      </c>
    </row>
    <row r="105" customFormat="false" ht="12.8" hidden="false" customHeight="false" outlineLevel="0" collapsed="false">
      <c r="A105" s="12" t="n">
        <v>45706</v>
      </c>
      <c r="B105" s="13" t="s">
        <v>38</v>
      </c>
      <c r="C105" s="13" t="s">
        <v>31</v>
      </c>
      <c r="D105" s="14" t="n">
        <v>1</v>
      </c>
      <c r="E105" s="15" t="n">
        <v>59.9</v>
      </c>
      <c r="F105" s="13" t="s">
        <v>53</v>
      </c>
      <c r="G105" s="13" t="s">
        <v>40</v>
      </c>
      <c r="H105" s="16" t="n">
        <f aca="false">D105*E105</f>
        <v>59.9</v>
      </c>
    </row>
    <row r="106" customFormat="false" ht="12.8" hidden="false" customHeight="false" outlineLevel="0" collapsed="false">
      <c r="A106" s="12" t="n">
        <v>45707</v>
      </c>
      <c r="B106" s="13" t="s">
        <v>41</v>
      </c>
      <c r="C106" s="13" t="s">
        <v>35</v>
      </c>
      <c r="D106" s="14" t="n">
        <v>3</v>
      </c>
      <c r="E106" s="15" t="n">
        <v>49.9</v>
      </c>
      <c r="F106" s="13" t="s">
        <v>55</v>
      </c>
      <c r="G106" s="13" t="s">
        <v>43</v>
      </c>
      <c r="H106" s="16" t="n">
        <f aca="false">D106*E106</f>
        <v>149.7</v>
      </c>
    </row>
    <row r="107" customFormat="false" ht="12.8" hidden="false" customHeight="false" outlineLevel="0" collapsed="false">
      <c r="A107" s="12" t="n">
        <v>45707</v>
      </c>
      <c r="B107" s="13" t="s">
        <v>44</v>
      </c>
      <c r="C107" s="13" t="s">
        <v>45</v>
      </c>
      <c r="D107" s="14" t="n">
        <v>2</v>
      </c>
      <c r="E107" s="15" t="n">
        <v>129.9</v>
      </c>
      <c r="F107" s="13" t="s">
        <v>58</v>
      </c>
      <c r="G107" s="13" t="s">
        <v>33</v>
      </c>
      <c r="H107" s="16" t="n">
        <f aca="false">D107*E107</f>
        <v>259.8</v>
      </c>
    </row>
    <row r="108" customFormat="false" ht="12.8" hidden="false" customHeight="false" outlineLevel="0" collapsed="false">
      <c r="A108" s="12" t="n">
        <v>45708</v>
      </c>
      <c r="B108" s="13" t="s">
        <v>47</v>
      </c>
      <c r="C108" s="13" t="s">
        <v>35</v>
      </c>
      <c r="D108" s="14" t="n">
        <v>1</v>
      </c>
      <c r="E108" s="15" t="n">
        <v>79.9</v>
      </c>
      <c r="F108" s="13" t="s">
        <v>32</v>
      </c>
      <c r="G108" s="13" t="s">
        <v>49</v>
      </c>
      <c r="H108" s="16" t="n">
        <f aca="false">D108*E108</f>
        <v>79.9</v>
      </c>
    </row>
    <row r="109" customFormat="false" ht="12.8" hidden="false" customHeight="false" outlineLevel="0" collapsed="false">
      <c r="A109" s="12" t="n">
        <v>45708</v>
      </c>
      <c r="B109" s="13" t="s">
        <v>50</v>
      </c>
      <c r="C109" s="13" t="s">
        <v>31</v>
      </c>
      <c r="D109" s="14" t="n">
        <v>2</v>
      </c>
      <c r="E109" s="15" t="n">
        <v>69.9</v>
      </c>
      <c r="F109" s="13" t="s">
        <v>36</v>
      </c>
      <c r="G109" s="13" t="s">
        <v>37</v>
      </c>
      <c r="H109" s="16" t="n">
        <f aca="false">D109*E109</f>
        <v>139.8</v>
      </c>
    </row>
    <row r="110" customFormat="false" ht="12.8" hidden="false" customHeight="false" outlineLevel="0" collapsed="false">
      <c r="A110" s="12" t="n">
        <v>45709</v>
      </c>
      <c r="B110" s="13" t="s">
        <v>52</v>
      </c>
      <c r="C110" s="13" t="s">
        <v>35</v>
      </c>
      <c r="D110" s="14" t="n">
        <v>1</v>
      </c>
      <c r="E110" s="15" t="n">
        <v>59.9</v>
      </c>
      <c r="F110" s="13" t="s">
        <v>39</v>
      </c>
      <c r="G110" s="13" t="s">
        <v>40</v>
      </c>
      <c r="H110" s="16" t="n">
        <f aca="false">D110*E110</f>
        <v>59.9</v>
      </c>
    </row>
    <row r="111" customFormat="false" ht="12.8" hidden="false" customHeight="false" outlineLevel="0" collapsed="false">
      <c r="A111" s="12" t="n">
        <v>45709</v>
      </c>
      <c r="B111" s="13" t="s">
        <v>54</v>
      </c>
      <c r="C111" s="13" t="s">
        <v>45</v>
      </c>
      <c r="D111" s="14" t="n">
        <v>3</v>
      </c>
      <c r="E111" s="15" t="n">
        <v>99.9</v>
      </c>
      <c r="F111" s="13" t="s">
        <v>42</v>
      </c>
      <c r="G111" s="13" t="s">
        <v>43</v>
      </c>
      <c r="H111" s="16" t="n">
        <f aca="false">D111*E111</f>
        <v>299.7</v>
      </c>
    </row>
    <row r="112" customFormat="false" ht="12.8" hidden="false" customHeight="false" outlineLevel="0" collapsed="false">
      <c r="A112" s="12" t="n">
        <v>45710</v>
      </c>
      <c r="B112" s="13" t="s">
        <v>56</v>
      </c>
      <c r="C112" s="13" t="s">
        <v>57</v>
      </c>
      <c r="D112" s="14" t="n">
        <v>2</v>
      </c>
      <c r="E112" s="15" t="n">
        <v>29.9</v>
      </c>
      <c r="F112" s="13" t="s">
        <v>46</v>
      </c>
      <c r="G112" s="13" t="s">
        <v>33</v>
      </c>
      <c r="H112" s="16" t="n">
        <f aca="false">D112*E112</f>
        <v>59.8</v>
      </c>
    </row>
    <row r="113" customFormat="false" ht="12.8" hidden="false" customHeight="false" outlineLevel="0" collapsed="false">
      <c r="A113" s="12" t="n">
        <v>45710</v>
      </c>
      <c r="B113" s="13" t="s">
        <v>59</v>
      </c>
      <c r="C113" s="13" t="s">
        <v>57</v>
      </c>
      <c r="D113" s="14" t="n">
        <v>1</v>
      </c>
      <c r="E113" s="15" t="n">
        <v>34.9</v>
      </c>
      <c r="F113" s="13" t="s">
        <v>48</v>
      </c>
      <c r="G113" s="13" t="s">
        <v>49</v>
      </c>
      <c r="H113" s="16" t="n">
        <f aca="false">D113*E113</f>
        <v>34.9</v>
      </c>
    </row>
    <row r="114" customFormat="false" ht="12.8" hidden="false" customHeight="false" outlineLevel="0" collapsed="false">
      <c r="A114" s="12" t="n">
        <v>45711</v>
      </c>
      <c r="B114" s="13" t="s">
        <v>60</v>
      </c>
      <c r="C114" s="13" t="s">
        <v>57</v>
      </c>
      <c r="D114" s="14" t="n">
        <v>2</v>
      </c>
      <c r="E114" s="15" t="n">
        <v>49.9</v>
      </c>
      <c r="F114" s="13" t="s">
        <v>51</v>
      </c>
      <c r="G114" s="13" t="s">
        <v>37</v>
      </c>
      <c r="H114" s="16" t="n">
        <f aca="false">D114*E114</f>
        <v>99.8</v>
      </c>
    </row>
    <row r="115" customFormat="false" ht="12.8" hidden="false" customHeight="false" outlineLevel="0" collapsed="false">
      <c r="A115" s="12" t="n">
        <v>45711</v>
      </c>
      <c r="B115" s="13" t="s">
        <v>61</v>
      </c>
      <c r="C115" s="13" t="s">
        <v>45</v>
      </c>
      <c r="D115" s="14" t="n">
        <v>3</v>
      </c>
      <c r="E115" s="15" t="n">
        <v>19.9</v>
      </c>
      <c r="F115" s="13" t="s">
        <v>53</v>
      </c>
      <c r="G115" s="13" t="s">
        <v>40</v>
      </c>
      <c r="H115" s="16" t="n">
        <f aca="false">D115*E115</f>
        <v>59.7</v>
      </c>
    </row>
    <row r="116" customFormat="false" ht="12.8" hidden="false" customHeight="false" outlineLevel="0" collapsed="false">
      <c r="A116" s="12" t="n">
        <v>45712</v>
      </c>
      <c r="B116" s="13" t="s">
        <v>62</v>
      </c>
      <c r="C116" s="13" t="s">
        <v>45</v>
      </c>
      <c r="D116" s="14" t="n">
        <v>6</v>
      </c>
      <c r="E116" s="15" t="n">
        <v>9.9</v>
      </c>
      <c r="F116" s="13" t="s">
        <v>55</v>
      </c>
      <c r="G116" s="13" t="s">
        <v>43</v>
      </c>
      <c r="H116" s="16" t="n">
        <f aca="false">D116*E116</f>
        <v>59.4</v>
      </c>
    </row>
    <row r="117" customFormat="false" ht="12.8" hidden="false" customHeight="false" outlineLevel="0" collapsed="false">
      <c r="A117" s="12" t="n">
        <v>45712</v>
      </c>
      <c r="B117" s="13" t="s">
        <v>63</v>
      </c>
      <c r="C117" s="13" t="s">
        <v>31</v>
      </c>
      <c r="D117" s="14" t="n">
        <v>1</v>
      </c>
      <c r="E117" s="15" t="n">
        <v>199.9</v>
      </c>
      <c r="F117" s="13" t="s">
        <v>58</v>
      </c>
      <c r="G117" s="13" t="s">
        <v>33</v>
      </c>
      <c r="H117" s="16" t="n">
        <f aca="false">D117*E117</f>
        <v>199.9</v>
      </c>
    </row>
    <row r="118" customFormat="false" ht="12.8" hidden="false" customHeight="false" outlineLevel="0" collapsed="false">
      <c r="A118" s="17" t="s">
        <v>69</v>
      </c>
      <c r="B118" s="17"/>
      <c r="C118" s="17"/>
      <c r="D118" s="17" t="n">
        <f aca="false">COUNTA(D2:D117)</f>
        <v>115</v>
      </c>
      <c r="E118" s="18" t="n">
        <f aca="false">SUM(E2:E117)</f>
        <v>8093.5</v>
      </c>
      <c r="F118" s="17"/>
      <c r="G118" s="17"/>
      <c r="H118" s="18" t="n">
        <f aca="false">SUM(H2:H117)</f>
        <v>13451.8</v>
      </c>
    </row>
    <row r="119" customFormat="false" ht="12.8" hidden="false" customHeight="false" outlineLevel="0" collapsed="false">
      <c r="D119" s="19"/>
    </row>
  </sheetData>
  <autoFilter ref="H1:H117"/>
  <conditionalFormatting sqref="A2:H117">
    <cfRule type="expression" priority="2" aboveAverage="0" equalAverage="0" bottom="0" percent="0" rank="0" text="" dxfId="6">
      <formula>MOD(ROW(),2)=0</formula>
    </cfRule>
    <cfRule type="expression" priority="3" aboveAverage="0" equalAverage="0" bottom="0" percent="0" rank="0" text="" dxfId="7">
      <formula>MOD(ROW(),2)=1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A9:B10 E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69"/>
    <col collapsed="false" customWidth="true" hidden="false" outlineLevel="0" max="2" min="2" style="1" width="16.27"/>
  </cols>
  <sheetData>
    <row r="1" customFormat="false" ht="12.8" hidden="false" customHeight="false" outlineLevel="0" collapsed="false">
      <c r="A1" s="20" t="s">
        <v>24</v>
      </c>
      <c r="B1" s="21" t="s">
        <v>70</v>
      </c>
    </row>
    <row r="2" customFormat="false" ht="12.8" hidden="false" customHeight="false" outlineLevel="0" collapsed="false">
      <c r="A2" s="22" t="s">
        <v>35</v>
      </c>
      <c r="B2" s="23" t="n">
        <v>3984</v>
      </c>
    </row>
    <row r="3" customFormat="false" ht="12.8" hidden="false" customHeight="false" outlineLevel="0" collapsed="false">
      <c r="A3" s="24" t="s">
        <v>57</v>
      </c>
      <c r="B3" s="25" t="n">
        <v>1840.9</v>
      </c>
    </row>
    <row r="4" customFormat="false" ht="12.8" hidden="false" customHeight="false" outlineLevel="0" collapsed="false">
      <c r="A4" s="24" t="s">
        <v>31</v>
      </c>
      <c r="B4" s="25" t="n">
        <v>4074.8</v>
      </c>
    </row>
    <row r="5" customFormat="false" ht="12.8" hidden="false" customHeight="false" outlineLevel="0" collapsed="false">
      <c r="A5" s="24" t="s">
        <v>45</v>
      </c>
      <c r="B5" s="26" t="n">
        <v>3552.1</v>
      </c>
    </row>
    <row r="6" customFormat="false" ht="12.8" hidden="false" customHeight="false" outlineLevel="0" collapsed="false">
      <c r="A6" s="27" t="s">
        <v>71</v>
      </c>
      <c r="B6" s="28" t="n">
        <v>13451.8</v>
      </c>
    </row>
    <row r="7" customFormat="false" ht="44.75" hidden="false" customHeight="true" outlineLevel="0" collapsed="false"/>
    <row r="8" customFormat="false" ht="15.65" hidden="false" customHeight="true" outlineLevel="0" collapsed="false"/>
  </sheetData>
  <conditionalFormatting sqref="A1:B5">
    <cfRule type="expression" priority="2" aboveAverage="0" equalAverage="0" bottom="0" percent="0" rank="0" text="" dxfId="8">
      <formula>MOD(ROW(),2)=0</formula>
    </cfRule>
    <cfRule type="expression" priority="3" aboveAverage="0" equalAverage="0" bottom="0" percent="0" rank="0" text="" dxfId="9">
      <formula>MOD(ROW(),2)=1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A9:B10 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15"/>
    <col collapsed="false" customWidth="true" hidden="false" outlineLevel="0" max="2" min="2" style="1" width="17.24"/>
  </cols>
  <sheetData>
    <row r="1" customFormat="false" ht="12.8" hidden="false" customHeight="false" outlineLevel="0" collapsed="false">
      <c r="A1" s="20" t="s">
        <v>27</v>
      </c>
      <c r="B1" s="21" t="s">
        <v>70</v>
      </c>
    </row>
    <row r="2" customFormat="false" ht="12.8" hidden="false" customHeight="false" outlineLevel="0" collapsed="false">
      <c r="A2" s="22" t="s">
        <v>32</v>
      </c>
      <c r="B2" s="23" t="n">
        <v>1366.8</v>
      </c>
    </row>
    <row r="3" customFormat="false" ht="12.8" hidden="false" customHeight="false" outlineLevel="0" collapsed="false">
      <c r="A3" s="24" t="s">
        <v>36</v>
      </c>
      <c r="B3" s="25" t="n">
        <v>1657.6</v>
      </c>
    </row>
    <row r="4" customFormat="false" ht="12.8" hidden="false" customHeight="false" outlineLevel="0" collapsed="false">
      <c r="A4" s="24" t="s">
        <v>39</v>
      </c>
      <c r="B4" s="25" t="n">
        <v>1347.9</v>
      </c>
    </row>
    <row r="5" customFormat="false" ht="12.8" hidden="false" customHeight="false" outlineLevel="0" collapsed="false">
      <c r="A5" s="24" t="s">
        <v>42</v>
      </c>
      <c r="B5" s="25" t="n">
        <v>1737.3</v>
      </c>
    </row>
    <row r="6" customFormat="false" ht="12.8" hidden="false" customHeight="false" outlineLevel="0" collapsed="false">
      <c r="A6" s="24" t="s">
        <v>46</v>
      </c>
      <c r="B6" s="25" t="n">
        <v>1208.6</v>
      </c>
    </row>
    <row r="7" customFormat="false" ht="12.8" hidden="false" customHeight="false" outlineLevel="0" collapsed="false">
      <c r="A7" s="24" t="s">
        <v>48</v>
      </c>
      <c r="B7" s="25" t="n">
        <v>1802.3</v>
      </c>
    </row>
    <row r="8" customFormat="false" ht="12.8" hidden="false" customHeight="false" outlineLevel="0" collapsed="false">
      <c r="A8" s="24" t="s">
        <v>51</v>
      </c>
      <c r="B8" s="25" t="n">
        <v>1087.9</v>
      </c>
    </row>
    <row r="9" customFormat="false" ht="12.8" hidden="false" customHeight="false" outlineLevel="0" collapsed="false">
      <c r="A9" s="24" t="s">
        <v>53</v>
      </c>
      <c r="B9" s="25" t="n">
        <v>1098</v>
      </c>
    </row>
    <row r="10" customFormat="false" ht="12.8" hidden="false" customHeight="false" outlineLevel="0" collapsed="false">
      <c r="A10" s="24" t="s">
        <v>55</v>
      </c>
      <c r="B10" s="25" t="n">
        <v>1147.6</v>
      </c>
    </row>
    <row r="11" customFormat="false" ht="12.8" hidden="false" customHeight="false" outlineLevel="0" collapsed="false">
      <c r="A11" s="24" t="s">
        <v>58</v>
      </c>
      <c r="B11" s="26" t="n">
        <v>997.8</v>
      </c>
    </row>
    <row r="12" customFormat="false" ht="12.8" hidden="false" customHeight="false" outlineLevel="0" collapsed="false">
      <c r="A12" s="27" t="s">
        <v>71</v>
      </c>
      <c r="B12" s="28" t="n">
        <v>13451.8</v>
      </c>
    </row>
  </sheetData>
  <conditionalFormatting sqref="A1:B11">
    <cfRule type="expression" priority="2" aboveAverage="0" equalAverage="0" bottom="0" percent="0" rank="0" text="" dxfId="8">
      <formula>MOD(ROW(),2)=0</formula>
    </cfRule>
    <cfRule type="expression" priority="3" aboveAverage="0" equalAverage="0" bottom="0" percent="0" rank="0" text="" dxfId="9">
      <formula>MOD(ROW(),2)=1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A9:B10 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17.52"/>
  </cols>
  <sheetData>
    <row r="1" customFormat="false" ht="12.8" hidden="false" customHeight="false" outlineLevel="0" collapsed="false">
      <c r="A1" s="20" t="s">
        <v>23</v>
      </c>
      <c r="B1" s="21" t="s">
        <v>72</v>
      </c>
    </row>
    <row r="2" customFormat="false" ht="12.8" hidden="false" customHeight="false" outlineLevel="0" collapsed="false">
      <c r="A2" s="22" t="s">
        <v>38</v>
      </c>
      <c r="B2" s="29" t="n">
        <v>9</v>
      </c>
    </row>
    <row r="3" customFormat="false" ht="12.8" hidden="false" customHeight="false" outlineLevel="0" collapsed="false">
      <c r="A3" s="24" t="s">
        <v>64</v>
      </c>
      <c r="B3" s="30" t="n">
        <v>12</v>
      </c>
    </row>
    <row r="4" customFormat="false" ht="12.8" hidden="false" customHeight="false" outlineLevel="0" collapsed="false">
      <c r="A4" s="24" t="s">
        <v>41</v>
      </c>
      <c r="B4" s="30" t="n">
        <v>15</v>
      </c>
    </row>
    <row r="5" customFormat="false" ht="12.8" hidden="false" customHeight="false" outlineLevel="0" collapsed="false">
      <c r="A5" s="24" t="s">
        <v>68</v>
      </c>
      <c r="B5" s="31"/>
    </row>
    <row r="6" customFormat="false" ht="12.8" hidden="false" customHeight="false" outlineLevel="0" collapsed="false">
      <c r="A6" s="24" t="s">
        <v>56</v>
      </c>
      <c r="B6" s="30" t="n">
        <v>12</v>
      </c>
    </row>
    <row r="7" customFormat="false" ht="12.8" hidden="false" customHeight="false" outlineLevel="0" collapsed="false">
      <c r="A7" s="24" t="s">
        <v>61</v>
      </c>
      <c r="B7" s="30" t="n">
        <v>19</v>
      </c>
    </row>
    <row r="8" customFormat="false" ht="12.8" hidden="false" customHeight="false" outlineLevel="0" collapsed="false">
      <c r="A8" s="24" t="s">
        <v>65</v>
      </c>
      <c r="B8" s="30" t="n">
        <v>8</v>
      </c>
    </row>
    <row r="9" customFormat="false" ht="12.8" hidden="false" customHeight="false" outlineLevel="0" collapsed="false">
      <c r="A9" s="24" t="s">
        <v>47</v>
      </c>
      <c r="B9" s="30" t="n">
        <v>9</v>
      </c>
    </row>
    <row r="10" customFormat="false" ht="12.8" hidden="false" customHeight="false" outlineLevel="0" collapsed="false">
      <c r="A10" s="24" t="s">
        <v>50</v>
      </c>
      <c r="B10" s="30" t="n">
        <v>10</v>
      </c>
    </row>
    <row r="11" customFormat="false" ht="12.8" hidden="false" customHeight="false" outlineLevel="0" collapsed="false">
      <c r="A11" s="24" t="s">
        <v>30</v>
      </c>
      <c r="B11" s="30" t="n">
        <v>18</v>
      </c>
    </row>
    <row r="12" customFormat="false" ht="12.8" hidden="false" customHeight="false" outlineLevel="0" collapsed="false">
      <c r="A12" s="24" t="s">
        <v>59</v>
      </c>
      <c r="B12" s="30" t="n">
        <v>7</v>
      </c>
    </row>
    <row r="13" customFormat="false" ht="12.8" hidden="false" customHeight="false" outlineLevel="0" collapsed="false">
      <c r="A13" s="24" t="s">
        <v>63</v>
      </c>
      <c r="B13" s="30" t="n">
        <v>7</v>
      </c>
    </row>
    <row r="14" customFormat="false" ht="12.8" hidden="false" customHeight="false" outlineLevel="0" collapsed="false">
      <c r="A14" s="24" t="s">
        <v>44</v>
      </c>
      <c r="B14" s="30" t="n">
        <v>11</v>
      </c>
    </row>
    <row r="15" customFormat="false" ht="12.8" hidden="false" customHeight="false" outlineLevel="0" collapsed="false">
      <c r="A15" s="24" t="s">
        <v>66</v>
      </c>
      <c r="B15" s="30" t="n">
        <v>6</v>
      </c>
    </row>
    <row r="16" customFormat="false" ht="12.8" hidden="false" customHeight="false" outlineLevel="0" collapsed="false">
      <c r="A16" s="24" t="s">
        <v>62</v>
      </c>
      <c r="B16" s="30" t="n">
        <v>35</v>
      </c>
    </row>
    <row r="17" customFormat="false" ht="12.8" hidden="false" customHeight="false" outlineLevel="0" collapsed="false">
      <c r="A17" s="24" t="s">
        <v>54</v>
      </c>
      <c r="B17" s="30" t="n">
        <v>14</v>
      </c>
    </row>
    <row r="18" customFormat="false" ht="12.8" hidden="false" customHeight="false" outlineLevel="0" collapsed="false">
      <c r="A18" s="24" t="s">
        <v>67</v>
      </c>
      <c r="B18" s="30" t="n">
        <v>14</v>
      </c>
    </row>
    <row r="19" customFormat="false" ht="12.8" hidden="false" customHeight="false" outlineLevel="0" collapsed="false">
      <c r="A19" s="24" t="s">
        <v>52</v>
      </c>
      <c r="B19" s="30" t="n">
        <v>8</v>
      </c>
    </row>
    <row r="20" customFormat="false" ht="12.8" hidden="false" customHeight="false" outlineLevel="0" collapsed="false">
      <c r="A20" s="24" t="s">
        <v>34</v>
      </c>
      <c r="B20" s="30" t="n">
        <v>10</v>
      </c>
    </row>
    <row r="21" customFormat="false" ht="12.8" hidden="false" customHeight="false" outlineLevel="0" collapsed="false">
      <c r="A21" s="24" t="s">
        <v>60</v>
      </c>
      <c r="B21" s="32" t="n">
        <v>8</v>
      </c>
    </row>
    <row r="22" customFormat="false" ht="12.8" hidden="false" customHeight="false" outlineLevel="0" collapsed="false">
      <c r="A22" s="27" t="s">
        <v>71</v>
      </c>
      <c r="B22" s="33" t="n">
        <v>232</v>
      </c>
    </row>
  </sheetData>
  <conditionalFormatting sqref="A1:B21">
    <cfRule type="expression" priority="2" aboveAverage="0" equalAverage="0" bottom="0" percent="0" rank="0" text="" dxfId="8">
      <formula>MOD(ROW(),2)=0</formula>
    </cfRule>
    <cfRule type="expression" priority="3" aboveAverage="0" equalAverage="0" bottom="0" percent="0" rank="0" text="" dxfId="9">
      <formula>MOD(ROW(),2)=1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1" sqref="A9:B10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63"/>
    <col collapsed="false" customWidth="true" hidden="false" outlineLevel="0" max="7" min="7" style="1" width="14.6"/>
    <col collapsed="false" customWidth="true" hidden="false" outlineLevel="0" max="8" min="8" style="1" width="14.46"/>
    <col collapsed="false" customWidth="true" hidden="false" outlineLevel="0" max="9" min="9" style="1" width="19.6"/>
  </cols>
  <sheetData>
    <row r="1" customFormat="false" ht="38.6" hidden="false" customHeight="false" outlineLevel="0" collapsed="false">
      <c r="A1" s="34"/>
      <c r="B1" s="35" t="s">
        <v>73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customFormat="false" ht="12.8" hidden="false" customHeight="false" outlineLevel="0" collapsed="false">
      <c r="A2" s="34"/>
      <c r="G2" s="0"/>
    </row>
    <row r="3" customFormat="false" ht="12.8" hidden="false" customHeight="false" outlineLevel="0" collapsed="false">
      <c r="A3" s="36" t="s">
        <v>70</v>
      </c>
      <c r="B3" s="37" t="s">
        <v>28</v>
      </c>
      <c r="C3" s="38"/>
      <c r="D3" s="38"/>
      <c r="E3" s="38"/>
      <c r="F3" s="38"/>
      <c r="G3" s="39"/>
    </row>
    <row r="4" customFormat="false" ht="12.8" hidden="false" customHeight="false" outlineLevel="0" collapsed="false">
      <c r="A4" s="40" t="s">
        <v>24</v>
      </c>
      <c r="B4" s="41" t="s">
        <v>43</v>
      </c>
      <c r="C4" s="42" t="s">
        <v>49</v>
      </c>
      <c r="D4" s="42" t="s">
        <v>40</v>
      </c>
      <c r="E4" s="42" t="s">
        <v>37</v>
      </c>
      <c r="F4" s="42" t="s">
        <v>33</v>
      </c>
      <c r="G4" s="43" t="s">
        <v>71</v>
      </c>
    </row>
    <row r="5" customFormat="false" ht="12.8" hidden="false" customHeight="false" outlineLevel="0" collapsed="false">
      <c r="A5" s="22" t="s">
        <v>35</v>
      </c>
      <c r="B5" s="44" t="n">
        <v>998.4</v>
      </c>
      <c r="C5" s="45" t="n">
        <v>1018.5</v>
      </c>
      <c r="D5" s="45" t="n">
        <v>848.6</v>
      </c>
      <c r="E5" s="45" t="n">
        <v>649.1</v>
      </c>
      <c r="F5" s="46" t="n">
        <v>469.4</v>
      </c>
      <c r="G5" s="47" t="n">
        <v>3984</v>
      </c>
    </row>
    <row r="6" customFormat="false" ht="12.8" hidden="false" customHeight="false" outlineLevel="0" collapsed="false">
      <c r="A6" s="24" t="s">
        <v>57</v>
      </c>
      <c r="B6" s="48" t="n">
        <v>319.4</v>
      </c>
      <c r="C6" s="49" t="n">
        <v>553.8</v>
      </c>
      <c r="D6" s="49" t="n">
        <v>119.7</v>
      </c>
      <c r="E6" s="49" t="n">
        <v>578.7</v>
      </c>
      <c r="F6" s="50" t="n">
        <v>269.3</v>
      </c>
      <c r="G6" s="51" t="n">
        <v>1840.9</v>
      </c>
    </row>
    <row r="7" customFormat="false" ht="12.8" hidden="false" customHeight="false" outlineLevel="0" collapsed="false">
      <c r="A7" s="24" t="s">
        <v>31</v>
      </c>
      <c r="B7" s="48" t="n">
        <v>759</v>
      </c>
      <c r="C7" s="49" t="n">
        <v>459.4</v>
      </c>
      <c r="D7" s="49" t="n">
        <v>1038.6</v>
      </c>
      <c r="E7" s="49" t="n">
        <v>918.9</v>
      </c>
      <c r="F7" s="50" t="n">
        <v>898.9</v>
      </c>
      <c r="G7" s="51" t="n">
        <v>4074.8</v>
      </c>
    </row>
    <row r="8" customFormat="false" ht="12.8" hidden="false" customHeight="false" outlineLevel="0" collapsed="false">
      <c r="A8" s="24" t="s">
        <v>45</v>
      </c>
      <c r="B8" s="52" t="n">
        <v>808.1</v>
      </c>
      <c r="C8" s="53" t="n">
        <v>1057.6</v>
      </c>
      <c r="D8" s="53" t="n">
        <v>439</v>
      </c>
      <c r="E8" s="53" t="n">
        <v>598.8</v>
      </c>
      <c r="F8" s="54" t="n">
        <v>648.6</v>
      </c>
      <c r="G8" s="55" t="n">
        <v>3552.1</v>
      </c>
      <c r="L8" s="0" t="s">
        <v>74</v>
      </c>
    </row>
    <row r="9" customFormat="false" ht="12.8" hidden="false" customHeight="false" outlineLevel="0" collapsed="false">
      <c r="A9" s="27" t="s">
        <v>71</v>
      </c>
      <c r="B9" s="56" t="n">
        <v>2884.9</v>
      </c>
      <c r="C9" s="57" t="n">
        <v>3089.3</v>
      </c>
      <c r="D9" s="57" t="n">
        <v>2445.9</v>
      </c>
      <c r="E9" s="57" t="n">
        <v>2745.5</v>
      </c>
      <c r="F9" s="58" t="n">
        <v>2286.2</v>
      </c>
      <c r="G9" s="28" t="n">
        <v>13451.8</v>
      </c>
    </row>
  </sheetData>
  <mergeCells count="1">
    <mergeCell ref="B1:N1"/>
  </mergeCells>
  <conditionalFormatting sqref="A3:G8">
    <cfRule type="expression" priority="2" aboveAverage="0" equalAverage="0" bottom="0" percent="0" rank="0" text="" dxfId="8">
      <formula>MOD(ROW(),2)=0</formula>
    </cfRule>
    <cfRule type="expression" priority="3" aboveAverage="0" equalAverage="0" bottom="0" percent="0" rank="0" text="" dxfId="9">
      <formula>MOD(ROW(),2)=1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:B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34"/>
    <col collapsed="false" customWidth="true" hidden="false" outlineLevel="0" max="2" min="2" style="0" width="20.31"/>
    <col collapsed="false" customWidth="true" hidden="false" outlineLevel="0" max="3" min="3" style="0" width="14.74"/>
    <col collapsed="false" customWidth="true" hidden="false" outlineLevel="0" max="4" min="4" style="0" width="17.52"/>
    <col collapsed="false" customWidth="true" hidden="false" outlineLevel="0" max="7" min="7" style="0" width="15.71"/>
  </cols>
  <sheetData>
    <row r="1" customFormat="false" ht="38.6" hidden="false" customHeight="false" outlineLevel="0" collapsed="false">
      <c r="A1" s="35" t="s">
        <v>75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customFormat="false" ht="33.85" hidden="false" customHeight="false" outlineLevel="0" collapsed="false">
      <c r="A2" s="59" t="s">
        <v>76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customFormat="false" ht="15.65" hidden="false" customHeight="true" outlineLevel="0" collapsed="false">
      <c r="A3" s="60" t="s">
        <v>77</v>
      </c>
      <c r="B3" s="61" t="s">
        <v>78</v>
      </c>
      <c r="C3" s="62"/>
    </row>
    <row r="4" customFormat="false" ht="15" hidden="false" customHeight="false" outlineLevel="0" collapsed="false">
      <c r="A4" s="63" t="s">
        <v>79</v>
      </c>
      <c r="B4" s="64" t="n">
        <f aca="false">SUM(Vendas!H2:H117)</f>
        <v>13451.8</v>
      </c>
    </row>
    <row r="5" customFormat="false" ht="15" hidden="false" customHeight="false" outlineLevel="0" collapsed="false">
      <c r="A5" s="63" t="s">
        <v>80</v>
      </c>
      <c r="B5" s="64" t="str">
        <f aca="false">INDEX('Tabela dinâmica-Produto x quant'!A2:A21,MATCH(MAX('Tabela dinâmica-Produto x quant'!B2:B21),'Tabela dinâmica-Produto x quant'!B2:B21,0)) &amp; " - " &amp; MAX('Tabela dinâmica-Produto x quant'!B2:B21) &amp; " unidades"</f>
        <v>Meia - 35 unidades</v>
      </c>
    </row>
    <row r="6" customFormat="false" ht="15" hidden="false" customHeight="false" outlineLevel="0" collapsed="false">
      <c r="A6" s="63" t="s">
        <v>81</v>
      </c>
      <c r="B6" s="64" t="str">
        <f aca="false">INDEX('Tabela dinâmica-Produto x quant'!A2:A21,MATCH(MIN('Tabela dinâmica-Produto x quant'!B2:B21),'Tabela dinâmica-Produto x quant'!B2:B21,0))</f>
        <v>Macacão</v>
      </c>
    </row>
    <row r="7" customFormat="false" ht="15" hidden="false" customHeight="false" outlineLevel="0" collapsed="false">
      <c r="A7" s="65" t="s">
        <v>82</v>
      </c>
      <c r="B7" s="66" t="n">
        <f aca="false">COUNTA('Tabela dinâmica-Produto x quant'!B2:B21)</f>
        <v>19</v>
      </c>
    </row>
    <row r="8" customFormat="false" ht="15" hidden="false" customHeight="false" outlineLevel="0" collapsed="false">
      <c r="A8" s="65" t="s">
        <v>83</v>
      </c>
      <c r="B8" s="67" t="n">
        <f aca="false">Vendas!H118/Vendas!D118</f>
        <v>116.972173913043</v>
      </c>
    </row>
    <row r="9" customFormat="false" ht="26.85" hidden="false" customHeight="false" outlineLevel="0" collapsed="false">
      <c r="A9" s="68" t="s">
        <v>84</v>
      </c>
      <c r="B9" s="69" t="str">
        <f aca="false">INDEX('Tabela dinâmica_valor x vendedo'!A2:A11,MATCH(MAX('Tabela dinâmica_valor x vendedo'!B2:B11),'Tabela dinâmica_valor x vendedo'!B2:B11,0))</f>
        <v>Gustavo</v>
      </c>
    </row>
    <row r="10" customFormat="false" ht="15" hidden="false" customHeight="false" outlineLevel="0" collapsed="false">
      <c r="A10" s="68" t="s">
        <v>85</v>
      </c>
      <c r="B10" s="62" t="n">
        <f aca="false">SUM('Tabela dinâmica-Produto x quant'!B2:B21)</f>
        <v>232</v>
      </c>
    </row>
    <row r="12" customFormat="false" ht="33.85" hidden="false" customHeight="false" outlineLevel="0" collapsed="false">
      <c r="A12" s="70" t="s">
        <v>86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</row>
    <row r="14" customFormat="false" ht="16.15" hidden="false" customHeight="false" outlineLevel="0" collapsed="false">
      <c r="A14" s="71" t="s">
        <v>87</v>
      </c>
      <c r="B14" s="72" t="s">
        <v>23</v>
      </c>
      <c r="C14" s="72" t="s">
        <v>25</v>
      </c>
    </row>
    <row r="15" customFormat="false" ht="15" hidden="false" customHeight="false" outlineLevel="0" collapsed="false">
      <c r="A15" s="73" t="s">
        <v>88</v>
      </c>
      <c r="B15" s="74" t="str">
        <f aca="false">INDEX('Tabela dinâmica-Produto x quant'!A2:A21,MATCH(LARGE('Tabela dinâmica-Produto x quant'!B2:B21,1),'Tabela dinâmica-Produto x quant'!B2:B21,0))</f>
        <v>Meia</v>
      </c>
      <c r="C15" s="75" t="n">
        <f aca="false">LARGE('Tabela dinâmica-Produto x quant'!B2:B21,1)</f>
        <v>35</v>
      </c>
    </row>
    <row r="16" customFormat="false" ht="15" hidden="false" customHeight="false" outlineLevel="0" collapsed="false">
      <c r="A16" s="73" t="s">
        <v>89</v>
      </c>
      <c r="B16" s="74" t="str">
        <f aca="false">INDEX('Tabela dinâmica-Produto x quant'!A2:A21,MATCH(LARGE('Tabela dinâmica-Produto x quant'!B2:B21,2),'Tabela dinâmica-Produto x quant'!B2:B21,0))</f>
        <v>Boné</v>
      </c>
      <c r="C16" s="75" t="n">
        <f aca="false">LARGE('Tabela dinâmica-Produto x quant'!B2:B21,2)</f>
        <v>19</v>
      </c>
    </row>
    <row r="17" customFormat="false" ht="15" hidden="false" customHeight="false" outlineLevel="0" collapsed="false">
      <c r="A17" s="73" t="s">
        <v>90</v>
      </c>
      <c r="B17" s="74" t="str">
        <f aca="false">INDEX('Tabela dinâmica-Produto x quant'!A2:A21,MATCH(LARGE('Tabela dinâmica-Produto x quant'!B2:B21,3),'Tabela dinâmica-Produto x quant'!B2:B21,0))</f>
        <v>Camiseta Básica</v>
      </c>
      <c r="C17" s="75" t="n">
        <f aca="false">LARGE('Tabela dinâmica-Produto x quant'!B2:B21,3)</f>
        <v>18</v>
      </c>
    </row>
    <row r="24" customFormat="false" ht="33.85" hidden="false" customHeight="false" outlineLevel="0" collapsed="false">
      <c r="A24" s="70" t="s">
        <v>91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</row>
  </sheetData>
  <autoFilter ref="A3:B8"/>
  <mergeCells count="4">
    <mergeCell ref="A1:K1"/>
    <mergeCell ref="A2:K2"/>
    <mergeCell ref="A12:K12"/>
    <mergeCell ref="A24:K2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5128</TotalTime>
  <Application>LibreOffice/7.4.3.2$Windows_x86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2025-08-25T23:52:40Z</dcterms:created>
  <dc:creator/>
  <dc:description/>
  <dc:language>pt-BR</dc:language>
  <cp:lastModifiedBy/>
  <dcterms:modified xsi:type="dcterms:W3CDTF">2025-09-09T18:58:46Z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