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19200" windowHeight="7305" tabRatio="703"/>
  </bookViews>
  <sheets>
    <sheet name="Ficha evaluación" sheetId="1" r:id="rId1"/>
    <sheet name="1- Visibilidad y estado sist." sheetId="2" r:id="rId2"/>
    <sheet name="2- Conexión con el mundo" sheetId="3" r:id="rId3"/>
    <sheet name="3- Control usuario" sheetId="4" r:id="rId4"/>
    <sheet name="4- Consistencia y estándares" sheetId="5" r:id="rId5"/>
    <sheet name="5- Reconocimiento" sheetId="6" r:id="rId6"/>
    <sheet name="6- Flexibilidad" sheetId="7" r:id="rId7"/>
    <sheet name="7- Diagnosticar errores" sheetId="8" r:id="rId8"/>
    <sheet name="8- Prevención de errores" sheetId="9" r:id="rId9"/>
    <sheet name="9- Diseño estético" sheetId="10" r:id="rId10"/>
    <sheet name="10- Ayuda y documentación" sheetId="11" r:id="rId11"/>
    <sheet name="11- Guardar estado" sheetId="12" r:id="rId12"/>
    <sheet name="12- Color y legibilidad" sheetId="13" r:id="rId13"/>
    <sheet name="13- Autonomía" sheetId="14" r:id="rId14"/>
    <sheet name="14- Valores per defecto" sheetId="15" r:id="rId15"/>
    <sheet name="15- Reducción de la latencia" sheetId="16" r:id="rId16"/>
    <sheet name="RESULTADOS" sheetId="17" r:id="rId17"/>
  </sheets>
  <definedNames>
    <definedName name="results">'1- Visibilidad y estado sist.'!$A$19:$A$23</definedName>
    <definedName name="Valors">RESULTADOS!$A$101:$A$104</definedName>
    <definedName name="valors1">RESULTADOS!$A$100:$A$104</definedName>
  </definedNames>
  <calcPr calcId="125725"/>
  <fileRecoveryPr autoRecover="0"/>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D5" i="14"/>
  <c r="E5" s="1"/>
  <c r="A17" i="17"/>
  <c r="A16"/>
  <c r="A15"/>
  <c r="A14"/>
  <c r="A13"/>
  <c r="A12"/>
  <c r="A11"/>
  <c r="A10"/>
  <c r="A9"/>
  <c r="A8"/>
  <c r="A7"/>
  <c r="A6"/>
  <c r="A5"/>
  <c r="A4"/>
  <c r="A3"/>
  <c r="E3"/>
  <c r="E4"/>
  <c r="E5"/>
  <c r="E6"/>
  <c r="E7"/>
  <c r="E8"/>
  <c r="E9"/>
  <c r="E10"/>
  <c r="E11"/>
  <c r="E12"/>
  <c r="E13"/>
  <c r="D5" i="2"/>
  <c r="E5" s="1"/>
  <c r="D6"/>
  <c r="E6" s="1"/>
  <c r="D7"/>
  <c r="E7" s="1"/>
  <c r="D8"/>
  <c r="E8" s="1"/>
  <c r="D4"/>
  <c r="D5" i="3"/>
  <c r="D6"/>
  <c r="E6" s="1"/>
  <c r="D7"/>
  <c r="E7" s="1"/>
  <c r="D4"/>
  <c r="D5" i="4"/>
  <c r="E5" s="1"/>
  <c r="D6"/>
  <c r="E6" s="1"/>
  <c r="D4"/>
  <c r="D5" i="5"/>
  <c r="E5" s="1"/>
  <c r="D6"/>
  <c r="E6" s="1"/>
  <c r="D7"/>
  <c r="E7" s="1"/>
  <c r="D8"/>
  <c r="E8" s="1"/>
  <c r="D9"/>
  <c r="E9" s="1"/>
  <c r="D4"/>
  <c r="D5" i="6"/>
  <c r="E5" s="1"/>
  <c r="D6"/>
  <c r="E6" s="1"/>
  <c r="D7"/>
  <c r="E7" s="1"/>
  <c r="D8"/>
  <c r="E8" s="1"/>
  <c r="D4"/>
  <c r="D5" i="7"/>
  <c r="E5" s="1"/>
  <c r="D6"/>
  <c r="E6" s="1"/>
  <c r="D7"/>
  <c r="E7" s="1"/>
  <c r="D8"/>
  <c r="E8" s="1"/>
  <c r="D9"/>
  <c r="E9" s="1"/>
  <c r="D4"/>
  <c r="D5" i="8"/>
  <c r="E5" s="1"/>
  <c r="D6"/>
  <c r="E6" s="1"/>
  <c r="D7"/>
  <c r="E7" s="1"/>
  <c r="D4"/>
  <c r="D5" i="9"/>
  <c r="E4" s="1"/>
  <c r="D6"/>
  <c r="E5" s="1"/>
  <c r="D4"/>
  <c r="D5" i="10"/>
  <c r="E5" s="1"/>
  <c r="D6"/>
  <c r="E6" s="1"/>
  <c r="D7"/>
  <c r="E7" s="1"/>
  <c r="D4"/>
  <c r="D5" i="11"/>
  <c r="E5" s="1"/>
  <c r="D6"/>
  <c r="E6" s="1"/>
  <c r="D7"/>
  <c r="E7" s="1"/>
  <c r="D8"/>
  <c r="E8" s="1"/>
  <c r="D4"/>
  <c r="D5" i="12"/>
  <c r="D6"/>
  <c r="E6" s="1"/>
  <c r="D4"/>
  <c r="E4" s="1"/>
  <c r="D5" i="13"/>
  <c r="D6"/>
  <c r="E6" s="1"/>
  <c r="D7"/>
  <c r="E7" s="1"/>
  <c r="D4"/>
  <c r="D6" i="14"/>
  <c r="E6" s="1"/>
  <c r="D4"/>
  <c r="D5" i="15"/>
  <c r="E5" s="1"/>
  <c r="D6"/>
  <c r="E6" s="1"/>
  <c r="D4"/>
  <c r="D4" i="16"/>
  <c r="E4" s="1"/>
  <c r="D5"/>
  <c r="E5" s="1"/>
  <c r="E14" i="17"/>
  <c r="E15"/>
  <c r="E16"/>
  <c r="E17"/>
  <c r="E6" i="9"/>
  <c r="E4" i="13"/>
  <c r="E4" i="10"/>
  <c r="E5" i="3"/>
  <c r="E18" i="17"/>
  <c r="C21"/>
  <c r="G17" l="1"/>
  <c r="C17" s="1"/>
  <c r="F17"/>
  <c r="D17" s="1"/>
  <c r="B17"/>
  <c r="F16"/>
  <c r="E4" i="15"/>
  <c r="G16" i="17" s="1"/>
  <c r="C16" s="1"/>
  <c r="D16"/>
  <c r="B16"/>
  <c r="B15"/>
  <c r="E4" i="14"/>
  <c r="G15" i="17" s="1"/>
  <c r="C15" s="1"/>
  <c r="F15"/>
  <c r="D15"/>
  <c r="B14"/>
  <c r="D14"/>
  <c r="E5" i="13"/>
  <c r="G14" i="17" s="1"/>
  <c r="C14" s="1"/>
  <c r="F14"/>
  <c r="F13"/>
  <c r="E5" i="12"/>
  <c r="G13" i="17" s="1"/>
  <c r="C13" s="1"/>
  <c r="D13"/>
  <c r="B13"/>
  <c r="B12"/>
  <c r="E4" i="11"/>
  <c r="G12" i="17" s="1"/>
  <c r="C12" s="1"/>
  <c r="F12"/>
  <c r="D12"/>
  <c r="D11"/>
  <c r="G11"/>
  <c r="C11" s="1"/>
  <c r="F11"/>
  <c r="B11"/>
  <c r="G10"/>
  <c r="C10" s="1"/>
  <c r="F10"/>
  <c r="D10"/>
  <c r="B10"/>
  <c r="D9"/>
  <c r="E4" i="8"/>
  <c r="G9" i="17" s="1"/>
  <c r="C9" s="1"/>
  <c r="B9"/>
  <c r="F9"/>
  <c r="D8"/>
  <c r="F8"/>
  <c r="B8"/>
  <c r="E4" i="7"/>
  <c r="G8" i="17" s="1"/>
  <c r="C8" s="1"/>
  <c r="F7"/>
  <c r="E4" i="6"/>
  <c r="G7" i="17" s="1"/>
  <c r="C7" s="1"/>
  <c r="D7"/>
  <c r="B7"/>
  <c r="F6"/>
  <c r="B6"/>
  <c r="E4" i="5"/>
  <c r="G6" i="17" s="1"/>
  <c r="C6" s="1"/>
  <c r="D6"/>
  <c r="B5"/>
  <c r="D5"/>
  <c r="F5"/>
  <c r="E4" i="4"/>
  <c r="G5" i="17" s="1"/>
  <c r="C5" s="1"/>
  <c r="F4"/>
  <c r="D4"/>
  <c r="B4"/>
  <c r="E4" i="3"/>
  <c r="G4" i="17" s="1"/>
  <c r="C4" s="1"/>
  <c r="F3"/>
  <c r="D3"/>
  <c r="E4" i="2"/>
  <c r="G3" i="17" s="1"/>
  <c r="B3"/>
  <c r="F18" l="1"/>
  <c r="F19" s="1"/>
  <c r="B19" s="1"/>
  <c r="B18"/>
  <c r="D18"/>
  <c r="B20" s="1"/>
  <c r="C3"/>
  <c r="G18"/>
  <c r="D19" l="1"/>
  <c r="C18"/>
  <c r="B23" s="1"/>
  <c r="B21"/>
</calcChain>
</file>

<file path=xl/comments1.xml><?xml version="1.0" encoding="utf-8"?>
<comments xmlns="http://schemas.openxmlformats.org/spreadsheetml/2006/main">
  <authors>
    <author>TGranollers</author>
  </authors>
  <commentList>
    <comment ref="C18" authorId="0">
      <text>
        <r>
          <rPr>
            <b/>
            <sz val="9"/>
            <color indexed="81"/>
            <rFont val="Tahoma"/>
            <family val="2"/>
          </rPr>
          <t>TGranollers:</t>
        </r>
        <r>
          <rPr>
            <sz val="9"/>
            <color indexed="81"/>
            <rFont val="Tahoma"/>
            <family val="2"/>
          </rPr>
          <t xml:space="preserve">
el valor máx no cuenta las respuestas "No_aplica"</t>
        </r>
      </text>
    </comment>
  </commentList>
</comments>
</file>

<file path=xl/sharedStrings.xml><?xml version="1.0" encoding="utf-8"?>
<sst xmlns="http://schemas.openxmlformats.org/spreadsheetml/2006/main" count="258" uniqueCount="170">
  <si>
    <r>
      <t>Evaluación de la usabilidad</t>
    </r>
    <r>
      <rPr>
        <sz val="11"/>
        <color theme="1"/>
        <rFont val="Calibri"/>
        <family val="2"/>
        <scheme val="minor"/>
      </rPr>
      <t xml:space="preserve"> de una aplicación, web, app ... 
</t>
    </r>
    <r>
      <rPr>
        <b/>
        <i/>
        <sz val="14"/>
        <color theme="1"/>
        <rFont val="Calibri"/>
        <family val="2"/>
        <scheme val="minor"/>
      </rPr>
      <t>Usability Evaluation</t>
    </r>
    <r>
      <rPr>
        <i/>
        <sz val="11"/>
        <color theme="1"/>
        <rFont val="Calibri"/>
        <family val="2"/>
        <scheme val="minor"/>
      </rPr>
      <t xml:space="preserve"> of an application, web, app, ...</t>
    </r>
  </si>
  <si>
    <r>
      <t xml:space="preserve">Para realizar la evaluación es necesario contestar todos los apartados hasta el final
</t>
    </r>
    <r>
      <rPr>
        <i/>
        <sz val="11"/>
        <color theme="1"/>
        <rFont val="Calibri"/>
        <family val="2"/>
        <scheme val="minor"/>
      </rPr>
      <t>To do the evaluation it is necessary to fill all the tabs until the end</t>
    </r>
  </si>
  <si>
    <r>
      <t xml:space="preserve">Aplicación, web, app a evaluar
</t>
    </r>
    <r>
      <rPr>
        <i/>
        <sz val="11"/>
        <color theme="1"/>
        <rFont val="Calibri"/>
        <family val="2"/>
        <scheme val="minor"/>
      </rPr>
      <t>Application, web, app to evaluate</t>
    </r>
  </si>
  <si>
    <r>
      <t xml:space="preserve">Evaluador / </t>
    </r>
    <r>
      <rPr>
        <i/>
        <sz val="11"/>
        <color theme="1"/>
        <rFont val="Calibri"/>
        <family val="2"/>
        <scheme val="minor"/>
      </rPr>
      <t>Evaluator</t>
    </r>
  </si>
  <si>
    <r>
      <t xml:space="preserve">Nombre / </t>
    </r>
    <r>
      <rPr>
        <i/>
        <sz val="11"/>
        <color theme="1"/>
        <rFont val="Calibri"/>
        <family val="2"/>
        <scheme val="minor"/>
      </rPr>
      <t xml:space="preserve">Name: </t>
    </r>
  </si>
  <si>
    <r>
      <t>Perfil/</t>
    </r>
    <r>
      <rPr>
        <i/>
        <sz val="11"/>
        <color theme="1"/>
        <rFont val="Calibri"/>
        <family val="2"/>
        <scheme val="minor"/>
      </rPr>
      <t>Profile:</t>
    </r>
  </si>
  <si>
    <r>
      <t>Estudios/</t>
    </r>
    <r>
      <rPr>
        <i/>
        <sz val="11"/>
        <color theme="1"/>
        <rFont val="Calibri"/>
        <family val="2"/>
        <scheme val="minor"/>
      </rPr>
      <t>Studies:</t>
    </r>
  </si>
  <si>
    <r>
      <t>Fecha/</t>
    </r>
    <r>
      <rPr>
        <i/>
        <sz val="11"/>
        <color theme="1"/>
        <rFont val="Calibri"/>
        <family val="2"/>
        <scheme val="minor"/>
      </rPr>
      <t>Date:</t>
    </r>
  </si>
  <si>
    <r>
      <t xml:space="preserve">Esta evaluación se ha hecho a partir de analizar y sintetizar los </t>
    </r>
    <r>
      <rPr>
        <b/>
        <sz val="11"/>
        <color theme="1"/>
        <rFont val="Calibri"/>
        <family val="2"/>
        <scheme val="minor"/>
      </rPr>
      <t>Principios heurísticos de usabilidad para el diseño de interfaces de usuario de J. Nielsen</t>
    </r>
    <r>
      <rPr>
        <sz val="11"/>
        <color theme="1"/>
        <rFont val="Calibri"/>
        <family val="2"/>
        <scheme val="minor"/>
      </rPr>
      <t xml:space="preserve"> y los </t>
    </r>
    <r>
      <rPr>
        <b/>
        <sz val="11"/>
        <color theme="1"/>
        <rFont val="Calibri"/>
        <family val="2"/>
        <scheme val="minor"/>
      </rPr>
      <t>Principios de Diseño de Interfaces de B. Tognazzini</t>
    </r>
  </si>
  <si>
    <t>https://www.nngroup.com/articles/ten-usability-heuristics</t>
  </si>
  <si>
    <t>http://asktog.com/atc/principles-of-interaction-design</t>
  </si>
  <si>
    <r>
      <t xml:space="preserve">This evaluation has been done by analyzing and synthesizing the </t>
    </r>
    <r>
      <rPr>
        <b/>
        <sz val="11"/>
        <color theme="1"/>
        <rFont val="Calibri"/>
        <family val="2"/>
        <scheme val="minor"/>
      </rPr>
      <t>Usability Heuristics for User Interface Design by J. Nielsen</t>
    </r>
    <r>
      <rPr>
        <sz val="11"/>
        <color theme="1"/>
        <rFont val="Calibri"/>
        <family val="2"/>
        <scheme val="minor"/>
      </rPr>
      <t xml:space="preserve"> and </t>
    </r>
    <r>
      <rPr>
        <b/>
        <sz val="11"/>
        <color theme="1"/>
        <rFont val="Calibri"/>
        <family val="2"/>
        <scheme val="minor"/>
      </rPr>
      <t>First Principles of Interaction Design by B. Tognazzini</t>
    </r>
  </si>
  <si>
    <r>
      <t xml:space="preserve">1- Visibilidad y estado del sistema / </t>
    </r>
    <r>
      <rPr>
        <b/>
        <i/>
        <sz val="14"/>
        <color theme="1"/>
        <rFont val="Calibri"/>
        <family val="2"/>
        <scheme val="minor"/>
      </rPr>
      <t>Visibility and system state</t>
    </r>
  </si>
  <si>
    <r>
      <t xml:space="preserve">Respuesta
</t>
    </r>
    <r>
      <rPr>
        <b/>
        <i/>
        <sz val="11"/>
        <rFont val="Calibri"/>
        <family val="2"/>
        <scheme val="minor"/>
      </rPr>
      <t>Answer</t>
    </r>
  </si>
  <si>
    <r>
      <t xml:space="preserve">Comentarios
</t>
    </r>
    <r>
      <rPr>
        <b/>
        <i/>
        <sz val="11"/>
        <rFont val="Calibri"/>
        <family val="2"/>
        <scheme val="minor"/>
      </rPr>
      <t>Coments</t>
    </r>
  </si>
  <si>
    <r>
      <t xml:space="preserve">La aplicación incluye de forma visible el título de la página, de la sección o del sitio?
</t>
    </r>
    <r>
      <rPr>
        <i/>
        <sz val="10"/>
        <color theme="1"/>
        <rFont val="Arial"/>
        <family val="2"/>
      </rPr>
      <t>Does the application include a visible title page, section or site?</t>
    </r>
  </si>
  <si>
    <t>Ni Sí, ni No / Neither</t>
  </si>
  <si>
    <r>
      <t xml:space="preserve">El usuario sabe en todo momento donde está?
</t>
    </r>
    <r>
      <rPr>
        <i/>
        <sz val="10"/>
        <color theme="1"/>
        <rFont val="Arial"/>
        <family val="2"/>
      </rPr>
      <t>Does the user always know where it is located?</t>
    </r>
  </si>
  <si>
    <t>Sí / Yes</t>
  </si>
  <si>
    <r>
      <t xml:space="preserve">El usuario sabe en todo momento qué está haciendo el sistema o aplicación?
</t>
    </r>
    <r>
      <rPr>
        <i/>
        <sz val="10"/>
        <color theme="1"/>
        <rFont val="Arial"/>
        <family val="2"/>
      </rPr>
      <t>Does the user always know what the system or application is doing?</t>
    </r>
  </si>
  <si>
    <t>No</t>
  </si>
  <si>
    <r>
      <t xml:space="preserve">Los enlaces están claramente definidos?
</t>
    </r>
    <r>
      <rPr>
        <i/>
        <sz val="10"/>
        <color theme="1"/>
        <rFont val="Arial"/>
        <family val="2"/>
      </rPr>
      <t>Are the links clearly defined?</t>
    </r>
  </si>
  <si>
    <r>
      <t>Todas las acciones pueden verse directamente? (Sin requerir acciones adicionales)</t>
    </r>
    <r>
      <rPr>
        <i/>
        <sz val="10"/>
        <color theme="1"/>
        <rFont val="Arial"/>
        <family val="2"/>
      </rPr>
      <t xml:space="preserve">
Can all actions be visualized directly? (No other actions are required)</t>
    </r>
  </si>
  <si>
    <t>No aplica-No es problema / Not applicable-It is not a problem</t>
  </si>
  <si>
    <r>
      <t xml:space="preserve">2 - Connexión entre el sistema y el mundo real, uso de metáforas y objetos humanos / 
</t>
    </r>
    <r>
      <rPr>
        <b/>
        <i/>
        <sz val="14"/>
        <color theme="1"/>
        <rFont val="Calibri"/>
        <family val="2"/>
        <scheme val="minor"/>
      </rPr>
      <t>Connection between the system and the real world, metaphor usage and human objects</t>
    </r>
  </si>
  <si>
    <r>
      <t xml:space="preserve">La información aparece en un orden lógico para el usuario?
</t>
    </r>
    <r>
      <rPr>
        <i/>
        <sz val="10"/>
        <color theme="1"/>
        <rFont val="Arial"/>
        <family val="2"/>
      </rPr>
      <t>Does information appear in a logical order for the user?</t>
    </r>
  </si>
  <si>
    <r>
      <rPr>
        <sz val="10"/>
        <color theme="1"/>
        <rFont val="Arial"/>
        <family val="2"/>
      </rPr>
      <t>El diseño de los iconos se correspone con objetos cotidianos?</t>
    </r>
    <r>
      <rPr>
        <i/>
        <sz val="10"/>
        <color theme="1"/>
        <rFont val="Arial"/>
        <family val="2"/>
      </rPr>
      <t xml:space="preserve">
Does the design of the icons correspond to everyday objects?</t>
    </r>
  </si>
  <si>
    <r>
      <t xml:space="preserve">Cada icono realiza la acción que el usuario espera?
</t>
    </r>
    <r>
      <rPr>
        <i/>
        <sz val="10"/>
        <color theme="1"/>
        <rFont val="Arial"/>
        <family val="2"/>
      </rPr>
      <t>Does every icon do the action that you expect?</t>
    </r>
  </si>
  <si>
    <r>
      <t xml:space="preserve">Se utilizan frases y conceptos familiares para el usuario?
</t>
    </r>
    <r>
      <rPr>
        <i/>
        <sz val="10"/>
        <color theme="1"/>
        <rFont val="Arial"/>
        <family val="2"/>
      </rPr>
      <t>Does the system use phrases and concepts familiar to the user?</t>
    </r>
  </si>
  <si>
    <r>
      <t xml:space="preserve">3 - Control y libertad del usuario / </t>
    </r>
    <r>
      <rPr>
        <b/>
        <i/>
        <sz val="14"/>
        <color theme="1"/>
        <rFont val="Calibri"/>
        <family val="2"/>
        <scheme val="minor"/>
      </rPr>
      <t>User control and freedom</t>
    </r>
  </si>
  <si>
    <t>Existe un vínculo para volver al estado inicial o a la página de inicio?
Is there a link to come back to initial state or homepage?</t>
  </si>
  <si>
    <r>
      <t xml:space="preserve">Existen funcionalidades para "deshaer" y "re-hacer"?
</t>
    </r>
    <r>
      <rPr>
        <i/>
        <sz val="10"/>
        <color theme="1"/>
        <rFont val="Arial"/>
        <family val="2"/>
      </rPr>
      <t>Are the functions “undo” and “re-do” implemented?</t>
    </r>
  </si>
  <si>
    <r>
      <t xml:space="preserve">Es fácil volver a un estado anterior de la aplicación?
</t>
    </r>
    <r>
      <rPr>
        <i/>
        <sz val="10"/>
        <color theme="1"/>
        <rFont val="Arial"/>
        <family val="2"/>
      </rPr>
      <t>Is it easy to come back to an earlier state of the application?</t>
    </r>
  </si>
  <si>
    <r>
      <t xml:space="preserve">4 - Consistencia y estándares / </t>
    </r>
    <r>
      <rPr>
        <b/>
        <i/>
        <sz val="14"/>
        <color theme="1"/>
        <rFont val="Calibri"/>
        <family val="2"/>
        <scheme val="minor"/>
      </rPr>
      <t>Consistency and standards</t>
    </r>
  </si>
  <si>
    <t>Las etiquetas de los vínculos tienen los mismos nombres que sus destinos?
Do link labels have the same names as their destinations?</t>
  </si>
  <si>
    <r>
      <t xml:space="preserve">Las mismas acciones siempre conducen a los mismos resultados?
</t>
    </r>
    <r>
      <rPr>
        <i/>
        <sz val="10"/>
        <color theme="1"/>
        <rFont val="Arial"/>
        <family val="2"/>
      </rPr>
      <t>Do the same actions always have the same results?</t>
    </r>
  </si>
  <si>
    <r>
      <t xml:space="preserve">Un mismo icono tiene el mismo significado en todo el sistema?
</t>
    </r>
    <r>
      <rPr>
        <i/>
        <sz val="10"/>
        <color theme="1"/>
        <rFont val="Arial"/>
        <family val="2"/>
      </rPr>
      <t>Do the icons have the same meaning everywhere?</t>
    </r>
  </si>
  <si>
    <r>
      <t xml:space="preserve">La información se muestra de forma consistente en todo el sistema?
</t>
    </r>
    <r>
      <rPr>
        <i/>
        <sz val="10"/>
        <color theme="1"/>
        <rFont val="Arial"/>
        <family val="2"/>
      </rPr>
      <t>Is the information displayed consistently on every page?</t>
    </r>
  </si>
  <si>
    <r>
      <rPr>
        <sz val="10"/>
        <color theme="1"/>
        <rFont val="Arial"/>
        <family val="2"/>
      </rPr>
      <t xml:space="preserve">Los colores de los enlaces son los estándares o, si no, adecuados para su uso? </t>
    </r>
    <r>
      <rPr>
        <i/>
        <sz val="10"/>
        <color theme="1"/>
        <rFont val="Arial"/>
        <family val="2"/>
      </rPr>
      <t xml:space="preserve">
Are the colours of the links standard? If not, are they suitable for its use?</t>
    </r>
  </si>
  <si>
    <r>
      <t xml:space="preserve">Los elementos de navegación siguen los estándares? (botones, check box,..)
</t>
    </r>
    <r>
      <rPr>
        <i/>
        <sz val="10"/>
        <color theme="1"/>
        <rFont val="Arial"/>
        <family val="2"/>
      </rPr>
      <t>Do navigation elements follow the standards? (Buttons, check box, ...)</t>
    </r>
  </si>
  <si>
    <t>5 - Reconocimiento en lugar de memoria, aprendizaje y anticipación / 
Recognition rather than memory, learning and anticipation</t>
  </si>
  <si>
    <r>
      <t xml:space="preserve">Es sencillo de utilizar por vez primera?
</t>
    </r>
    <r>
      <rPr>
        <i/>
        <sz val="10"/>
        <color theme="1"/>
        <rFont val="Arial"/>
        <family val="2"/>
      </rPr>
      <t>Is it easy to use the system for the first time?</t>
    </r>
  </si>
  <si>
    <r>
      <t xml:space="preserve">Es fácil localizar información que ya ha sido buscada con anterioridada? 
</t>
    </r>
    <r>
      <rPr>
        <i/>
        <sz val="10"/>
        <color theme="1"/>
        <rFont val="Arial"/>
        <family val="2"/>
      </rPr>
      <t>Is it easy to locate information that has already been searched for before?</t>
    </r>
  </si>
  <si>
    <r>
      <t xml:space="preserve">En todo momento puedes utilizar el sistema sin necesidad de recordar pantallas anteriores? 
</t>
    </r>
    <r>
      <rPr>
        <i/>
        <sz val="10"/>
        <color theme="1"/>
        <rFont val="Arial"/>
        <family val="2"/>
      </rPr>
      <t>Can you use the system at all times without remembering previous screens?</t>
    </r>
  </si>
  <si>
    <r>
      <t xml:space="preserve">Todo el contenido necesario para la navegación o para las diferentes tareas está en la "pantalla actual"?
</t>
    </r>
    <r>
      <rPr>
        <i/>
        <sz val="10"/>
        <color theme="1"/>
        <rFont val="Arial"/>
        <family val="2"/>
      </rPr>
      <t>Is all content needed for navigation or task found in the “current screen”?</t>
    </r>
  </si>
  <si>
    <r>
      <t xml:space="preserve">La información está organizada según la lógica familiar de los usuarios "tipo"? 
</t>
    </r>
    <r>
      <rPr>
        <i/>
        <sz val="10"/>
        <color theme="1"/>
        <rFont val="Arial"/>
        <family val="2"/>
      </rPr>
      <t>Is the information organized according to logic familiar to the end user?</t>
    </r>
  </si>
  <si>
    <t>6 - Flexibilidad y eficiéncia de uso / Flexibility and efficiency of use</t>
  </si>
  <si>
    <r>
      <t xml:space="preserve">Existen atajos del teclado para las acciones frecuentes?
</t>
    </r>
    <r>
      <rPr>
        <i/>
        <sz val="10"/>
        <color theme="1"/>
        <rFont val="Arial"/>
        <family val="2"/>
      </rPr>
      <t>Are there keyboard shortcuts for common actions?</t>
    </r>
  </si>
  <si>
    <r>
      <t xml:space="preserve">Si existen, ¿queda claro cómo usarlas?
</t>
    </r>
    <r>
      <rPr>
        <i/>
        <sz val="10"/>
        <color theme="1"/>
        <rFont val="Arial"/>
        <family val="2"/>
      </rPr>
      <t>If there are, is it clear how to use them?</t>
    </r>
  </si>
  <si>
    <r>
      <t xml:space="preserve">Es posible realizar de manera sencilla una acción realizada anteriormente?
</t>
    </r>
    <r>
      <rPr>
        <i/>
        <sz val="10"/>
        <color theme="1"/>
        <rFont val="Arial"/>
        <family val="2"/>
      </rPr>
      <t>Is it possible to easily perform an action done earlier?</t>
    </r>
  </si>
  <si>
    <r>
      <t xml:space="preserve">El diseño se adapta al cambiar la resolución de la pantalla? 
</t>
    </r>
    <r>
      <rPr>
        <i/>
        <sz val="10"/>
        <color theme="1"/>
        <rFont val="Arial"/>
        <family val="2"/>
      </rPr>
      <t>Does the design adapt to the changes of screen resolution?</t>
    </r>
  </si>
  <si>
    <r>
      <t xml:space="preserve">Es visible el uso de aceleradores para el usuario habitual? 
</t>
    </r>
    <r>
      <rPr>
        <i/>
        <sz val="10"/>
        <color theme="1"/>
        <rFont val="Arial"/>
        <family val="2"/>
      </rPr>
      <t>Is the use of accelerators visible to the normal user?</t>
    </r>
  </si>
  <si>
    <r>
      <t xml:space="preserve">Se mantiene siempre ocupado al usuario? (sin tiempos de espera innecesarios)
</t>
    </r>
    <r>
      <rPr>
        <i/>
        <sz val="10"/>
        <color theme="1"/>
        <rFont val="Arial"/>
        <family val="2"/>
      </rPr>
      <t>Does it always keep the user busy? (without unnecessary delays)</t>
    </r>
  </si>
  <si>
    <r>
      <t xml:space="preserve">7 - Ayuda a los usuarios a reconocer, diagnosticar y rehacer-se de los errors
</t>
    </r>
    <r>
      <rPr>
        <b/>
        <i/>
        <sz val="14"/>
        <color theme="1"/>
        <rFont val="Calibri"/>
        <family val="2"/>
        <scheme val="minor"/>
      </rPr>
      <t>Help users recognize, diagnose and recover from errors</t>
    </r>
  </si>
  <si>
    <r>
      <t xml:space="preserve">Se muestra un mensaje antes de tomar acciones irreversibles?
</t>
    </r>
    <r>
      <rPr>
        <i/>
        <sz val="10"/>
        <color theme="1"/>
        <rFont val="Arial"/>
        <family val="2"/>
      </rPr>
      <t>Does it display a message before taking irreversible actions?</t>
    </r>
  </si>
  <si>
    <r>
      <t xml:space="preserve">Los errores cometidos se muestran en tiempo real?
</t>
    </r>
    <r>
      <rPr>
        <i/>
        <sz val="10"/>
        <color theme="1"/>
        <rFont val="Arial"/>
        <family val="2"/>
      </rPr>
      <t>Are errors shown in real time?</t>
    </r>
  </si>
  <si>
    <r>
      <t xml:space="preserve">El mensaje de error que aparece es fácilmente interpretable? 
</t>
    </r>
    <r>
      <rPr>
        <i/>
        <sz val="10"/>
        <color theme="1"/>
        <rFont val="Arial"/>
        <family val="2"/>
      </rPr>
      <t>Is the error message that appears easily interpretable?</t>
    </r>
  </si>
  <si>
    <r>
      <t xml:space="preserve">Se usa, además, algún código para referenciar el error?
</t>
    </r>
    <r>
      <rPr>
        <i/>
        <sz val="10"/>
        <color theme="1"/>
        <rFont val="Arial"/>
        <family val="2"/>
      </rPr>
      <t>Is some code also used to reference the error?</t>
    </r>
  </si>
  <si>
    <r>
      <t>8 - Prevención de errores /</t>
    </r>
    <r>
      <rPr>
        <b/>
        <i/>
        <sz val="14"/>
        <color theme="1"/>
        <rFont val="Calibri"/>
        <family val="2"/>
        <scheme val="minor"/>
      </rPr>
      <t xml:space="preserve"> Preventing errors</t>
    </r>
  </si>
  <si>
    <r>
      <t xml:space="preserve">Aparece un mensaje de confirmación antes de realizar las acciones?
</t>
    </r>
    <r>
      <rPr>
        <i/>
        <sz val="10"/>
        <color theme="1"/>
        <rFont val="Arial"/>
        <family val="2"/>
      </rPr>
      <t>Does a confirmation message appear before taking the action?</t>
    </r>
  </si>
  <si>
    <r>
      <t xml:space="preserve">Queda claro qué hay que introducir en cada campo de un formulario?
</t>
    </r>
    <r>
      <rPr>
        <i/>
        <sz val="10"/>
        <color theme="1"/>
        <rFont val="Arial"/>
        <family val="2"/>
      </rPr>
      <t>Is it clear what information needs to be entered in each box on a form?</t>
    </r>
  </si>
  <si>
    <r>
      <t xml:space="preserve">El motor de búsqueda tolera errores tipográficos y ortográficos?
</t>
    </r>
    <r>
      <rPr>
        <i/>
        <sz val="10"/>
        <color theme="1"/>
        <rFont val="Arial"/>
        <family val="2"/>
      </rPr>
      <t>Does the search engine tolerate typos and spelling errors?</t>
    </r>
  </si>
  <si>
    <t>9 - Diseño estético y minimalista / Aesthetic and minimalist design</t>
  </si>
  <si>
    <r>
      <t xml:space="preserve">Se ha usado un diseño sin redundáncia de información? 
</t>
    </r>
    <r>
      <rPr>
        <i/>
        <sz val="10"/>
        <color theme="1"/>
        <rFont val="Arial"/>
        <family val="2"/>
      </rPr>
      <t>Is used a design without redundancy of information?</t>
    </r>
  </si>
  <si>
    <r>
      <t xml:space="preserve">La información es corta, concisa y precisa?
</t>
    </r>
    <r>
      <rPr>
        <i/>
        <sz val="10"/>
        <color theme="1"/>
        <rFont val="Arial"/>
        <family val="2"/>
      </rPr>
      <t>Is the information short, concise and accurate?</t>
    </r>
  </si>
  <si>
    <r>
      <t xml:space="preserve">Cada elemento de información se diferencia del resto y no se confunde?
</t>
    </r>
    <r>
      <rPr>
        <i/>
        <sz val="10"/>
        <color theme="1"/>
        <rFont val="Arial"/>
        <family val="2"/>
      </rPr>
      <t>Is each item of information different from the rest and not confused?</t>
    </r>
  </si>
  <si>
    <r>
      <t xml:space="preserve">El texto está bien organizado, con frases cortas y de intrepretación rápida?
</t>
    </r>
    <r>
      <rPr>
        <i/>
        <sz val="10"/>
        <color theme="1"/>
        <rFont val="Arial"/>
        <family val="2"/>
      </rPr>
      <t>Is the text well organized, with short sentences and quick to interpret?</t>
    </r>
  </si>
  <si>
    <r>
      <t xml:space="preserve">10 - Ayuda y documentación / </t>
    </r>
    <r>
      <rPr>
        <b/>
        <i/>
        <sz val="14"/>
        <color theme="1"/>
        <rFont val="Calibri"/>
        <family val="2"/>
        <scheme val="minor"/>
      </rPr>
      <t>Help and documentation</t>
    </r>
  </si>
  <si>
    <r>
      <t xml:space="preserve">Existe la opción "ajuda"?
</t>
    </r>
    <r>
      <rPr>
        <i/>
        <sz val="10"/>
        <color theme="1"/>
        <rFont val="Arial"/>
        <family val="2"/>
      </rPr>
      <t>Is there the "help" option?</t>
    </r>
  </si>
  <si>
    <r>
      <t xml:space="preserve">En el caso de existir, es visible y de fácil acceso? 
</t>
    </r>
    <r>
      <rPr>
        <i/>
        <sz val="10"/>
        <color theme="1"/>
        <rFont val="Arial"/>
        <family val="2"/>
      </rPr>
      <t>If so, is it visible and easy to access?</t>
    </r>
  </si>
  <si>
    <r>
      <t xml:space="preserve">La ayuda está orientada a la solución de problemas? 
</t>
    </r>
    <r>
      <rPr>
        <i/>
        <sz val="10"/>
        <color theme="1"/>
        <rFont val="Arial"/>
        <family val="2"/>
      </rPr>
      <t>Is the help section aimed at solving problems?</t>
    </r>
  </si>
  <si>
    <r>
      <t xml:space="preserve">Dispone de un apartado de preguntas frecuentes? 
</t>
    </r>
    <r>
      <rPr>
        <i/>
        <sz val="10"/>
        <color theme="1"/>
        <rFont val="Arial"/>
        <family val="2"/>
      </rPr>
      <t>Is there a section of frequently asked questions (FAQ)?</t>
    </r>
  </si>
  <si>
    <r>
      <t xml:space="preserve">La documentación de ayuda es clara, utiliza ejemplos? 
</t>
    </r>
    <r>
      <rPr>
        <i/>
        <sz val="10"/>
        <color theme="1"/>
        <rFont val="Arial"/>
        <family val="2"/>
      </rPr>
      <t>Is the help documentation clear, with examples?</t>
    </r>
  </si>
  <si>
    <r>
      <t xml:space="preserve">11 - Guardar el estado y proteger el trabajo / </t>
    </r>
    <r>
      <rPr>
        <b/>
        <i/>
        <sz val="14"/>
        <color theme="1"/>
        <rFont val="Calibri"/>
        <family val="2"/>
        <scheme val="minor"/>
      </rPr>
      <t>Save the state and protect the work</t>
    </r>
  </si>
  <si>
    <r>
      <t xml:space="preserve">Los usuarios pueden continuar desde un estado anterior al que quedaron en otro momento o desde otro dispositivo? 
</t>
    </r>
    <r>
      <rPr>
        <i/>
        <sz val="10"/>
        <color theme="1"/>
        <rFont val="Arial"/>
        <family val="2"/>
      </rPr>
      <t>Can users continue from a previous state (where they had previously been or from another device)?</t>
    </r>
  </si>
  <si>
    <r>
      <t xml:space="preserve">Se implementa la utilidad de "auto-guardado" ? 
</t>
    </r>
    <r>
      <rPr>
        <i/>
        <sz val="10"/>
        <color theme="1"/>
        <rFont val="Arial"/>
        <family val="2"/>
      </rPr>
      <t>Is "Autosave" implemented?</t>
    </r>
  </si>
  <si>
    <r>
      <t xml:space="preserve">Tiene buena respuesta a fallos ajenos? (cortes de corriente, de internet,…) 
</t>
    </r>
    <r>
      <rPr>
        <i/>
        <sz val="10"/>
        <color theme="1"/>
        <rFont val="Arial"/>
        <family val="2"/>
      </rPr>
      <t>Does the system have a good response to external failures? (Power cut, internet not working, ...)</t>
    </r>
  </si>
  <si>
    <r>
      <t xml:space="preserve">12 - Color y legibilidad / </t>
    </r>
    <r>
      <rPr>
        <b/>
        <i/>
        <sz val="14"/>
        <color theme="1"/>
        <rFont val="Calibri"/>
        <family val="2"/>
        <scheme val="minor"/>
      </rPr>
      <t>Color and readability</t>
    </r>
  </si>
  <si>
    <r>
      <t xml:space="preserve">Las fuentes del texto tienen un tamaño adecuado? 
</t>
    </r>
    <r>
      <rPr>
        <i/>
        <sz val="10"/>
        <color theme="1"/>
        <rFont val="Arial"/>
        <family val="2"/>
      </rPr>
      <t>Do the fonts have an adequate size?</t>
    </r>
  </si>
  <si>
    <r>
      <t xml:space="preserve">Las fuentes del texto utilizan colores con suficiente contraste con el fondo? 
</t>
    </r>
    <r>
      <rPr>
        <i/>
        <sz val="10"/>
        <color theme="1"/>
        <rFont val="Arial"/>
        <family val="2"/>
      </rPr>
      <t>Do the fonts use colours with sufficient contrast with the background?</t>
    </r>
  </si>
  <si>
    <r>
      <t xml:space="preserve">Las imágenes o patrones del fondo no impiden la lectura del contenido? 
</t>
    </r>
    <r>
      <rPr>
        <i/>
        <sz val="10"/>
        <color theme="1"/>
        <rFont val="Arial"/>
        <family val="2"/>
      </rPr>
      <t>Do background images or patterns allow the content to be read?</t>
    </r>
  </si>
  <si>
    <r>
      <t xml:space="preserve">Se tiene en cuenta a los usuarios con visión reducida? 
</t>
    </r>
    <r>
      <rPr>
        <i/>
        <sz val="10"/>
        <color theme="1"/>
        <rFont val="Arial"/>
        <family val="2"/>
      </rPr>
      <t>Does it consider people with reduced vision?</t>
    </r>
  </si>
  <si>
    <r>
      <t xml:space="preserve">13 - Autonomía / </t>
    </r>
    <r>
      <rPr>
        <b/>
        <i/>
        <sz val="14"/>
        <rFont val="Calibri"/>
        <family val="2"/>
        <scheme val="minor"/>
      </rPr>
      <t>Autonomy</t>
    </r>
  </si>
  <si>
    <r>
      <t xml:space="preserve">Se mantiene en todo momento informado al usuario del estado del sistema? 
</t>
    </r>
    <r>
      <rPr>
        <i/>
        <sz val="10"/>
        <color theme="1"/>
        <rFont val="Arial"/>
        <family val="2"/>
      </rPr>
      <t>Does it keep the user informed of system status?</t>
    </r>
  </si>
  <si>
    <r>
      <t xml:space="preserve">Además, el estado del sistema es visible y actualitzado? 
</t>
    </r>
    <r>
      <rPr>
        <i/>
        <sz val="10"/>
        <color theme="1"/>
        <rFont val="Arial"/>
        <family val="2"/>
      </rPr>
      <t>Moreover, is the system status visible and updated?</t>
    </r>
  </si>
  <si>
    <r>
      <t xml:space="preserve">El usuario puede tomar sus propias decisiones? (Personalización) 
</t>
    </r>
    <r>
      <rPr>
        <i/>
        <sz val="10"/>
        <color theme="1"/>
        <rFont val="Arial"/>
        <family val="2"/>
      </rPr>
      <t>Can the user take their own decisions? (Personalization)</t>
    </r>
  </si>
  <si>
    <r>
      <t xml:space="preserve">14 - Valores per defecto / </t>
    </r>
    <r>
      <rPr>
        <b/>
        <i/>
        <sz val="14"/>
        <color theme="1"/>
        <rFont val="Calibri"/>
        <family val="2"/>
        <scheme val="minor"/>
      </rPr>
      <t>Defaults</t>
    </r>
  </si>
  <si>
    <r>
      <t xml:space="preserve">El sistema o aparato proporciona la opción de volver a los valores de fábrica? 
</t>
    </r>
    <r>
      <rPr>
        <i/>
        <sz val="10"/>
        <color theme="1"/>
        <rFont val="Arial"/>
        <family val="2"/>
      </rPr>
      <t>Does the system or device give the option to return to factory settings?</t>
    </r>
  </si>
  <si>
    <r>
      <t xml:space="preserve">Si es así, se indica claramente las consecuencias de dicha acción? 
</t>
    </r>
    <r>
      <rPr>
        <i/>
        <sz val="10"/>
        <color theme="1"/>
        <rFont val="Arial"/>
        <family val="2"/>
      </rPr>
      <t>If so, does it clearly indicate the consequences of the action?</t>
    </r>
  </si>
  <si>
    <r>
      <t xml:space="preserve">Se utilitza el término “por defecto”? 
</t>
    </r>
    <r>
      <rPr>
        <i/>
        <sz val="10"/>
        <color theme="1"/>
        <rFont val="Arial"/>
        <family val="2"/>
      </rPr>
      <t>Is the term "Default" used?</t>
    </r>
  </si>
  <si>
    <t>15 - Reducción de la latencia /  Latency reduction</t>
  </si>
  <si>
    <r>
      <t xml:space="preserve">Respuesta
</t>
    </r>
    <r>
      <rPr>
        <i/>
        <sz val="11"/>
        <color theme="1"/>
        <rFont val="Calibri"/>
        <family val="2"/>
        <scheme val="minor"/>
      </rPr>
      <t>Answer</t>
    </r>
  </si>
  <si>
    <r>
      <t xml:space="preserve">Comentarios
</t>
    </r>
    <r>
      <rPr>
        <i/>
        <sz val="11"/>
        <color theme="1"/>
        <rFont val="Calibri"/>
        <family val="2"/>
        <scheme val="minor"/>
      </rPr>
      <t>Coments</t>
    </r>
  </si>
  <si>
    <r>
      <t xml:space="preserve">La ejecución de tareas pesadas es transparente al usuario? 
</t>
    </r>
    <r>
      <rPr>
        <i/>
        <sz val="11"/>
        <color theme="1"/>
        <rFont val="Calibri"/>
        <family val="2"/>
        <scheme val="minor"/>
      </rPr>
      <t>Is the execution of heavy work transparent to the user?</t>
    </r>
  </si>
  <si>
    <r>
      <t xml:space="preserve">Se muestra el tiempo restante o alguna animación de las tareas pesadas que se están ejecutando? 
</t>
    </r>
    <r>
      <rPr>
        <i/>
        <sz val="11"/>
        <color theme="1"/>
        <rFont val="Calibri"/>
        <family val="2"/>
        <scheme val="minor"/>
      </rPr>
      <t>While running heavy tasks, is remaining time or some animation shown?</t>
    </r>
  </si>
  <si>
    <r>
      <t xml:space="preserve">RESULTADOS / </t>
    </r>
    <r>
      <rPr>
        <b/>
        <i/>
        <sz val="14"/>
        <color theme="1"/>
        <rFont val="Calibri"/>
        <family val="2"/>
        <scheme val="minor"/>
      </rPr>
      <t>RESULTS</t>
    </r>
  </si>
  <si>
    <r>
      <t>Valores/V</t>
    </r>
    <r>
      <rPr>
        <b/>
        <i/>
        <sz val="11"/>
        <color theme="1"/>
        <rFont val="Calibri"/>
        <family val="2"/>
        <scheme val="minor"/>
      </rPr>
      <t>alues</t>
    </r>
  </si>
  <si>
    <t># preguntas 
NO contestadas</t>
  </si>
  <si>
    <t># preguntas 
totales</t>
  </si>
  <si>
    <t># preguntas 
contestadas</t>
  </si>
  <si>
    <t># preguntas 
NO aplica</t>
  </si>
  <si>
    <t>% de preguntas contestadas</t>
  </si>
  <si>
    <t>Número de preguntas NO contestadas (deben contestarse TODAS)</t>
  </si>
  <si>
    <t>Número de preguntas contestadas que computan (sin las No aplica)</t>
  </si>
  <si>
    <r>
      <t xml:space="preserve">Porcentaje de usabilidad
</t>
    </r>
    <r>
      <rPr>
        <b/>
        <i/>
        <sz val="20"/>
        <color theme="1"/>
        <rFont val="Calibri"/>
        <family val="2"/>
        <scheme val="minor"/>
      </rPr>
      <t>"Usability" percentage</t>
    </r>
  </si>
  <si>
    <t>NP</t>
  </si>
  <si>
    <t>Sistema de la bilbioteca electrónica de la UGR.</t>
  </si>
  <si>
    <t>Lidia Sánchez Mérida</t>
  </si>
  <si>
    <t>Ingeniera Técnica en Informática.</t>
  </si>
  <si>
    <t>Máster Profesional en Ingeniería Informática.</t>
  </si>
  <si>
    <t>25/10/2019.</t>
  </si>
  <si>
    <t xml:space="preserve">El título de la página está situado al principio de la página en un color de texto visible como es el blanco y además sobre un fondo llamativo de color rojo. En el caso de los títulos de las diversas pestañas también se encuentran en la vista principal puesto que están situadas en el menú principal y cuentan con las mismas características visuales que el título de la página. </t>
  </si>
  <si>
    <t>Cuando accedemos a cada una de las pestañas del menú, ya sea en el mismo sistema o en las páginas antiguas de la biblioteca de la UGR, existe un título bastante visible y representativo de la funcionalidad a la que está destinada esa sección. Asimismo algunos apartados como La Biblioteca responde o Préstamo bibliotecario también se incluye una descripción del propósito de la página. En las secciones referentes a las búsquedas de revistas o mediante índices la situación del buscador a prim</t>
  </si>
  <si>
    <t>Todas las acciones son interactivas ya que escojas la que escojas el sistema siempre reacciona devolviéndote el estado de la actividad seleccionada. Por ejemplo cuando realizas una búsqueda de cualquier tipo el sistema te muestra una sucesión de puntos romboidales grises para dar a entender que está realizando dicha búsqueda.</t>
  </si>
  <si>
    <t>La mayor parte de los enlaces están representados de manera que el usuario sabe con certeza qué funcionalidad se esconde tras cada uno.  No obstante hay ciertos enlaces que podrían mejorar, como por ejemplo el de "Búsqueda por índices". En mi caso no sabía exactamente a qué se referían los índices hasta que he descubierto que son relativos a los diferentes campos que están relacionados con un libro o una revista, como el autor.</t>
  </si>
  <si>
    <t>Hay secciones del menú principal que no son visibles si no que hay que desplegarlo para que aparezcan como la "La Biblioteca Responde" y "Soliciud Préstamo Interbibliotecario".</t>
  </si>
  <si>
    <t>Tanto en las búsquedas como en las páginas más antiguas de la biblioteca a las que el sistema te redirige en ciertas acciones mantienen un contenido estructurado. En el caso de las búsquedas aparece en la vista central el listado que concuerda con los términos concretados y en el lateral derecho algunos de los filtros más comúnes para poder especificar más los resultados. Asimismo las páginas externas al sistema comienzan con una descripción de su funcionalidad así como las diversas opciones disponibles. Si bien esto no se cumple en la página de "Bases de datos" puesto que no cuenta con una introducción que refleje su función y esto puede provocar cierta confusión a los usuarios que no estén familiarizados con el término.</t>
  </si>
  <si>
    <t>De forma general la mayoría de los iconos son apropiados a las acciones que representan. Algunos ejemplos de ello son el icono del sobre que representa la posibilidad de mandar el enlace de un elemento por correo electrónico, el icono de una impresora para imprimir los detalles del libro o revista particular o el icono de la lupa situado en todos los buscadores, entre muchos otros.</t>
  </si>
  <si>
    <t xml:space="preserve">Existen un conjunto de iconos que a mi parecer son bastante confusos. El primer caso es el icono "Ir a mis favoritos". Este se encuentra representado por una chincheta, sin embargo la mayoría de usuarios estamos acostumbrados a la estrella con la que los navegadores web representan esta misma acción. Asimismo el icono "Ir a historial de búsqueda" está representado con una flecha curva que más bien parece indicar que con este botón se recarga la página, del mismo modo que ocurre en los navegadores. Existen también otros dos casos en los que, al seleccionar una revista por ejemplo, no representan la exportación a Refworks o Endnote puesto que están representados con el icono de un documento habitual.  </t>
  </si>
  <si>
    <t>La gran parte de las acciones sí que están representadas con textos fieles a sus funcionalidades. No obstante la pestaña "Bases de datos" puede no resultar clara para usuarios con un nivel de informática nulo. Otro ejemplo podría ser la acción "Buscar por índices", en la que el término índices no queda nada claro a qué se refiere, tal y como he comentado anteriormente.</t>
  </si>
  <si>
    <t>Para volver a la página principal del sistema se deberá pulsar sobre la pestaña "Nueva búsqueda".</t>
  </si>
  <si>
    <t>En acciones como ver los detalles de un elemento en el que se abre una nueva página sobre el sistema se encuentra el típico icono de la cruz para salir de esa ventana y volver al sistema. Asimismo este mismo icono también sirve para deshacer los términos de busqueda que se encuentren en un buscador. No obstante no existen botones para, por ejemplo, volver a plegar la opción pulsada del menú relativo a la selección de un elemento que contiene actividades como mandar por email el enlace, imprimirlo, exportarlo, etc. Tampoco existen botones para rehacer los cambios realizados desde un punto anterior en ninguna de las opciones del sistema.</t>
  </si>
  <si>
    <t>El sistema recupera la sección perteneciente a este que estuvieses visualizando permitiendo así volver a las anteriores búsquedas que habías hecho y a sus respectivos resultados. Del igual modo ocurre con las páginas externas al sistema ya que se abren en otra pestaña del navegador dejando en el mismo estado la página del sistema.</t>
  </si>
  <si>
    <t>Todas las secciones relacionadas con los buscadores no incluyen el título de la pestaña que los representa. Lo mismo ocurre con ciertas páginas externas como la base de datos, que tampoco incluye el nombre de la sección que la muestra. Sin embargo el resto de páginas como la de ayuda, el servicio de préstamo, la biblioteca responde y la plataforma de revistas electrónicas sí que incluyen dicho título en la visión principal de la página.</t>
  </si>
  <si>
    <t>Desde diferentes botones los usuarios pueden dirigirse a los mismos apartados. Algunos de ellos son la sección de favoritos, a la que puedes ir desde el icono de la chincheta o desde la opción "Mis favoritos" que aparece tras desplegar el menú situado al lado de tu nombre. Lo mismo ocurre con el historial de búsquedas al que se puede ir desde el icono situado al lado del de favoritos o también desde el menú desplegable anteriormente mencionado. Asimismo al desplegar el menú principal todas las opciones que sin desplegarlo son visibles desde la página principal conducen a las mismas secciones.</t>
  </si>
  <si>
    <t>Por ejemplo el icono de la lupa acciona la búsqueda independientemente del tipo de búsqueda que sea, es decir, el mismo icono aparece en los diferentes buscadores del sistema. Sin embargo tanto en la página principal como en el menú desplegable desde el nombre el icono de la chincheta te redigirge a tus elementos marcados como favoritos, pero en la ficha de un elemento en concreto, como una revista, este icono tiene otra funcionalidad y es la de añadirlo a tus favoritos.</t>
  </si>
  <si>
    <t>Los datos que aparecen en cada una de las secciones son consistentes con la funcionalidad que representa su título, es decir, si pulsas sobre ayuda la información relacionada a esta sección es consistente con los diferentes apartados en los que el manual enseña al usuario a desenvolverse en el sistema. Del mismo modo al pulsar sobre uno de los elementos de un listado de revistas la información que aparece es la referente al susodicho.</t>
  </si>
  <si>
    <t>En las páginas del sistema la mayoría se encuentran en color azul excepto alguno de ellos como el "Disponible en línea" que es verde. Asimismo son interactivos, es decir, basta colocar el ratón por encima para que cambien su diseño. En relación a las páginas a las que redirige el sistema todos los enlaces son de un color rojizo y al igual que en el anterior caso también son interactivos. Quizás, para mi gusto, creo que un enlace habitual debería ser azulado puesto que uno rojo puede ser demasiado agresivo puesto que este color ha sido altamente empleado para representar algún peligro.</t>
  </si>
  <si>
    <t xml:space="preserve">La estructura del menú principal está comúnmente extendida para visualizar las principales acciones que un sistema puede ofrecer, como es el caso de esta biblioteca electrónica. Asimismo también disponen de un bonito y llamativo efecto consistente en cambiar de color cuando se sitúa el ratón sobre alguna de las opciones. Otro de los estándares que se cumplen en el diseño de esta plataforma es el minimalismo puesto que cuenta con un diseño sencillo, elegante y nada sobrecargado. </t>
  </si>
  <si>
    <t>Gracias a que el sistema es sencillo y estructurado los usuarios más inexpertos pueden navegar por todas las principales secciones que se muestran a primera vista. El funcionamiento de cada una de ellas no es para nada complejo y existen muchos ejemplos de estas operaciones que la mayor parte de la sociedad conoce y sabe manejar, como realizar búsquedas en internet. Asimismo todas las opciones disponibles son bastante intuitivas.</t>
  </si>
  <si>
    <t>Toda aquellas consultas que hayas realizado podrás visualizarlas siempre y cuando las hayas guardado previamente. Del mismo modo sucede con los elementos que hayas buscado y visualizado. Si no recuerdas guardar los ítems o las búsquedas que hayas realizado luego no aparecerán en el historial de búsqueda una vez cierres la sesión. No obstante se pueden visualizar las consultas realizadas dentro de una misma sesión pero, de nuevo, al cerrarla se perderán si no están guardadas.</t>
  </si>
  <si>
    <t>Cada operación que el sistema proporciona se puede realizar en único paso y en la misma página por lo que no es necesario recordar el procedimiento para realizar algún tipo de búsqueda o enviar el enlace de algún documento.</t>
  </si>
  <si>
    <t>La gran mayoría de operaciones que puedes realizar con el sistema se encuentran en el menú superior de la página principal. Sin embargo no se muestran todas sino que tienes que pulsar sobre la opción representada con tres puntos para que se despliegue el menú al completo.</t>
  </si>
  <si>
    <t>Pienso que para un usuario normal el sistema es bastante sencillo de utilizar y no requiere de habilidades o conocimientos específicos para aprender a utilizarlo. Si bien es cierto que deberá tener en cuenta ciertos aspectos, como por ejemplo almacenar los elementos y las consultas que se deseen mantener como favoritos, creo que todo tipo de usuario podrá desenvolverse sin ningún problema en el sistema.</t>
  </si>
  <si>
    <t>No existen.</t>
  </si>
  <si>
    <t>Si por ejemplo realizas una búsqueda de una revista en particular y posteriormente llevas a cabo una consulta acerca de un artículo con términos de búsqueda distintos, el usuario puede volver a la primera búsqueda navegando hacia la página anterior desde su navegador web. Si accedes a una de las pestañas que rederige hacia una página externa el sistema la abre en otra pestaña del navegador y la página actual de la biblioteca permanece en el mismo estado.</t>
  </si>
  <si>
    <t>El diseño de las páginas se adapta a la gran parte de las resoluciones de pantalla de dispositivos medianamente grandes. Sin embargo en los dispositivos móviles con una resolución menor que 360x740 los botones referentes a favoritos y al historial son inaccesibles debido a que el logo de la Universidad de Granada queda por encima de ellos.</t>
  </si>
  <si>
    <t>Solo he podido apreciar un acceso directo a la búsqueda de revistas mediante una pestaña denominada Búsqueda de revistas. Este tipo de operación también se puede llevar a cabo mediante la pestaña Nueva búsqueda seleccionando "Revistas" para especificar sobre qué elementos se realizará la consulta.</t>
  </si>
  <si>
    <t>Lo cierto es que los tiempos de respuesta en relación a las búsquedas, la visualización de información de un determinado elemento o la redirección a páginas exteriores, entre otras acciones es mínima. No obstante, durante la realización de esta evolución, he experimentado algunas veces el cuelgue de la página y he tenido que refrescarla para que siguiese el curso de la operación actual. En dos ocasiones esta ha consistido en visualizar los detalles de un elemento perteneciente a un listado de búsqueda.</t>
  </si>
  <si>
    <t>Existen operaciones tales como borrar un elemento de tu lista de favoritos o una consulta que hayas registrado que no disponen de diálogos de confirmación para advertir al usuario de la irreversibilidad de tales acciones. Sin embargo a la hora de, por ejemplo, cancelar la reserva de un elemento sí que aparece un diálogo de confirmación tras pulsar por primera vez el botón de cancelar reserva.</t>
  </si>
  <si>
    <t>En las acciones de iniciar sesión y de realizar búsquedas sí que se muestran mensajes informativos acerca del error que se haya cometido en introducir las credenciales incorrectamente o en realizar una consulta en la que no haya registros que coincidan con tales especificaciones.</t>
  </si>
  <si>
    <t>En los dos casos anteriores en el mensaje se especifica tanto el problema que ha surgido así como su explicación. Además en el caso de la búsqueda también se incluyen sugerencias para que el usuario pueda realizar una consulta con resultados válidos.</t>
  </si>
  <si>
    <t xml:space="preserve">En los dos casos anteriores no se emitía ningún tipo de código de error pero el hecho de no mostrarlos al usuario no significa que realmente no existan códigos de error asociados. </t>
  </si>
  <si>
    <t>En la mayoría de las acciones no aparece exceptuando el caso de cancelar la reserva de un elemento, tal y como comenté en la sección 7, en la que sí que aparece un diálogo de confirmación antes de borrar la reserva.</t>
  </si>
  <si>
    <t>En todos los campos que se puedan completar aparecen a su lado unas pocas palabras definiendo su funcionalidad de forma clara, como por ejemplo en los diversos buscadores existentes así como en el inicio de sesión o en la acción referente a mandar por email los detalles de un elemento.</t>
  </si>
  <si>
    <t>Los resultados son los mismos tanto si añades acentuación como si no. No obstante en errores ortográficos no presenta la misma flexibilidad. Por ejemplo si realizamos la siguiente búsqueda "fundamentos de programacionn" no es capaz de asociar el último término con la palabra programación, pese a que en este caso el error ortográfico no altera el significado.</t>
  </si>
  <si>
    <t>Tanto la información de ayuda del sistema así como su presentación y la información que detalla sobre los elementos tales como revistas no es excesívamente extensa sino concisa.</t>
  </si>
  <si>
    <t xml:space="preserve">Si bien es cierto que la mayoría de las operaciones que se pueden realizar en esta biblioteca así como la información que esta presenta es suficientemente clara, en mi opinión, creo que las pestañas Búsqueda de revistas y Plataformas de E-revistas pueden llegar a generar confusión puesto que no queda clara la diferencia entre ambas. </t>
  </si>
  <si>
    <t>Toda la información como la ayuda así como la ficha de los elementos de la biblioteca además de las operaciones que se pueden realizar están descritas de forma específica, básica y entendible.</t>
  </si>
  <si>
    <t>En ella se recoge tanto la descripción del portal así como el paso a paso de las operaciones más importantes que se pueden realizar, como las búsquedas o el inicio de sesión.</t>
  </si>
  <si>
    <t>Se puede acceder a ella mediante una pestaña que es visible por defecto en el menú superior.</t>
  </si>
  <si>
    <t>En ninguna de las operaciones que explica y representa indica qué hacer en caso de error en el proceso.</t>
  </si>
  <si>
    <t>Se encuentra en la opción La biblioteca responde del menú superior. Una vez la pulsamos nos redirige a una página externa al sistema donde podemos encontrar dicho apartado.</t>
  </si>
  <si>
    <t>Se muestra el paso a paso para acciones tales como obtener una cuenta o iniciar sesión. También para otro tipo de operaciones se describe una breve explicación de su proceso para realizarlas así como diversas capturas de pantalla.</t>
  </si>
  <si>
    <t>El estado del sistema desaparece cuando la sesión se cierra por tanto no se puede continuar por dónde estábamos una vez se sale del sistema.</t>
  </si>
  <si>
    <t>Si queremos guardar una consulta o la ficha de algún elemento deberemos de pulsar el botón que realiza esta operación.</t>
  </si>
  <si>
    <t>Si por ejemplo deja de haber conexión a Internet aparece la típica página de los navegadores que muestra el mensaje informando al usuario de que ha perdido su conexión.</t>
  </si>
  <si>
    <t>Si bien este aspecto es muy subjetivo desde mi punto de vista el texto tiene un tamaño razonablemente bueno, aunque es cierto que se debería de aumentar dicho tamaño en las opciones del menú principal con el objetivo de hacerlas más visibles.</t>
  </si>
  <si>
    <t>Creo que un fondo rojizo junto con una letra de color blanco es una buena combinación para que un menú sea visible. Del mismo modo un fondo blanquecino con un tipo de letra negra, gris, azul o verde también cuenta con una buena visibilidad.</t>
  </si>
  <si>
    <t>Toda la información que ofrece tanto de la ayuda como de las fichas de los elementos o el listado resultante de una consulta están en primer plano por lo que el fondo siempre queda detrás de estos datos.</t>
  </si>
  <si>
    <t>No existe ningún método para ampliar, por ejemplo, la portada de los elementos. Esto es algo que a mi parecer deberían de integrar puesto que las imágenes de las portadas son tan sumamente reducidas que apenas se puede apreciar el título.</t>
  </si>
  <si>
    <t>Mientras realiza las consultas especificadas suele mostrar alguna animación gráfica para indicarle al usuario que está realizando tal proceso. También en las fichas de los elementos te avisa si hay ciertas acciones que solo son para usuarios registrados en el caso en el que no hayas iniciado sesión.</t>
  </si>
  <si>
    <t>Si bien es cierto que los aspectos comentados anteriormente son visibles existe una excepción. Independientemente de si hemos iniciado sesión o no siempre aparece en la página principal la opción de identificarse. La única diferencia es que en el primer caso no provoca ningún efecto y si no has iniciado sesión te redirige a la página en la que debes elegir el rol del usuario con el que lo vas a hacer.</t>
  </si>
  <si>
    <t>Puede gestionar su lista de favoritos, reservas y préstamos de elementos. Si bien es cierto que en el tema de los préstamos estos se autorenuevan sin necesidad de la intervención del usuario o no en función de si ya han sido requeridos por otros usuarios.</t>
  </si>
  <si>
    <t>No aplica-No es problema</t>
  </si>
  <si>
    <t>No tiene ningún sentido que dispusiese de una opción de restaurar al modo de fábrica.</t>
  </si>
  <si>
    <t xml:space="preserve">Si bien hay parámetros seleccionados por defecto en la búsquedas tampoco tiene sentido alguno que lo ponga explícitamente. </t>
  </si>
  <si>
    <t>En operaciones tales como realizar consultas o iniciar sesión siempre aparece una animación gráfica que indica que el sistema está realizando la tarea y que por lo tanto el usuario deberá esperar a que acabe para que vuelva a estar disponible de nuevo.</t>
  </si>
  <si>
    <t>Tal y como he comentado anteriormente en operaciones tales como las búsquedas o el inicio de sesión siempre se muestra una animación gráfica.</t>
  </si>
  <si>
    <t>Existen atajos de teclado correspondientes a las acciones más comunes dentro del ámbito de la informática como son copiar, pegar, refrescar la página, etc. Pero no se han definido atajos del teclado para acceder a un tipo de buscador o a la plataforma de las revistas.</t>
  </si>
</sst>
</file>

<file path=xl/styles.xml><?xml version="1.0" encoding="utf-8"?>
<styleSheet xmlns="http://schemas.openxmlformats.org/spreadsheetml/2006/main">
  <numFmts count="1">
    <numFmt numFmtId="164" formatCode="0.0%"/>
  </numFmts>
  <fonts count="25">
    <font>
      <sz val="11"/>
      <color theme="1"/>
      <name val="Calibri"/>
      <family val="2"/>
      <scheme val="minor"/>
    </font>
    <font>
      <b/>
      <sz val="11"/>
      <color theme="1"/>
      <name val="Calibri"/>
      <family val="2"/>
      <scheme val="minor"/>
    </font>
    <font>
      <b/>
      <sz val="14"/>
      <color theme="1"/>
      <name val="Calibri"/>
      <family val="2"/>
      <scheme val="minor"/>
    </font>
    <font>
      <sz val="10"/>
      <color theme="1"/>
      <name val="Arial"/>
      <family val="2"/>
    </font>
    <font>
      <b/>
      <sz val="11"/>
      <name val="Calibri"/>
      <family val="2"/>
      <scheme val="minor"/>
    </font>
    <font>
      <b/>
      <sz val="14"/>
      <name val="Calibri"/>
      <family val="2"/>
      <scheme val="minor"/>
    </font>
    <font>
      <sz val="14"/>
      <color theme="1"/>
      <name val="Calibri"/>
      <family val="2"/>
      <scheme val="minor"/>
    </font>
    <font>
      <i/>
      <sz val="10"/>
      <color theme="1"/>
      <name val="Arial"/>
      <family val="2"/>
    </font>
    <font>
      <i/>
      <sz val="11"/>
      <color theme="1"/>
      <name val="Calibri"/>
      <family val="2"/>
      <scheme val="minor"/>
    </font>
    <font>
      <b/>
      <i/>
      <sz val="11"/>
      <name val="Calibri"/>
      <family val="2"/>
      <scheme val="minor"/>
    </font>
    <font>
      <b/>
      <i/>
      <sz val="14"/>
      <color theme="1"/>
      <name val="Calibri"/>
      <family val="2"/>
      <scheme val="minor"/>
    </font>
    <font>
      <b/>
      <sz val="20"/>
      <color theme="1"/>
      <name val="Calibri"/>
      <family val="2"/>
      <scheme val="minor"/>
    </font>
    <font>
      <b/>
      <i/>
      <sz val="20"/>
      <color theme="1"/>
      <name val="Calibri"/>
      <family val="2"/>
      <scheme val="minor"/>
    </font>
    <font>
      <b/>
      <i/>
      <sz val="11"/>
      <color theme="1"/>
      <name val="Calibri"/>
      <family val="2"/>
      <scheme val="minor"/>
    </font>
    <font>
      <b/>
      <i/>
      <sz val="14"/>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i/>
      <sz val="11"/>
      <color theme="0" tint="-0.499984740745262"/>
      <name val="Calibri"/>
      <family val="2"/>
      <scheme val="minor"/>
    </font>
    <font>
      <sz val="9"/>
      <color indexed="81"/>
      <name val="Tahoma"/>
      <family val="2"/>
    </font>
    <font>
      <b/>
      <sz val="9"/>
      <color indexed="81"/>
      <name val="Tahoma"/>
      <family val="2"/>
    </font>
    <font>
      <sz val="11"/>
      <color theme="1"/>
      <name val="Calibri"/>
      <family val="2"/>
      <scheme val="minor"/>
    </font>
    <font>
      <sz val="11"/>
      <color theme="1"/>
      <name val="Calibri"/>
      <family val="2"/>
      <scheme val="minor"/>
    </font>
    <font>
      <b/>
      <u/>
      <sz val="20"/>
      <color theme="10"/>
      <name val="Calibri"/>
      <family val="2"/>
      <scheme val="minor"/>
    </font>
    <font>
      <sz val="11"/>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DEEBF7"/>
        <bgColor rgb="FFDAE3F3"/>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3">
    <xf numFmtId="0" fontId="0" fillId="0" borderId="0"/>
    <xf numFmtId="9" fontId="15" fillId="0" borderId="0" applyFont="0" applyFill="0" applyBorder="0" applyAlignment="0" applyProtection="0"/>
    <xf numFmtId="0" fontId="16" fillId="0" borderId="0" applyNumberFormat="0" applyFill="0" applyBorder="0" applyAlignment="0" applyProtection="0"/>
  </cellStyleXfs>
  <cellXfs count="91">
    <xf numFmtId="0" fontId="0" fillId="0" borderId="0" xfId="0"/>
    <xf numFmtId="0" fontId="0" fillId="0" borderId="0" xfId="0" applyAlignment="1">
      <alignment horizontal="left" vertical="center" indent="4"/>
    </xf>
    <xf numFmtId="0" fontId="0" fillId="0" borderId="0" xfId="0" applyAlignment="1">
      <alignment horizontal="center"/>
    </xf>
    <xf numFmtId="0" fontId="0" fillId="0" borderId="1" xfId="0" applyBorder="1"/>
    <xf numFmtId="0" fontId="0" fillId="0" borderId="0" xfId="0" applyBorder="1"/>
    <xf numFmtId="0" fontId="0" fillId="0" borderId="0" xfId="0"/>
    <xf numFmtId="0" fontId="6" fillId="0" borderId="0" xfId="0" applyFont="1" applyAlignment="1">
      <alignment horizontal="right"/>
    </xf>
    <xf numFmtId="0" fontId="0" fillId="0" borderId="0" xfId="0"/>
    <xf numFmtId="0" fontId="3" fillId="0" borderId="1" xfId="0" applyFont="1" applyBorder="1" applyAlignment="1">
      <alignment vertical="center" wrapText="1"/>
    </xf>
    <xf numFmtId="0" fontId="0" fillId="0" borderId="1" xfId="0" applyBorder="1" applyAlignment="1">
      <alignment horizontal="center" vertical="center"/>
    </xf>
    <xf numFmtId="0" fontId="4" fillId="4" borderId="1" xfId="0" applyFont="1" applyFill="1" applyBorder="1" applyAlignment="1">
      <alignment wrapText="1"/>
    </xf>
    <xf numFmtId="0" fontId="0" fillId="0" borderId="1" xfId="0" applyFont="1" applyBorder="1" applyAlignment="1">
      <alignment horizontal="center" vertical="center"/>
    </xf>
    <xf numFmtId="0" fontId="0" fillId="0" borderId="0" xfId="0" applyAlignment="1">
      <alignment horizontal="center" vertical="center"/>
    </xf>
    <xf numFmtId="0" fontId="8" fillId="0" borderId="0" xfId="0" applyFont="1"/>
    <xf numFmtId="0" fontId="0" fillId="0" borderId="0" xfId="0" applyFont="1" applyAlignment="1">
      <alignment horizontal="center" vertical="center"/>
    </xf>
    <xf numFmtId="0" fontId="11" fillId="0" borderId="0" xfId="0" applyFont="1" applyAlignment="1">
      <alignment horizontal="right" wrapText="1"/>
    </xf>
    <xf numFmtId="0" fontId="4" fillId="4" borderId="1" xfId="0" applyFont="1" applyFill="1" applyBorder="1" applyAlignment="1">
      <alignment horizontal="center" wrapText="1"/>
    </xf>
    <xf numFmtId="0" fontId="3" fillId="0" borderId="1" xfId="0" applyFont="1" applyBorder="1" applyAlignment="1">
      <alignment wrapText="1"/>
    </xf>
    <xf numFmtId="0" fontId="7" fillId="0" borderId="1" xfId="0" applyFont="1" applyBorder="1" applyAlignment="1">
      <alignment wrapText="1"/>
    </xf>
    <xf numFmtId="0" fontId="3" fillId="0" borderId="1" xfId="0" applyFont="1" applyFill="1" applyBorder="1" applyAlignment="1">
      <alignment wrapText="1"/>
    </xf>
    <xf numFmtId="0" fontId="3" fillId="0" borderId="0" xfId="0" applyFont="1"/>
    <xf numFmtId="0" fontId="3" fillId="0" borderId="0" xfId="0" applyFont="1" applyAlignment="1">
      <alignment wrapText="1"/>
    </xf>
    <xf numFmtId="0" fontId="3" fillId="2" borderId="1" xfId="0" applyFont="1" applyFill="1" applyBorder="1" applyAlignment="1">
      <alignment wrapText="1"/>
    </xf>
    <xf numFmtId="0" fontId="1" fillId="4" borderId="1" xfId="0" applyFont="1" applyFill="1" applyBorder="1" applyAlignment="1">
      <alignment horizontal="center" vertical="center" wrapText="1"/>
    </xf>
    <xf numFmtId="0" fontId="11" fillId="0" borderId="0" xfId="0" applyFont="1" applyAlignment="1">
      <alignment horizontal="left" vertical="center"/>
    </xf>
    <xf numFmtId="1" fontId="0" fillId="0" borderId="0" xfId="0" applyNumberFormat="1"/>
    <xf numFmtId="0" fontId="7" fillId="0" borderId="1" xfId="0" applyFont="1" applyBorder="1" applyAlignment="1">
      <alignment vertical="center" wrapText="1"/>
    </xf>
    <xf numFmtId="0" fontId="0" fillId="5" borderId="1" xfId="0" applyFill="1" applyBorder="1" applyAlignment="1">
      <alignment horizontal="center" vertical="center" wrapText="1"/>
    </xf>
    <xf numFmtId="0" fontId="1"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0"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xf>
    <xf numFmtId="9" fontId="1" fillId="0" borderId="0" xfId="1" applyFont="1" applyAlignment="1">
      <alignment horizontal="center" vertical="center"/>
    </xf>
    <xf numFmtId="0" fontId="18" fillId="0" borderId="0" xfId="0" applyFont="1" applyAlignment="1">
      <alignment horizontal="left" vertical="center"/>
    </xf>
    <xf numFmtId="0" fontId="18" fillId="0" borderId="0" xfId="0" applyFont="1"/>
    <xf numFmtId="164" fontId="1" fillId="0" borderId="0" xfId="1" applyNumberFormat="1" applyFont="1" applyAlignment="1">
      <alignment horizontal="center" vertical="center"/>
    </xf>
    <xf numFmtId="164" fontId="6" fillId="2" borderId="0" xfId="0" applyNumberFormat="1" applyFont="1" applyFill="1" applyAlignment="1">
      <alignment horizontal="center" vertical="center"/>
    </xf>
    <xf numFmtId="0" fontId="2" fillId="2" borderId="10" xfId="0" applyFont="1" applyFill="1" applyBorder="1" applyAlignment="1">
      <alignment horizontal="center" vertical="center"/>
    </xf>
    <xf numFmtId="164" fontId="6" fillId="2" borderId="1" xfId="0" applyNumberFormat="1" applyFont="1" applyFill="1" applyBorder="1" applyAlignment="1">
      <alignment horizontal="center" vertical="center"/>
    </xf>
    <xf numFmtId="0" fontId="17" fillId="0" borderId="1" xfId="0" applyFont="1" applyBorder="1" applyAlignment="1">
      <alignment horizontal="right"/>
    </xf>
    <xf numFmtId="0" fontId="6" fillId="2" borderId="1" xfId="0" applyNumberFormat="1" applyFont="1" applyFill="1" applyBorder="1" applyAlignment="1">
      <alignment horizontal="center" vertical="center"/>
    </xf>
    <xf numFmtId="0" fontId="0" fillId="8" borderId="1" xfId="0" applyFont="1" applyFill="1" applyBorder="1" applyAlignment="1">
      <alignment horizontal="center" vertical="center"/>
    </xf>
    <xf numFmtId="0" fontId="0" fillId="8" borderId="1" xfId="0" applyFill="1" applyBorder="1" applyAlignment="1">
      <alignment horizontal="center" vertical="center"/>
    </xf>
    <xf numFmtId="164" fontId="11" fillId="0" borderId="0" xfId="1" applyNumberFormat="1" applyFont="1" applyAlignment="1">
      <alignment horizontal="center" vertical="center"/>
    </xf>
    <xf numFmtId="0" fontId="16" fillId="0" borderId="1" xfId="2" applyBorder="1"/>
    <xf numFmtId="0" fontId="16" fillId="8" borderId="1" xfId="2" applyFill="1" applyBorder="1" applyAlignment="1">
      <alignment horizontal="left" wrapText="1"/>
    </xf>
    <xf numFmtId="0" fontId="16" fillId="8" borderId="1" xfId="2" applyFill="1" applyBorder="1" applyAlignment="1">
      <alignment horizontal="left"/>
    </xf>
    <xf numFmtId="0" fontId="16" fillId="0" borderId="1" xfId="2" applyBorder="1" applyAlignment="1">
      <alignment horizontal="left" wrapText="1"/>
    </xf>
    <xf numFmtId="0" fontId="16" fillId="8" borderId="1" xfId="2" applyFill="1" applyBorder="1"/>
    <xf numFmtId="0" fontId="16" fillId="8" borderId="1" xfId="2" applyFill="1" applyBorder="1" applyAlignment="1">
      <alignment horizontal="left" vertical="center"/>
    </xf>
    <xf numFmtId="0" fontId="0" fillId="0" borderId="1" xfId="0" applyBorder="1" applyAlignment="1">
      <alignment vertical="top" wrapText="1"/>
    </xf>
    <xf numFmtId="0" fontId="21" fillId="0" borderId="0" xfId="0" applyFont="1"/>
    <xf numFmtId="0" fontId="22" fillId="0" borderId="0" xfId="0" applyFont="1"/>
    <xf numFmtId="0" fontId="15" fillId="0" borderId="0" xfId="0" applyFont="1"/>
    <xf numFmtId="0" fontId="15" fillId="0" borderId="0" xfId="0" applyFont="1" applyBorder="1" applyAlignment="1">
      <alignment horizontal="left" wrapText="1"/>
    </xf>
    <xf numFmtId="0" fontId="2" fillId="0" borderId="0" xfId="0" applyFont="1" applyAlignment="1">
      <alignment horizontal="right" wrapText="1"/>
    </xf>
    <xf numFmtId="0" fontId="2" fillId="0" borderId="0" xfId="0" applyFont="1"/>
    <xf numFmtId="0" fontId="15" fillId="0" borderId="0" xfId="0" applyFont="1" applyBorder="1"/>
    <xf numFmtId="0" fontId="15" fillId="0" borderId="6" xfId="0" applyFont="1" applyBorder="1" applyAlignment="1">
      <alignment horizontal="right"/>
    </xf>
    <xf numFmtId="0" fontId="15" fillId="0" borderId="7" xfId="0" applyFont="1" applyBorder="1" applyAlignment="1">
      <alignment horizontal="right"/>
    </xf>
    <xf numFmtId="0" fontId="15" fillId="0" borderId="8" xfId="0" applyFont="1" applyBorder="1" applyAlignment="1">
      <alignment horizontal="right"/>
    </xf>
    <xf numFmtId="0" fontId="15" fillId="0" borderId="0" xfId="0" applyFont="1" applyAlignment="1">
      <alignment horizontal="center" vertical="center"/>
    </xf>
    <xf numFmtId="0" fontId="0" fillId="0" borderId="1" xfId="0" applyNumberFormat="1" applyBorder="1" applyAlignment="1">
      <alignment vertical="top" wrapText="1"/>
    </xf>
    <xf numFmtId="0" fontId="24" fillId="0" borderId="1" xfId="2" applyFont="1" applyBorder="1"/>
    <xf numFmtId="0" fontId="17" fillId="7" borderId="0" xfId="0" applyFont="1" applyFill="1" applyAlignment="1">
      <alignment horizontal="center" vertical="center" wrapText="1"/>
    </xf>
    <xf numFmtId="0" fontId="16" fillId="7" borderId="0" xfId="2" applyFont="1" applyFill="1" applyAlignment="1">
      <alignment horizontal="left"/>
    </xf>
    <xf numFmtId="0" fontId="17" fillId="6" borderId="0" xfId="0" applyFont="1" applyFill="1" applyAlignment="1">
      <alignment horizontal="center" vertical="top" wrapText="1"/>
    </xf>
    <xf numFmtId="0" fontId="16" fillId="6" borderId="0" xfId="2" applyFill="1" applyAlignment="1">
      <alignment horizontal="left"/>
    </xf>
    <xf numFmtId="0" fontId="16" fillId="6" borderId="0" xfId="2" applyFont="1" applyFill="1" applyAlignment="1">
      <alignment horizontal="left"/>
    </xf>
    <xf numFmtId="14" fontId="0" fillId="9" borderId="16" xfId="0" applyNumberFormat="1" applyFill="1" applyBorder="1" applyAlignment="1">
      <alignment horizontal="center"/>
    </xf>
    <xf numFmtId="0" fontId="0" fillId="9" borderId="16" xfId="0" applyFill="1" applyBorder="1" applyAlignment="1">
      <alignment horizontal="center"/>
    </xf>
    <xf numFmtId="0" fontId="15" fillId="0" borderId="9" xfId="0" applyFont="1" applyBorder="1" applyAlignment="1">
      <alignment horizontal="left" wrapText="1"/>
    </xf>
    <xf numFmtId="0" fontId="23" fillId="3" borderId="2" xfId="2" applyFont="1" applyFill="1" applyBorder="1" applyAlignment="1">
      <alignment horizontal="center" vertical="center"/>
    </xf>
    <xf numFmtId="0" fontId="11" fillId="3" borderId="3" xfId="0" applyFont="1" applyFill="1" applyBorder="1" applyAlignment="1">
      <alignment horizontal="center" vertical="center"/>
    </xf>
    <xf numFmtId="0" fontId="11" fillId="3" borderId="4"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0" fillId="9" borderId="14" xfId="0" applyFill="1" applyBorder="1" applyAlignment="1">
      <alignment horizontal="center"/>
    </xf>
    <xf numFmtId="0" fontId="0" fillId="9" borderId="15" xfId="0" applyFill="1" applyBorder="1" applyAlignment="1">
      <alignment horizontal="center"/>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0" borderId="5" xfId="0" applyBorder="1" applyAlignment="1">
      <alignment horizontal="left"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5" fillId="5" borderId="1" xfId="0" applyFont="1" applyFill="1" applyBorder="1" applyAlignment="1">
      <alignment horizontal="center" vertical="center"/>
    </xf>
  </cellXfs>
  <cellStyles count="3">
    <cellStyle name="Hipervínculo" xfId="2" builtinId="8"/>
    <cellStyle name="Normal" xfId="0" builtinId="0"/>
    <cellStyle name="Porcentual" xfId="1" builtinId="5"/>
  </cellStyles>
  <dxfs count="7">
    <dxf>
      <font>
        <b/>
        <i val="0"/>
        <color rgb="FFFF0000"/>
      </font>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colors>
    <mruColors>
      <color rgb="FFFF9999"/>
      <color rgb="FFFF7C80"/>
      <color rgb="FFF8696B"/>
      <color rgb="FFFF505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asktog.com/atc/principles-of-interaction-design" TargetMode="External"/><Relationship Id="rId2" Type="http://schemas.openxmlformats.org/officeDocument/2006/relationships/hyperlink" Target="https://www.nngroup.com/articles/ten-usability-heuristics" TargetMode="External"/><Relationship Id="rId1" Type="http://schemas.openxmlformats.org/officeDocument/2006/relationships/hyperlink" Target="http://asktog.com/atc/principles-of-interaction-design" TargetMode="External"/><Relationship Id="rId5" Type="http://schemas.openxmlformats.org/officeDocument/2006/relationships/printerSettings" Target="../printerSettings/printerSettings1.bin"/><Relationship Id="rId4" Type="http://schemas.openxmlformats.org/officeDocument/2006/relationships/hyperlink" Target="https://www.nngroup.com/articles/ten-usability-heuristic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22"/>
  <sheetViews>
    <sheetView tabSelected="1" zoomScaleNormal="100" workbookViewId="0">
      <selection activeCell="B12" sqref="B12"/>
    </sheetView>
  </sheetViews>
  <sheetFormatPr baseColWidth="10" defaultColWidth="11.5703125" defaultRowHeight="15"/>
  <cols>
    <col min="1" max="1" width="37.7109375" style="53" customWidth="1"/>
    <col min="2" max="2" width="38.7109375" style="53" customWidth="1"/>
    <col min="3" max="6" width="11.5703125" style="53"/>
    <col min="7" max="7" width="24.28515625" style="53" customWidth="1"/>
    <col min="8" max="16384" width="11.5703125" style="53"/>
  </cols>
  <sheetData>
    <row r="1" spans="1:6" ht="39" customHeight="1" thickBot="1">
      <c r="A1" s="76" t="s">
        <v>0</v>
      </c>
      <c r="B1" s="77"/>
      <c r="C1" s="77"/>
      <c r="D1" s="77"/>
      <c r="E1" s="78"/>
      <c r="F1" s="54"/>
    </row>
    <row r="2" spans="1:6" ht="30" customHeight="1">
      <c r="A2" s="72" t="s">
        <v>1</v>
      </c>
      <c r="B2" s="72"/>
      <c r="C2" s="72"/>
      <c r="D2" s="72"/>
      <c r="E2" s="72"/>
      <c r="F2" s="54"/>
    </row>
    <row r="3" spans="1:6" ht="13.15" customHeight="1">
      <c r="A3" s="55"/>
      <c r="B3" s="55"/>
      <c r="C3" s="55"/>
      <c r="D3" s="55"/>
      <c r="E3" s="55"/>
      <c r="F3" s="54"/>
    </row>
    <row r="4" spans="1:6" ht="7.15" customHeight="1" thickBot="1">
      <c r="A4" s="54"/>
      <c r="B4" s="54"/>
      <c r="C4" s="54"/>
      <c r="D4" s="54"/>
      <c r="E4" s="54"/>
      <c r="F4" s="54"/>
    </row>
    <row r="5" spans="1:6" ht="34.5" thickBot="1">
      <c r="A5" s="56" t="s">
        <v>2</v>
      </c>
      <c r="B5" s="73" t="s">
        <v>106</v>
      </c>
      <c r="C5" s="74"/>
      <c r="D5" s="74"/>
      <c r="E5" s="75"/>
      <c r="F5" s="54"/>
    </row>
    <row r="6" spans="1:6" ht="5.45" customHeight="1">
      <c r="A6" s="54"/>
      <c r="B6" s="54"/>
      <c r="C6" s="54"/>
      <c r="D6" s="54"/>
      <c r="E6" s="54"/>
      <c r="F6" s="54"/>
    </row>
    <row r="7" spans="1:6" ht="19.5" thickBot="1">
      <c r="A7" s="57" t="s">
        <v>3</v>
      </c>
      <c r="B7" s="54"/>
      <c r="C7" s="54"/>
      <c r="D7" s="58"/>
      <c r="E7" s="58"/>
      <c r="F7" s="58"/>
    </row>
    <row r="8" spans="1:6">
      <c r="A8" s="59" t="s">
        <v>4</v>
      </c>
      <c r="B8" s="79" t="s">
        <v>107</v>
      </c>
      <c r="C8" s="79"/>
      <c r="D8" s="79"/>
      <c r="E8" s="79"/>
      <c r="F8" s="58"/>
    </row>
    <row r="9" spans="1:6">
      <c r="A9" s="60" t="s">
        <v>5</v>
      </c>
      <c r="B9" s="80" t="s">
        <v>108</v>
      </c>
      <c r="C9" s="80"/>
      <c r="D9" s="80"/>
      <c r="E9" s="80"/>
      <c r="F9" s="58"/>
    </row>
    <row r="10" spans="1:6">
      <c r="A10" s="60" t="s">
        <v>6</v>
      </c>
      <c r="B10" s="80" t="s">
        <v>109</v>
      </c>
      <c r="C10" s="80"/>
      <c r="D10" s="80"/>
      <c r="E10" s="80"/>
      <c r="F10" s="54"/>
    </row>
    <row r="11" spans="1:6" ht="15.75" thickBot="1">
      <c r="A11" s="61" t="s">
        <v>7</v>
      </c>
      <c r="B11" s="70" t="s">
        <v>110</v>
      </c>
      <c r="C11" s="71"/>
      <c r="D11" s="71"/>
      <c r="E11" s="71"/>
      <c r="F11" s="54"/>
    </row>
    <row r="12" spans="1:6" ht="6" customHeight="1">
      <c r="A12" s="57"/>
      <c r="B12" s="54"/>
      <c r="C12" s="54"/>
      <c r="D12" s="54"/>
      <c r="E12" s="54"/>
      <c r="F12" s="54"/>
    </row>
    <row r="13" spans="1:6" ht="15.6" customHeight="1">
      <c r="A13" s="67" t="s">
        <v>8</v>
      </c>
      <c r="B13" s="67"/>
      <c r="C13" s="67"/>
      <c r="D13" s="67"/>
      <c r="E13" s="67"/>
      <c r="F13" s="54"/>
    </row>
    <row r="14" spans="1:6" ht="15.6" customHeight="1">
      <c r="A14" s="67"/>
      <c r="B14" s="67"/>
      <c r="C14" s="67"/>
      <c r="D14" s="67"/>
      <c r="E14" s="67"/>
      <c r="F14" s="54"/>
    </row>
    <row r="15" spans="1:6" ht="15.6" customHeight="1">
      <c r="A15" s="67"/>
      <c r="B15" s="67"/>
      <c r="C15" s="67"/>
      <c r="D15" s="67"/>
      <c r="E15" s="67"/>
      <c r="F15" s="54"/>
    </row>
    <row r="16" spans="1:6">
      <c r="A16" s="68" t="s">
        <v>9</v>
      </c>
      <c r="B16" s="69"/>
      <c r="C16" s="69"/>
      <c r="D16" s="69"/>
      <c r="E16" s="69"/>
      <c r="F16" s="54"/>
    </row>
    <row r="17" spans="1:5">
      <c r="A17" s="68" t="s">
        <v>10</v>
      </c>
      <c r="B17" s="69"/>
      <c r="C17" s="69"/>
      <c r="D17" s="69"/>
      <c r="E17" s="69"/>
    </row>
    <row r="18" spans="1:5">
      <c r="A18" s="65" t="s">
        <v>11</v>
      </c>
      <c r="B18" s="65"/>
      <c r="C18" s="65"/>
      <c r="D18" s="65"/>
      <c r="E18" s="65"/>
    </row>
    <row r="19" spans="1:5">
      <c r="A19" s="65"/>
      <c r="B19" s="65"/>
      <c r="C19" s="65"/>
      <c r="D19" s="65"/>
      <c r="E19" s="65"/>
    </row>
    <row r="20" spans="1:5">
      <c r="A20" s="65"/>
      <c r="B20" s="65"/>
      <c r="C20" s="65"/>
      <c r="D20" s="65"/>
      <c r="E20" s="65"/>
    </row>
    <row r="21" spans="1:5">
      <c r="A21" s="66" t="s">
        <v>9</v>
      </c>
      <c r="B21" s="66"/>
      <c r="C21" s="66"/>
      <c r="D21" s="66"/>
      <c r="E21" s="66"/>
    </row>
    <row r="22" spans="1:5">
      <c r="A22" s="66" t="s">
        <v>10</v>
      </c>
      <c r="B22" s="66"/>
      <c r="C22" s="66"/>
      <c r="D22" s="66"/>
      <c r="E22" s="66"/>
    </row>
  </sheetData>
  <mergeCells count="13">
    <mergeCell ref="B11:E11"/>
    <mergeCell ref="A2:E2"/>
    <mergeCell ref="B5:E5"/>
    <mergeCell ref="A1:E1"/>
    <mergeCell ref="B8:E8"/>
    <mergeCell ref="B9:E9"/>
    <mergeCell ref="B10:E10"/>
    <mergeCell ref="A18:E20"/>
    <mergeCell ref="A21:E21"/>
    <mergeCell ref="A22:E22"/>
    <mergeCell ref="A13:E15"/>
    <mergeCell ref="A16:E16"/>
    <mergeCell ref="A17:E17"/>
  </mergeCells>
  <hyperlinks>
    <hyperlink ref="A17" r:id="rId1"/>
    <hyperlink ref="A16" r:id="rId2"/>
    <hyperlink ref="A22" r:id="rId3"/>
    <hyperlink ref="A21" r:id="rId4"/>
  </hyperlinks>
  <pageMargins left="0.7" right="0.7" top="0.75" bottom="0.75" header="0.3" footer="0.3"/>
  <pageSetup paperSize="9" orientation="portrait" horizontalDpi="360" verticalDpi="360" r:id="rId5"/>
</worksheet>
</file>

<file path=xl/worksheets/sheet10.xml><?xml version="1.0" encoding="utf-8"?>
<worksheet xmlns="http://schemas.openxmlformats.org/spreadsheetml/2006/main" xmlns:r="http://schemas.openxmlformats.org/officeDocument/2006/relationships">
  <dimension ref="A1:E7"/>
  <sheetViews>
    <sheetView workbookViewId="0">
      <selection activeCell="B7" sqref="B7"/>
    </sheetView>
  </sheetViews>
  <sheetFormatPr baseColWidth="10" defaultColWidth="11.42578125" defaultRowHeight="15"/>
  <cols>
    <col min="1" max="1" width="62.7109375" customWidth="1"/>
    <col min="2" max="2" width="26.7109375" customWidth="1"/>
    <col min="3" max="3" width="66.85546875" style="5" customWidth="1"/>
    <col min="4" max="5" width="5.5703125" hidden="1" customWidth="1"/>
  </cols>
  <sheetData>
    <row r="1" spans="1:5" s="4" customFormat="1" ht="33" customHeight="1">
      <c r="A1" s="82" t="s">
        <v>62</v>
      </c>
      <c r="B1" s="82"/>
      <c r="C1" s="82"/>
    </row>
    <row r="3" spans="1:5" ht="30">
      <c r="A3" s="7"/>
      <c r="B3" s="16" t="s">
        <v>13</v>
      </c>
      <c r="C3" s="10" t="s">
        <v>14</v>
      </c>
      <c r="D3" s="7"/>
      <c r="E3" s="7"/>
    </row>
    <row r="4" spans="1:5" ht="30" customHeight="1">
      <c r="A4" s="17" t="s">
        <v>63</v>
      </c>
      <c r="B4" s="27" t="s">
        <v>20</v>
      </c>
      <c r="C4" s="3" t="s">
        <v>145</v>
      </c>
      <c r="D4" s="12">
        <f>IF(B4=RESULTADOS!$A$101,1,IF(B4=RESULTADOS!$A$102,0.5,IF(B4=RESULTADOS!$A$103,0,IF(B4=RESULTADOS!$A$104,"NA","-"))))</f>
        <v>0</v>
      </c>
      <c r="E4" s="12">
        <f>IF(D4="NA",1,0)</f>
        <v>0</v>
      </c>
    </row>
    <row r="5" spans="1:5" ht="30" customHeight="1">
      <c r="A5" s="8" t="s">
        <v>64</v>
      </c>
      <c r="B5" s="27" t="s">
        <v>18</v>
      </c>
      <c r="C5" s="51" t="s">
        <v>146</v>
      </c>
      <c r="D5" s="12">
        <f>IF(B5=RESULTADOS!$A$101,1,IF(B5=RESULTADOS!$A$102,0.5,IF(B5=RESULTADOS!$A$103,0,IF(B5=RESULTADOS!$A$104,"NA","-"))))</f>
        <v>1</v>
      </c>
      <c r="E5" s="12">
        <f t="shared" ref="E5:E7" si="0">IF(D5="NA",1,0)</f>
        <v>0</v>
      </c>
    </row>
    <row r="6" spans="1:5" ht="30" customHeight="1">
      <c r="A6" s="8" t="s">
        <v>65</v>
      </c>
      <c r="B6" s="27" t="s">
        <v>16</v>
      </c>
      <c r="C6" s="51" t="s">
        <v>147</v>
      </c>
      <c r="D6" s="12">
        <f>IF(B6=RESULTADOS!$A$101,1,IF(B6=RESULTADOS!$A$102,0.5,IF(B6=RESULTADOS!$A$103,0,IF(B6=RESULTADOS!$A$104,"NA","-"))))</f>
        <v>0.5</v>
      </c>
      <c r="E6" s="12">
        <f t="shared" si="0"/>
        <v>0</v>
      </c>
    </row>
    <row r="7" spans="1:5" ht="30" customHeight="1">
      <c r="A7" s="8" t="s">
        <v>66</v>
      </c>
      <c r="B7" s="27" t="s">
        <v>18</v>
      </c>
      <c r="C7" s="51" t="s">
        <v>148</v>
      </c>
      <c r="D7" s="12">
        <f>IF(B7=RESULTADOS!$A$101,1,IF(B7=RESULTADOS!$A$102,0.5,IF(B7=RESULTADOS!$A$103,0,IF(B7=RESULTADOS!$A$104,"NA","-"))))</f>
        <v>1</v>
      </c>
      <c r="E7" s="12">
        <f t="shared" si="0"/>
        <v>0</v>
      </c>
    </row>
  </sheetData>
  <mergeCells count="1">
    <mergeCell ref="A1:C1"/>
  </mergeCells>
  <dataValidations count="1">
    <dataValidation type="list" allowBlank="1" showInputMessage="1" showErrorMessage="1" sqref="B4:B7">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13EE67BC-D7C3-45BF-8006-6557F4D55A72}">
            <xm:f>RESULTADOS!$A$104</xm:f>
            <x14:dxf>
              <fill>
                <patternFill>
                  <bgColor theme="0"/>
                </patternFill>
              </fill>
            </x14:dxf>
          </x14:cfRule>
          <x14:cfRule type="cellIs" priority="2" operator="equal" id="{FAA6F194-12ED-4337-A70C-282151593462}">
            <xm:f>RESULTADOS!$A$103</xm:f>
            <x14:dxf>
              <fill>
                <patternFill>
                  <bgColor rgb="FFFF0000"/>
                </patternFill>
              </fill>
            </x14:dxf>
          </x14:cfRule>
          <x14:cfRule type="cellIs" priority="3" operator="equal" id="{BF35DCA8-8265-423D-B1C0-6D4B79B26F80}">
            <xm:f>RESULTADOS!$A$102</xm:f>
            <x14:dxf>
              <fill>
                <patternFill>
                  <bgColor rgb="FFFFC000"/>
                </patternFill>
              </fill>
            </x14:dxf>
          </x14:cfRule>
          <x14:cfRule type="cellIs" priority="4" operator="equal" id="{257CEEA6-7DC7-4448-A4F4-1D4BDE3C1C4A}">
            <xm:f>RESULTADOS!$A$101</xm:f>
            <x14:dxf>
              <fill>
                <patternFill>
                  <bgColor rgb="FF92D050"/>
                </patternFill>
              </fill>
            </x14:dxf>
          </x14:cfRule>
          <xm:sqref>B4:B7</xm:sqref>
        </x14:conditionalFormatting>
      </x14:conditionalFormattings>
    </ext>
  </extLst>
</worksheet>
</file>

<file path=xl/worksheets/sheet11.xml><?xml version="1.0" encoding="utf-8"?>
<worksheet xmlns="http://schemas.openxmlformats.org/spreadsheetml/2006/main" xmlns:r="http://schemas.openxmlformats.org/officeDocument/2006/relationships">
  <dimension ref="A1:E9"/>
  <sheetViews>
    <sheetView workbookViewId="0">
      <selection activeCell="B8" sqref="B8"/>
    </sheetView>
  </sheetViews>
  <sheetFormatPr baseColWidth="10" defaultColWidth="11.42578125" defaultRowHeight="15"/>
  <cols>
    <col min="1" max="1" width="62.7109375" customWidth="1"/>
    <col min="2" max="2" width="26.7109375" customWidth="1"/>
    <col min="3" max="3" width="66.85546875" style="5" customWidth="1"/>
    <col min="4" max="5" width="5.28515625" hidden="1" customWidth="1"/>
  </cols>
  <sheetData>
    <row r="1" spans="1:5" ht="33" customHeight="1">
      <c r="A1" s="82" t="s">
        <v>67</v>
      </c>
      <c r="B1" s="82"/>
      <c r="C1" s="82"/>
      <c r="D1" s="7"/>
      <c r="E1" s="7"/>
    </row>
    <row r="3" spans="1:5" ht="30">
      <c r="A3" s="7"/>
      <c r="B3" s="16" t="s">
        <v>13</v>
      </c>
      <c r="C3" s="10" t="s">
        <v>14</v>
      </c>
      <c r="D3" s="7"/>
      <c r="E3" s="7"/>
    </row>
    <row r="4" spans="1:5" ht="30" customHeight="1">
      <c r="A4" s="17" t="s">
        <v>68</v>
      </c>
      <c r="B4" s="27" t="s">
        <v>18</v>
      </c>
      <c r="C4" s="51" t="s">
        <v>149</v>
      </c>
      <c r="D4" s="12">
        <f>IF(B4=RESULTADOS!$A$101,1,IF(B4=RESULTADOS!$A$102,0.5,IF(B4=RESULTADOS!$A$103,0,IF(B4=RESULTADOS!$A$104,"NA","-"))))</f>
        <v>1</v>
      </c>
      <c r="E4" s="7">
        <f>IF(D4="NA",1,0)</f>
        <v>0</v>
      </c>
    </row>
    <row r="5" spans="1:5" ht="30" customHeight="1">
      <c r="A5" s="8" t="s">
        <v>69</v>
      </c>
      <c r="B5" s="27" t="s">
        <v>18</v>
      </c>
      <c r="C5" s="3" t="s">
        <v>150</v>
      </c>
      <c r="D5" s="12">
        <f>IF(B5=RESULTADOS!$A$101,1,IF(B5=RESULTADOS!$A$102,0.5,IF(B5=RESULTADOS!$A$103,0,IF(B5=RESULTADOS!$A$104,"NA","-"))))</f>
        <v>1</v>
      </c>
      <c r="E5" s="7">
        <f t="shared" ref="E5:E8" si="0">IF(D5="NA",1,0)</f>
        <v>0</v>
      </c>
    </row>
    <row r="6" spans="1:5" ht="30" customHeight="1">
      <c r="A6" s="8" t="s">
        <v>70</v>
      </c>
      <c r="B6" s="27" t="s">
        <v>20</v>
      </c>
      <c r="C6" s="3" t="s">
        <v>151</v>
      </c>
      <c r="D6" s="12">
        <f>IF(B6=RESULTADOS!$A$101,1,IF(B6=RESULTADOS!$A$102,0.5,IF(B6=RESULTADOS!$A$103,0,IF(B6=RESULTADOS!$A$104,"NA","-"))))</f>
        <v>0</v>
      </c>
      <c r="E6" s="7">
        <f t="shared" si="0"/>
        <v>0</v>
      </c>
    </row>
    <row r="7" spans="1:5" ht="30" customHeight="1">
      <c r="A7" s="8" t="s">
        <v>71</v>
      </c>
      <c r="B7" s="27" t="s">
        <v>18</v>
      </c>
      <c r="C7" s="3" t="s">
        <v>152</v>
      </c>
      <c r="D7" s="12">
        <f>IF(B7=RESULTADOS!$A$101,1,IF(B7=RESULTADOS!$A$102,0.5,IF(B7=RESULTADOS!$A$103,0,IF(B7=RESULTADOS!$A$104,"NA","-"))))</f>
        <v>1</v>
      </c>
      <c r="E7" s="7">
        <f t="shared" si="0"/>
        <v>0</v>
      </c>
    </row>
    <row r="8" spans="1:5" ht="30" customHeight="1">
      <c r="A8" s="17" t="s">
        <v>72</v>
      </c>
      <c r="B8" s="27" t="s">
        <v>18</v>
      </c>
      <c r="C8" s="3" t="s">
        <v>153</v>
      </c>
      <c r="D8" s="12">
        <f>IF(B8=RESULTADOS!$A$101,1,IF(B8=RESULTADOS!$A$102,0.5,IF(B8=RESULTADOS!$A$103,0,IF(B8=RESULTADOS!$A$104,"NA","-"))))</f>
        <v>1</v>
      </c>
      <c r="E8" s="7">
        <f t="shared" si="0"/>
        <v>0</v>
      </c>
    </row>
    <row r="9" spans="1:5">
      <c r="A9" s="20"/>
      <c r="B9" s="7"/>
      <c r="C9" s="7"/>
      <c r="D9" s="7"/>
      <c r="E9" s="7"/>
    </row>
  </sheetData>
  <mergeCells count="1">
    <mergeCell ref="A1:C1"/>
  </mergeCells>
  <dataValidations count="1">
    <dataValidation type="list" allowBlank="1" showInputMessage="1" showErrorMessage="1" sqref="B4:B8">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BB47BD70-7C50-4667-99EC-9340B1715AEB}">
            <xm:f>RESULTADOS!$A$104</xm:f>
            <x14:dxf>
              <fill>
                <patternFill>
                  <bgColor theme="0"/>
                </patternFill>
              </fill>
            </x14:dxf>
          </x14:cfRule>
          <x14:cfRule type="cellIs" priority="2" operator="equal" id="{DBC13387-7251-47E0-A953-A395FA16E667}">
            <xm:f>RESULTADOS!$A$103</xm:f>
            <x14:dxf>
              <fill>
                <patternFill>
                  <bgColor rgb="FFFF0000"/>
                </patternFill>
              </fill>
            </x14:dxf>
          </x14:cfRule>
          <x14:cfRule type="cellIs" priority="3" operator="equal" id="{029DDCBC-58CA-43FD-AB5D-53DC29BF81AA}">
            <xm:f>RESULTADOS!$A$102</xm:f>
            <x14:dxf>
              <fill>
                <patternFill>
                  <bgColor rgb="FFFFC000"/>
                </patternFill>
              </fill>
            </x14:dxf>
          </x14:cfRule>
          <x14:cfRule type="cellIs" priority="4" operator="equal" id="{BD2E48EB-1440-4E36-9A3B-3C32C1DE5581}">
            <xm:f>RESULTADOS!$A$101</xm:f>
            <x14:dxf>
              <fill>
                <patternFill>
                  <bgColor rgb="FF92D050"/>
                </patternFill>
              </fill>
            </x14:dxf>
          </x14:cfRule>
          <xm:sqref>B4:B8</xm:sqref>
        </x14:conditionalFormatting>
      </x14:conditionalFormattings>
    </ext>
  </extLst>
</worksheet>
</file>

<file path=xl/worksheets/sheet12.xml><?xml version="1.0" encoding="utf-8"?>
<worksheet xmlns="http://schemas.openxmlformats.org/spreadsheetml/2006/main" xmlns:r="http://schemas.openxmlformats.org/officeDocument/2006/relationships">
  <dimension ref="A1:E7"/>
  <sheetViews>
    <sheetView workbookViewId="0">
      <selection activeCell="B12" sqref="B12"/>
    </sheetView>
  </sheetViews>
  <sheetFormatPr baseColWidth="10" defaultColWidth="11.42578125" defaultRowHeight="15"/>
  <cols>
    <col min="1" max="1" width="99.28515625" bestFit="1" customWidth="1"/>
    <col min="2" max="2" width="26.7109375" customWidth="1"/>
    <col min="3" max="3" width="66.85546875" style="5" customWidth="1"/>
    <col min="4" max="5" width="4.85546875" hidden="1" customWidth="1"/>
  </cols>
  <sheetData>
    <row r="1" spans="1:5" ht="33.4" customHeight="1">
      <c r="A1" s="81" t="s">
        <v>73</v>
      </c>
      <c r="B1" s="82"/>
      <c r="C1" s="82"/>
      <c r="D1" s="7"/>
      <c r="E1" s="7"/>
    </row>
    <row r="3" spans="1:5" ht="30">
      <c r="A3" s="7"/>
      <c r="B3" s="16" t="s">
        <v>13</v>
      </c>
      <c r="C3" s="10" t="s">
        <v>14</v>
      </c>
      <c r="D3" s="7"/>
      <c r="E3" s="7"/>
    </row>
    <row r="4" spans="1:5" ht="30" customHeight="1">
      <c r="A4" s="17" t="s">
        <v>74</v>
      </c>
      <c r="B4" s="27" t="s">
        <v>20</v>
      </c>
      <c r="C4" s="3" t="s">
        <v>154</v>
      </c>
      <c r="D4" s="12">
        <f>IF(B4=RESULTADOS!$A$101,1,IF(B4=RESULTADOS!$A$102,0.5,IF(B4=RESULTADOS!$A$103,0,IF(B4=RESULTADOS!$A$104,"NA","-"))))</f>
        <v>0</v>
      </c>
      <c r="E4" s="4">
        <f>IF(D4="NA",1,0)</f>
        <v>0</v>
      </c>
    </row>
    <row r="5" spans="1:5" ht="30" customHeight="1">
      <c r="A5" s="17" t="s">
        <v>75</v>
      </c>
      <c r="B5" s="27" t="s">
        <v>20</v>
      </c>
      <c r="C5" s="3" t="s">
        <v>155</v>
      </c>
      <c r="D5" s="12">
        <f>IF(B5=RESULTADOS!$A$101,1,IF(B5=RESULTADOS!$A$102,0.5,IF(B5=RESULTADOS!$A$103,0,IF(B5=RESULTADOS!$A$104,"NA","-"))))</f>
        <v>0</v>
      </c>
      <c r="E5" s="4">
        <f t="shared" ref="E5:E6" si="0">IF(D5="NA",1,0)</f>
        <v>0</v>
      </c>
    </row>
    <row r="6" spans="1:5" ht="30" customHeight="1">
      <c r="A6" s="17" t="s">
        <v>76</v>
      </c>
      <c r="B6" s="27" t="s">
        <v>16</v>
      </c>
      <c r="C6" s="3" t="s">
        <v>156</v>
      </c>
      <c r="D6" s="12">
        <f>IF(B6=RESULTADOS!$A$101,1,IF(B6=RESULTADOS!$A$102,0.5,IF(B6=RESULTADOS!$A$103,0,IF(B6=RESULTADOS!$A$104,"NA","-"))))</f>
        <v>0.5</v>
      </c>
      <c r="E6" s="4">
        <f t="shared" si="0"/>
        <v>0</v>
      </c>
    </row>
    <row r="7" spans="1:5">
      <c r="A7" s="7"/>
      <c r="B7" s="7"/>
      <c r="C7" s="4"/>
      <c r="D7" s="7"/>
      <c r="E7" s="7"/>
    </row>
  </sheetData>
  <mergeCells count="1">
    <mergeCell ref="A1:C1"/>
  </mergeCells>
  <dataValidations count="1">
    <dataValidation type="list" allowBlank="1" showInputMessage="1" showErrorMessage="1" sqref="B4:B6">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5D76B26C-13FF-437E-A54B-91F7FE2640D8}">
            <xm:f>RESULTADOS!$A$104</xm:f>
            <x14:dxf>
              <fill>
                <patternFill>
                  <bgColor theme="0"/>
                </patternFill>
              </fill>
            </x14:dxf>
          </x14:cfRule>
          <x14:cfRule type="cellIs" priority="2" operator="equal" id="{35FDA20E-26BA-40B6-A84F-5A109D78884E}">
            <xm:f>RESULTADOS!$A$103</xm:f>
            <x14:dxf>
              <fill>
                <patternFill>
                  <bgColor rgb="FFFF0000"/>
                </patternFill>
              </fill>
            </x14:dxf>
          </x14:cfRule>
          <x14:cfRule type="cellIs" priority="3" operator="equal" id="{69DC181C-29BF-4769-804E-635EBA2B085B}">
            <xm:f>RESULTADOS!$A$102</xm:f>
            <x14:dxf>
              <fill>
                <patternFill>
                  <bgColor rgb="FFFFC000"/>
                </patternFill>
              </fill>
            </x14:dxf>
          </x14:cfRule>
          <x14:cfRule type="cellIs" priority="4" operator="equal" id="{1BDF3C2B-1B00-4DBD-A271-2B7E3EBDEC1A}">
            <xm:f>RESULTADOS!$A$101</xm:f>
            <x14:dxf>
              <fill>
                <patternFill>
                  <bgColor rgb="FF92D050"/>
                </patternFill>
              </fill>
            </x14:dxf>
          </x14:cfRule>
          <xm:sqref>B4:B6</xm:sqref>
        </x14:conditionalFormatting>
      </x14:conditionalFormattings>
    </ext>
  </extLst>
</worksheet>
</file>

<file path=xl/worksheets/sheet13.xml><?xml version="1.0" encoding="utf-8"?>
<worksheet xmlns="http://schemas.openxmlformats.org/spreadsheetml/2006/main" xmlns:r="http://schemas.openxmlformats.org/officeDocument/2006/relationships">
  <dimension ref="A1:E8"/>
  <sheetViews>
    <sheetView workbookViewId="0">
      <selection activeCell="B11" sqref="B11"/>
    </sheetView>
  </sheetViews>
  <sheetFormatPr baseColWidth="10" defaultColWidth="11.42578125" defaultRowHeight="15"/>
  <cols>
    <col min="1" max="1" width="62.7109375" customWidth="1"/>
    <col min="2" max="2" width="26.7109375" customWidth="1"/>
    <col min="3" max="3" width="66.85546875" style="5" customWidth="1"/>
    <col min="4" max="5" width="4.7109375" hidden="1" customWidth="1"/>
  </cols>
  <sheetData>
    <row r="1" spans="1:5" ht="33" customHeight="1">
      <c r="A1" s="82" t="s">
        <v>77</v>
      </c>
      <c r="B1" s="82"/>
      <c r="C1" s="82"/>
      <c r="D1" s="7"/>
      <c r="E1" s="7"/>
    </row>
    <row r="3" spans="1:5" ht="30">
      <c r="A3" s="7"/>
      <c r="B3" s="16" t="s">
        <v>13</v>
      </c>
      <c r="C3" s="10" t="s">
        <v>14</v>
      </c>
      <c r="D3" s="7"/>
      <c r="E3" s="7"/>
    </row>
    <row r="4" spans="1:5" ht="30" customHeight="1">
      <c r="A4" s="8" t="s">
        <v>78</v>
      </c>
      <c r="B4" s="27" t="s">
        <v>18</v>
      </c>
      <c r="C4" s="3" t="s">
        <v>157</v>
      </c>
      <c r="D4" s="12">
        <f>IF(B4=RESULTADOS!$A$101,1,IF(B4=RESULTADOS!$A$102,0.5,IF(B4=RESULTADOS!$A$103,0,IF(B4=RESULTADOS!$A$104,"NA","-"))))</f>
        <v>1</v>
      </c>
      <c r="E4" s="7">
        <f>IF(D4="NA",1,0)</f>
        <v>0</v>
      </c>
    </row>
    <row r="5" spans="1:5" ht="30" customHeight="1">
      <c r="A5" s="8" t="s">
        <v>79</v>
      </c>
      <c r="B5" s="27" t="s">
        <v>18</v>
      </c>
      <c r="C5" s="3" t="s">
        <v>158</v>
      </c>
      <c r="D5" s="12">
        <f>IF(B5=RESULTADOS!$A$101,1,IF(B5=RESULTADOS!$A$102,0.5,IF(B5=RESULTADOS!$A$103,0,IF(B5=RESULTADOS!$A$104,"NA","-"))))</f>
        <v>1</v>
      </c>
      <c r="E5" s="7">
        <f t="shared" ref="E5:E7" si="0">IF(D5="NA",1,0)</f>
        <v>0</v>
      </c>
    </row>
    <row r="6" spans="1:5" ht="30" customHeight="1">
      <c r="A6" s="22" t="s">
        <v>80</v>
      </c>
      <c r="B6" s="27" t="s">
        <v>18</v>
      </c>
      <c r="C6" s="3" t="s">
        <v>159</v>
      </c>
      <c r="D6" s="12">
        <f>IF(B6=RESULTADOS!$A$101,1,IF(B6=RESULTADOS!$A$102,0.5,IF(B6=RESULTADOS!$A$103,0,IF(B6=RESULTADOS!$A$104,"NA","-"))))</f>
        <v>1</v>
      </c>
      <c r="E6" s="7">
        <f t="shared" si="0"/>
        <v>0</v>
      </c>
    </row>
    <row r="7" spans="1:5" ht="30" customHeight="1">
      <c r="A7" s="17" t="s">
        <v>81</v>
      </c>
      <c r="B7" s="27" t="s">
        <v>20</v>
      </c>
      <c r="C7" s="51" t="s">
        <v>160</v>
      </c>
      <c r="D7" s="12">
        <f>IF(B7=RESULTADOS!$A$101,1,IF(B7=RESULTADOS!$A$102,0.5,IF(B7=RESULTADOS!$A$103,0,IF(B7=RESULTADOS!$A$104,"NA","-"))))</f>
        <v>0</v>
      </c>
      <c r="E7" s="7">
        <f t="shared" si="0"/>
        <v>0</v>
      </c>
    </row>
    <row r="8" spans="1:5">
      <c r="A8" s="7"/>
      <c r="B8" s="7"/>
      <c r="C8" s="4"/>
      <c r="D8" s="7"/>
      <c r="E8" s="7"/>
    </row>
  </sheetData>
  <mergeCells count="1">
    <mergeCell ref="A1:C1"/>
  </mergeCells>
  <dataValidations count="1">
    <dataValidation type="list" allowBlank="1" showInputMessage="1" showErrorMessage="1" sqref="B4:B7">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9DE7D977-F802-4B0D-BE8C-6E16B91E958C}">
            <xm:f>RESULTADOS!$A$104</xm:f>
            <x14:dxf>
              <fill>
                <patternFill>
                  <bgColor theme="0"/>
                </patternFill>
              </fill>
            </x14:dxf>
          </x14:cfRule>
          <x14:cfRule type="cellIs" priority="2" operator="equal" id="{493EE313-EF2F-4891-B6F0-57EAC2C1BBDE}">
            <xm:f>RESULTADOS!$A$103</xm:f>
            <x14:dxf>
              <fill>
                <patternFill>
                  <bgColor rgb="FFFF0000"/>
                </patternFill>
              </fill>
            </x14:dxf>
          </x14:cfRule>
          <x14:cfRule type="cellIs" priority="3" operator="equal" id="{C52CE8C1-DFDA-41D8-9C0C-241E5F48AC49}">
            <xm:f>RESULTADOS!$A$102</xm:f>
            <x14:dxf>
              <fill>
                <patternFill>
                  <bgColor rgb="FFFFC000"/>
                </patternFill>
              </fill>
            </x14:dxf>
          </x14:cfRule>
          <x14:cfRule type="cellIs" priority="4" operator="equal" id="{1E9390AB-FF02-4F89-AE58-ACC392F28CEF}">
            <xm:f>RESULTADOS!$A$101</xm:f>
            <x14:dxf>
              <fill>
                <patternFill>
                  <bgColor rgb="FF92D050"/>
                </patternFill>
              </fill>
            </x14:dxf>
          </x14:cfRule>
          <xm:sqref>B4:B7</xm:sqref>
        </x14:conditionalFormatting>
      </x14:conditionalFormattings>
    </ext>
  </extLst>
</worksheet>
</file>

<file path=xl/worksheets/sheet14.xml><?xml version="1.0" encoding="utf-8"?>
<worksheet xmlns="http://schemas.openxmlformats.org/spreadsheetml/2006/main" xmlns:r="http://schemas.openxmlformats.org/officeDocument/2006/relationships">
  <dimension ref="A1:E8"/>
  <sheetViews>
    <sheetView topLeftCell="A2" workbookViewId="0">
      <selection activeCell="B4" sqref="B4"/>
    </sheetView>
  </sheetViews>
  <sheetFormatPr baseColWidth="10" defaultColWidth="11.42578125" defaultRowHeight="15"/>
  <cols>
    <col min="1" max="1" width="62.7109375" customWidth="1"/>
    <col min="2" max="2" width="26.7109375" customWidth="1"/>
    <col min="3" max="3" width="66.85546875" style="5" customWidth="1"/>
    <col min="4" max="5" width="4.42578125" hidden="1" customWidth="1"/>
  </cols>
  <sheetData>
    <row r="1" spans="1:5" ht="33" customHeight="1">
      <c r="A1" s="90" t="s">
        <v>82</v>
      </c>
      <c r="B1" s="90"/>
      <c r="C1" s="90"/>
      <c r="D1" s="7"/>
      <c r="E1" s="7"/>
    </row>
    <row r="3" spans="1:5" ht="30">
      <c r="A3" s="7"/>
      <c r="B3" s="16" t="s">
        <v>13</v>
      </c>
      <c r="C3" s="10" t="s">
        <v>14</v>
      </c>
      <c r="D3" s="7"/>
      <c r="E3" s="7"/>
    </row>
    <row r="4" spans="1:5" ht="30" customHeight="1">
      <c r="A4" s="17" t="s">
        <v>83</v>
      </c>
      <c r="B4" s="27" t="s">
        <v>18</v>
      </c>
      <c r="C4" s="51" t="s">
        <v>161</v>
      </c>
      <c r="D4" s="12">
        <f>IF(B4=RESULTADOS!$A$101,1,IF(B4=RESULTADOS!$A$102,0.5,IF(B4=RESULTADOS!$A$103,0,IF(B4=RESULTADOS!$A$104,"NA","-"))))</f>
        <v>1</v>
      </c>
      <c r="E4" s="7">
        <f>IF(D4="NA",1,0)</f>
        <v>0</v>
      </c>
    </row>
    <row r="5" spans="1:5" s="7" customFormat="1" ht="30" customHeight="1">
      <c r="A5" s="17" t="s">
        <v>84</v>
      </c>
      <c r="B5" s="27" t="s">
        <v>16</v>
      </c>
      <c r="C5" s="3" t="s">
        <v>162</v>
      </c>
      <c r="D5" s="12">
        <f>IF(B5=RESULTADOS!$A$101,1,IF(B5=RESULTADOS!$A$102,0.5,IF(B5=RESULTADOS!$A$103,0,IF(B5=RESULTADOS!$A$104,"NA","-"))))</f>
        <v>0.5</v>
      </c>
      <c r="E5" s="7">
        <f t="shared" ref="E5" si="0">IF(D5="NA",1,0)</f>
        <v>0</v>
      </c>
    </row>
    <row r="6" spans="1:5" ht="30" customHeight="1">
      <c r="A6" s="17" t="s">
        <v>85</v>
      </c>
      <c r="B6" s="27" t="s">
        <v>16</v>
      </c>
      <c r="C6" s="3" t="s">
        <v>163</v>
      </c>
      <c r="D6" s="12">
        <f>IF(B6=RESULTADOS!$A$101,1,IF(B6=RESULTADOS!$A$102,0.5,IF(B6=RESULTADOS!$A$103,0,IF(B6=RESULTADOS!$A$104,"NA","-"))))</f>
        <v>0.5</v>
      </c>
      <c r="E6" s="7">
        <f t="shared" ref="E6" si="1">IF(D6="NA",1,0)</f>
        <v>0</v>
      </c>
    </row>
    <row r="7" spans="1:5">
      <c r="A7" s="7"/>
      <c r="B7" s="2"/>
      <c r="C7" s="4"/>
      <c r="D7" s="7"/>
      <c r="E7" s="7"/>
    </row>
    <row r="8" spans="1:5">
      <c r="A8" s="7"/>
      <c r="B8" s="7"/>
      <c r="C8" s="4"/>
      <c r="D8" s="7"/>
      <c r="E8" s="7"/>
    </row>
  </sheetData>
  <mergeCells count="1">
    <mergeCell ref="A1:C1"/>
  </mergeCells>
  <dataValidations count="1">
    <dataValidation type="list" allowBlank="1" showInputMessage="1" showErrorMessage="1" sqref="B4:B6">
      <formula1>valors1</formula1>
    </dataValidation>
  </dataValidations>
  <pageMargins left="0.7" right="0.7" top="0.75" bottom="0.75" header="0.3" footer="0.3"/>
  <pageSetup paperSize="9" orientation="portrait" horizontalDpi="360" verticalDpi="360" r:id="rId1"/>
  <extLst>
    <ext xmlns:x14="http://schemas.microsoft.com/office/spreadsheetml/2009/9/main" uri="{78C0D931-6437-407d-A8EE-F0AAD7539E65}">
      <x14:conditionalFormattings>
        <x14:conditionalFormatting xmlns:xm="http://schemas.microsoft.com/office/excel/2006/main">
          <x14:cfRule type="cellIs" priority="5" operator="equal" id="{64CC7547-2992-418A-AC9F-9A362F607E8D}">
            <xm:f>RESULTADOS!$A$104</xm:f>
            <x14:dxf>
              <fill>
                <patternFill>
                  <bgColor theme="0"/>
                </patternFill>
              </fill>
            </x14:dxf>
          </x14:cfRule>
          <x14:cfRule type="cellIs" priority="6" operator="equal" id="{4EEBC343-3169-481F-8CA3-362E0D67D36A}">
            <xm:f>RESULTADOS!$A$103</xm:f>
            <x14:dxf>
              <fill>
                <patternFill>
                  <bgColor rgb="FFFF0000"/>
                </patternFill>
              </fill>
            </x14:dxf>
          </x14:cfRule>
          <x14:cfRule type="cellIs" priority="7" operator="equal" id="{29590A69-32E1-4603-8C78-C3E92A2E2281}">
            <xm:f>RESULTADOS!$A$102</xm:f>
            <x14:dxf>
              <fill>
                <patternFill>
                  <bgColor rgb="FFFFC000"/>
                </patternFill>
              </fill>
            </x14:dxf>
          </x14:cfRule>
          <x14:cfRule type="cellIs" priority="8" operator="equal" id="{AC441D48-6102-4E40-AB72-776D583307E1}">
            <xm:f>RESULTADOS!$A$101</xm:f>
            <x14:dxf>
              <fill>
                <patternFill>
                  <bgColor rgb="FF92D050"/>
                </patternFill>
              </fill>
            </x14:dxf>
          </x14:cfRule>
          <xm:sqref>B4 B6</xm:sqref>
        </x14:conditionalFormatting>
        <x14:conditionalFormatting xmlns:xm="http://schemas.microsoft.com/office/excel/2006/main">
          <x14:cfRule type="cellIs" priority="1" operator="equal" id="{027CE01F-3E6B-4ECF-9883-78F535E29B32}">
            <xm:f>RESULTADOS!$A$104</xm:f>
            <x14:dxf>
              <fill>
                <patternFill>
                  <bgColor theme="0"/>
                </patternFill>
              </fill>
            </x14:dxf>
          </x14:cfRule>
          <x14:cfRule type="cellIs" priority="2" operator="equal" id="{41675EA2-BEA2-4764-8BB2-2AFBA519DDB5}">
            <xm:f>RESULTADOS!$A$103</xm:f>
            <x14:dxf>
              <fill>
                <patternFill>
                  <bgColor rgb="FFFF0000"/>
                </patternFill>
              </fill>
            </x14:dxf>
          </x14:cfRule>
          <x14:cfRule type="cellIs" priority="3" operator="equal" id="{862A9463-4576-44EA-9B2D-74E82D8CCAC9}">
            <xm:f>RESULTADOS!$A$102</xm:f>
            <x14:dxf>
              <fill>
                <patternFill>
                  <bgColor rgb="FFFFC000"/>
                </patternFill>
              </fill>
            </x14:dxf>
          </x14:cfRule>
          <x14:cfRule type="cellIs" priority="4" operator="equal" id="{F7F0BE48-AFBA-46AB-9B56-5C425A194AE7}">
            <xm:f>RESULTADOS!$A$101</xm:f>
            <x14:dxf>
              <fill>
                <patternFill>
                  <bgColor rgb="FF92D050"/>
                </patternFill>
              </fill>
            </x14:dxf>
          </x14:cfRule>
          <xm:sqref>B5</xm:sqref>
        </x14:conditionalFormatting>
      </x14:conditionalFormattings>
    </ext>
  </extLst>
</worksheet>
</file>

<file path=xl/worksheets/sheet15.xml><?xml version="1.0" encoding="utf-8"?>
<worksheet xmlns="http://schemas.openxmlformats.org/spreadsheetml/2006/main" xmlns:r="http://schemas.openxmlformats.org/officeDocument/2006/relationships">
  <dimension ref="A1:E9"/>
  <sheetViews>
    <sheetView workbookViewId="0">
      <selection activeCell="C7" sqref="C7"/>
    </sheetView>
  </sheetViews>
  <sheetFormatPr baseColWidth="10" defaultColWidth="11.42578125" defaultRowHeight="15"/>
  <cols>
    <col min="1" max="1" width="66.7109375" bestFit="1" customWidth="1"/>
    <col min="2" max="2" width="26.7109375" customWidth="1"/>
    <col min="3" max="3" width="66.85546875" style="5" customWidth="1"/>
    <col min="4" max="5" width="4.5703125" hidden="1" customWidth="1"/>
  </cols>
  <sheetData>
    <row r="1" spans="1:5" ht="33" customHeight="1">
      <c r="A1" s="82" t="s">
        <v>86</v>
      </c>
      <c r="B1" s="82"/>
      <c r="C1" s="82"/>
      <c r="D1" s="7"/>
      <c r="E1" s="7"/>
    </row>
    <row r="3" spans="1:5" ht="30">
      <c r="A3" s="7"/>
      <c r="B3" s="16" t="s">
        <v>13</v>
      </c>
      <c r="C3" s="10" t="s">
        <v>14</v>
      </c>
      <c r="D3" s="7"/>
      <c r="E3" s="7"/>
    </row>
    <row r="4" spans="1:5" ht="30" customHeight="1">
      <c r="A4" s="8" t="s">
        <v>87</v>
      </c>
      <c r="B4" s="27" t="s">
        <v>164</v>
      </c>
      <c r="C4" s="3" t="s">
        <v>165</v>
      </c>
      <c r="D4" s="12" t="str">
        <f>IF(B4=RESULTADOS!$A$101,1,IF(B4=RESULTADOS!$A$102,0.5,IF(B4=RESULTADOS!$A$103,0,IF(B4=RESULTADOS!$A$104,"NA","-"))))</f>
        <v>-</v>
      </c>
      <c r="E4" s="7">
        <f>IF(D4="NA",1,0)</f>
        <v>0</v>
      </c>
    </row>
    <row r="5" spans="1:5" ht="30" customHeight="1">
      <c r="A5" s="8" t="s">
        <v>88</v>
      </c>
      <c r="B5" s="27" t="s">
        <v>164</v>
      </c>
      <c r="C5" s="3"/>
      <c r="D5" s="12" t="str">
        <f>IF(B5=RESULTADOS!$A$101,1,IF(B5=RESULTADOS!$A$102,0.5,IF(B5=RESULTADOS!$A$103,0,IF(B5=RESULTADOS!$A$104,"NA","-"))))</f>
        <v>-</v>
      </c>
      <c r="E5" s="7">
        <f t="shared" ref="E5:E6" si="0">IF(D5="NA",1,0)</f>
        <v>0</v>
      </c>
    </row>
    <row r="6" spans="1:5" ht="30" customHeight="1">
      <c r="A6" s="17" t="s">
        <v>89</v>
      </c>
      <c r="B6" s="27" t="s">
        <v>164</v>
      </c>
      <c r="C6" s="3" t="s">
        <v>166</v>
      </c>
      <c r="D6" s="12" t="str">
        <f>IF(B6=RESULTADOS!$A$101,1,IF(B6=RESULTADOS!$A$102,0.5,IF(B6=RESULTADOS!$A$103,0,IF(B6=RESULTADOS!$A$104,"NA","-"))))</f>
        <v>-</v>
      </c>
      <c r="E6" s="7">
        <f t="shared" si="0"/>
        <v>0</v>
      </c>
    </row>
    <row r="7" spans="1:5">
      <c r="A7" s="7"/>
      <c r="B7" s="7"/>
      <c r="C7" s="4"/>
      <c r="D7" s="7"/>
      <c r="E7" s="7"/>
    </row>
    <row r="8" spans="1:5">
      <c r="A8" s="7"/>
      <c r="B8" s="7"/>
      <c r="C8" s="4"/>
      <c r="D8" s="7"/>
      <c r="E8" s="7"/>
    </row>
    <row r="9" spans="1:5">
      <c r="A9" s="7"/>
      <c r="B9" s="7"/>
      <c r="C9" s="4"/>
      <c r="D9" s="7"/>
      <c r="E9" s="7"/>
    </row>
  </sheetData>
  <mergeCells count="1">
    <mergeCell ref="A1:C1"/>
  </mergeCells>
  <dataValidations count="1">
    <dataValidation type="list" allowBlank="1" showInputMessage="1" showErrorMessage="1" sqref="B4:B6">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B2120E6B-AF28-426D-891F-EFC5CA371BDD}">
            <xm:f>RESULTADOS!$A$104</xm:f>
            <x14:dxf>
              <fill>
                <patternFill>
                  <bgColor theme="0"/>
                </patternFill>
              </fill>
            </x14:dxf>
          </x14:cfRule>
          <x14:cfRule type="cellIs" priority="2" operator="equal" id="{32FD972C-3A7C-4331-9557-E82876DB1982}">
            <xm:f>RESULTADOS!$A$103</xm:f>
            <x14:dxf>
              <fill>
                <patternFill>
                  <bgColor rgb="FFFF0000"/>
                </patternFill>
              </fill>
            </x14:dxf>
          </x14:cfRule>
          <x14:cfRule type="cellIs" priority="3" operator="equal" id="{EFABB4D0-F9C6-427C-88E2-0561B2E0F2E3}">
            <xm:f>RESULTADOS!$A$102</xm:f>
            <x14:dxf>
              <fill>
                <patternFill>
                  <bgColor rgb="FFFFC000"/>
                </patternFill>
              </fill>
            </x14:dxf>
          </x14:cfRule>
          <x14:cfRule type="cellIs" priority="4" operator="equal" id="{0F8B7D62-F966-4904-91B8-F1C1DED14EE9}">
            <xm:f>RESULTADOS!$A$101</xm:f>
            <x14:dxf>
              <fill>
                <patternFill>
                  <bgColor rgb="FF92D050"/>
                </patternFill>
              </fill>
            </x14:dxf>
          </x14:cfRule>
          <xm:sqref>B4:B6</xm:sqref>
        </x14:conditionalFormatting>
      </x14:conditionalFormattings>
    </ext>
  </extLst>
</worksheet>
</file>

<file path=xl/worksheets/sheet16.xml><?xml version="1.0" encoding="utf-8"?>
<worksheet xmlns="http://schemas.openxmlformats.org/spreadsheetml/2006/main" xmlns:r="http://schemas.openxmlformats.org/officeDocument/2006/relationships">
  <dimension ref="A1:E7"/>
  <sheetViews>
    <sheetView workbookViewId="0">
      <selection activeCell="C12" sqref="C12"/>
    </sheetView>
  </sheetViews>
  <sheetFormatPr baseColWidth="10" defaultColWidth="11.5703125" defaultRowHeight="15"/>
  <cols>
    <col min="1" max="1" width="85" style="52" bestFit="1" customWidth="1"/>
    <col min="2" max="2" width="26.7109375" style="52" customWidth="1"/>
    <col min="3" max="3" width="66.85546875" style="52" customWidth="1"/>
    <col min="4" max="5" width="4.28515625" style="52" hidden="1" customWidth="1"/>
    <col min="6" max="16384" width="11.5703125" style="52"/>
  </cols>
  <sheetData>
    <row r="1" spans="1:5" ht="33" customHeight="1">
      <c r="A1" s="82" t="s">
        <v>90</v>
      </c>
      <c r="B1" s="82"/>
      <c r="C1" s="82"/>
      <c r="D1" s="54"/>
      <c r="E1" s="54"/>
    </row>
    <row r="3" spans="1:5" ht="30">
      <c r="A3" s="54"/>
      <c r="B3" s="16" t="s">
        <v>91</v>
      </c>
      <c r="C3" s="10" t="s">
        <v>92</v>
      </c>
      <c r="D3" s="54"/>
      <c r="E3" s="54"/>
    </row>
    <row r="4" spans="1:5" ht="30" customHeight="1">
      <c r="A4" s="17" t="s">
        <v>93</v>
      </c>
      <c r="B4" s="27" t="s">
        <v>18</v>
      </c>
      <c r="C4" s="3" t="s">
        <v>167</v>
      </c>
      <c r="D4" s="62">
        <f>IF(B4=RESULTADOS!$A$101,1,IF(B4=RESULTADOS!$A$102,0.5,IF(B4=RESULTADOS!$A$103,0,IF(B4=RESULTADOS!$A$104,"NA","-"))))</f>
        <v>1</v>
      </c>
      <c r="E4" s="62">
        <f>IF(D4="NA",1,0)</f>
        <v>0</v>
      </c>
    </row>
    <row r="5" spans="1:5" ht="30" customHeight="1">
      <c r="A5" s="17" t="s">
        <v>94</v>
      </c>
      <c r="B5" s="27" t="s">
        <v>18</v>
      </c>
      <c r="C5" s="3" t="s">
        <v>168</v>
      </c>
      <c r="D5" s="62">
        <f>IF(B5=RESULTADOS!$A$101,1,IF(B5=RESULTADOS!$A$102,0.5,IF(B5=RESULTADOS!$A$103,0,IF(B5=RESULTADOS!$A$104,"NA","-"))))</f>
        <v>1</v>
      </c>
      <c r="E5" s="62">
        <f t="shared" ref="E5" si="0">IF(D5="NA",1,0)</f>
        <v>0</v>
      </c>
    </row>
    <row r="6" spans="1:5">
      <c r="A6" s="54"/>
      <c r="B6" s="54"/>
      <c r="C6" s="58"/>
      <c r="D6" s="54"/>
      <c r="E6" s="54"/>
    </row>
    <row r="7" spans="1:5">
      <c r="A7" s="54"/>
      <c r="B7" s="54"/>
      <c r="C7" s="58"/>
      <c r="D7" s="54"/>
      <c r="E7" s="54"/>
    </row>
  </sheetData>
  <mergeCells count="1">
    <mergeCell ref="A1:C1"/>
  </mergeCells>
  <dataValidations count="1">
    <dataValidation type="list" allowBlank="1" showInputMessage="1" showErrorMessage="1" sqref="B4:B5">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1D9668C7-4A13-4B3F-91ED-A7D5E6D2E662}">
            <xm:f>RESULTADOS!$A$104</xm:f>
            <x14:dxf>
              <fill>
                <patternFill>
                  <bgColor theme="0"/>
                </patternFill>
              </fill>
            </x14:dxf>
          </x14:cfRule>
          <x14:cfRule type="cellIs" priority="2" operator="equal" id="{C32E6545-1AF0-48F4-BF54-E08F58A8AC8C}">
            <xm:f>RESULTADOS!$A$103</xm:f>
            <x14:dxf>
              <fill>
                <patternFill>
                  <bgColor rgb="FFFF0000"/>
                </patternFill>
              </fill>
            </x14:dxf>
          </x14:cfRule>
          <x14:cfRule type="cellIs" priority="3" operator="equal" id="{04AF303B-FE56-42FE-8227-4D2E09CD8896}">
            <xm:f>RESULTADOS!$A$102</xm:f>
            <x14:dxf>
              <fill>
                <patternFill>
                  <bgColor rgb="FFFFC000"/>
                </patternFill>
              </fill>
            </x14:dxf>
          </x14:cfRule>
          <x14:cfRule type="cellIs" priority="4" operator="equal" id="{2E801A09-2769-4132-92A1-EB098F91AA4C}">
            <xm:f>RESULTADOS!$A$101</xm:f>
            <x14:dxf>
              <fill>
                <patternFill>
                  <bgColor rgb="FF92D050"/>
                </patternFill>
              </fill>
            </x14:dxf>
          </x14:cfRule>
          <xm:sqref>B4:B5</xm:sqref>
        </x14:conditionalFormatting>
      </x14:conditionalFormattings>
    </ext>
  </extLst>
</worksheet>
</file>

<file path=xl/worksheets/sheet17.xml><?xml version="1.0" encoding="utf-8"?>
<worksheet xmlns="http://schemas.openxmlformats.org/spreadsheetml/2006/main" xmlns:r="http://schemas.openxmlformats.org/officeDocument/2006/relationships">
  <dimension ref="A1:N104"/>
  <sheetViews>
    <sheetView zoomScaleNormal="100" workbookViewId="0">
      <selection activeCell="A14" sqref="A14"/>
    </sheetView>
  </sheetViews>
  <sheetFormatPr baseColWidth="10" defaultColWidth="11.42578125" defaultRowHeight="15"/>
  <cols>
    <col min="1" max="1" width="80.7109375" customWidth="1"/>
    <col min="2" max="2" width="14.7109375" bestFit="1" customWidth="1"/>
    <col min="3" max="3" width="5" style="7" hidden="1" customWidth="1"/>
    <col min="4" max="7" width="16.7109375" hidden="1" customWidth="1"/>
  </cols>
  <sheetData>
    <row r="1" spans="1:14" ht="33" customHeight="1">
      <c r="A1" s="82" t="s">
        <v>95</v>
      </c>
      <c r="B1" s="82"/>
      <c r="C1" s="29"/>
      <c r="D1" s="7"/>
      <c r="E1" s="7"/>
      <c r="F1" s="7"/>
      <c r="G1" s="7"/>
      <c r="H1" s="7"/>
      <c r="I1" s="7"/>
      <c r="J1" s="7"/>
      <c r="K1" s="7"/>
      <c r="L1" s="7"/>
      <c r="M1" s="7"/>
      <c r="N1" s="7"/>
    </row>
    <row r="2" spans="1:14" ht="30">
      <c r="A2" s="7"/>
      <c r="B2" s="23" t="s">
        <v>96</v>
      </c>
      <c r="C2" s="28"/>
      <c r="D2" s="30" t="s">
        <v>97</v>
      </c>
      <c r="E2" s="31" t="s">
        <v>98</v>
      </c>
      <c r="F2" s="31" t="s">
        <v>99</v>
      </c>
      <c r="G2" s="31" t="s">
        <v>100</v>
      </c>
      <c r="H2" s="7"/>
      <c r="I2" s="7"/>
      <c r="J2" s="7"/>
      <c r="K2" s="13"/>
      <c r="L2" s="7"/>
      <c r="M2" s="7"/>
      <c r="N2" s="7"/>
    </row>
    <row r="3" spans="1:14">
      <c r="A3" s="64" t="str">
        <f>'1- Visibilidad y estado sist.'!A1:C1</f>
        <v>1- Visibilidad y estado del sistema / Visibility and system state</v>
      </c>
      <c r="B3" s="9">
        <f>SUM('1- Visibilidad y estado sist.'!D:D)</f>
        <v>4</v>
      </c>
      <c r="C3" s="34">
        <f>E3-G3</f>
        <v>5</v>
      </c>
      <c r="D3" s="12">
        <f>COUNTA('1- Visibilidad y estado sist.'!D4:D35)-COUNTA('1- Visibilidad y estado sist.'!B4:B35)</f>
        <v>0</v>
      </c>
      <c r="E3" s="12">
        <f>COUNTA('1- Visibilidad y estado sist.'!A:A)-1</f>
        <v>5</v>
      </c>
      <c r="F3" s="12">
        <f>COUNTA('1- Visibilidad y estado sist.'!D:D)-COUNTIF('1- Visibilidad y estado sist.'!D:D,"-")</f>
        <v>5</v>
      </c>
      <c r="G3" s="2">
        <f>SUM('1- Visibilidad y estado sist.'!E:E)</f>
        <v>0</v>
      </c>
      <c r="H3" s="7"/>
      <c r="I3" s="7"/>
      <c r="J3" s="7"/>
      <c r="K3" s="12"/>
      <c r="L3" s="12"/>
      <c r="M3" s="12"/>
      <c r="N3" s="2"/>
    </row>
    <row r="4" spans="1:14" ht="30">
      <c r="A4" s="46" t="str">
        <f>'2- Conexión con el mundo'!A1:C1</f>
        <v>2 - Connexión entre el sistema y el mundo real, uso de metáforas y objetos humanos / 
Connection between the system and the real world, metaphor usage and human objects</v>
      </c>
      <c r="B4" s="42">
        <f>SUM('2- Conexión con el mundo'!D:D)</f>
        <v>3</v>
      </c>
      <c r="C4" s="34">
        <f t="shared" ref="C4:C17" si="0">E4-G4</f>
        <v>4</v>
      </c>
      <c r="D4" s="14">
        <f>COUNTA('2- Conexión con el mundo'!D4:D34)-COUNTA('2- Conexión con el mundo'!B4:B34)</f>
        <v>0</v>
      </c>
      <c r="E4" s="12">
        <f>COUNTA('2- Conexión con el mundo'!A:A)-1</f>
        <v>4</v>
      </c>
      <c r="F4" s="12">
        <f>COUNTA('2- Conexión con el mundo'!D:D)-COUNTIF('2- Conexión con el mundo'!D:D,"-")</f>
        <v>4</v>
      </c>
      <c r="G4" s="12">
        <f>SUM('2- Conexión con el mundo'!E:E)</f>
        <v>0</v>
      </c>
      <c r="H4" s="7"/>
      <c r="I4" s="7"/>
      <c r="J4" s="7"/>
      <c r="K4" s="14"/>
      <c r="L4" s="12"/>
      <c r="M4" s="12"/>
      <c r="N4" s="2"/>
    </row>
    <row r="5" spans="1:14">
      <c r="A5" s="45" t="str">
        <f>'3- Control usuario'!A1:C1</f>
        <v>3 - Control y libertad del usuario / User control and freedom</v>
      </c>
      <c r="B5" s="9">
        <f>SUM('3- Control usuario'!D:D)</f>
        <v>2.5</v>
      </c>
      <c r="C5" s="34">
        <f t="shared" si="0"/>
        <v>3</v>
      </c>
      <c r="D5" s="14">
        <f>COUNTA('3- Control usuario'!D4:D34)-COUNTA('3- Control usuario'!B4:B34)</f>
        <v>0</v>
      </c>
      <c r="E5" s="12">
        <f>COUNTA('3- Control usuario'!A:A)-1</f>
        <v>3</v>
      </c>
      <c r="F5" s="12">
        <f>COUNTA('3- Control usuario'!D:D)-COUNTIF('3- Control usuario'!D:D,"-")</f>
        <v>3</v>
      </c>
      <c r="G5" s="2">
        <f>SUM('3- Control usuario'!E:E)</f>
        <v>0</v>
      </c>
      <c r="H5" s="7"/>
      <c r="I5" s="7"/>
      <c r="J5" s="7"/>
      <c r="K5" s="14"/>
      <c r="L5" s="12"/>
      <c r="M5" s="12"/>
      <c r="N5" s="2"/>
    </row>
    <row r="6" spans="1:14">
      <c r="A6" s="47" t="str">
        <f>'4- Consistencia y estándares'!A1:C1</f>
        <v>4 - Consistencia y estándares / Consistency and standards</v>
      </c>
      <c r="B6" s="42">
        <f>SUM('4- Consistencia y estándares'!D:D)</f>
        <v>5</v>
      </c>
      <c r="C6" s="34">
        <f t="shared" si="0"/>
        <v>6</v>
      </c>
      <c r="D6" s="14">
        <f>COUNTA('4- Consistencia y estándares'!D4:D34)-COUNTA('4- Consistencia y estándares'!B4:B34)</f>
        <v>0</v>
      </c>
      <c r="E6" s="14">
        <f>COUNTA('4- Consistencia y estándares'!A:A)-1</f>
        <v>6</v>
      </c>
      <c r="F6" s="12">
        <f>COUNTA('4- Consistencia y estándares'!D:D)-COUNTIF('4- Consistencia y estándares'!D:D,"-")</f>
        <v>6</v>
      </c>
      <c r="G6" s="2">
        <f>SUM('4- Consistencia y estándares'!E:E)</f>
        <v>0</v>
      </c>
      <c r="H6" s="7"/>
      <c r="I6" s="7"/>
      <c r="J6" s="7"/>
      <c r="K6" s="14"/>
      <c r="L6" s="14"/>
      <c r="M6" s="12"/>
      <c r="N6" s="2"/>
    </row>
    <row r="7" spans="1:14" ht="30">
      <c r="A7" s="48" t="str">
        <f>'5- Reconocimiento'!A1:C1</f>
        <v>5 - Reconocimiento en lugar de memoria, aprendizaje y anticipación / 
Recognition rather than memory, learning and anticipation</v>
      </c>
      <c r="B7" s="11">
        <f>SUM('5- Reconocimiento'!D:D)</f>
        <v>4</v>
      </c>
      <c r="C7" s="34">
        <f t="shared" si="0"/>
        <v>5</v>
      </c>
      <c r="D7" s="14">
        <f>COUNTA('5- Reconocimiento'!D4:D33)-COUNTA('5- Reconocimiento'!B4:B33)</f>
        <v>0</v>
      </c>
      <c r="E7" s="14">
        <f>COUNTA('5- Reconocimiento'!A:A)-1</f>
        <v>5</v>
      </c>
      <c r="F7" s="12">
        <f>COUNTA('5- Reconocimiento'!D:D)-COUNTIF('5- Reconocimiento'!D:D,"-")</f>
        <v>5</v>
      </c>
      <c r="G7" s="2">
        <f>SUM('5- Reconocimiento'!E:E)</f>
        <v>0</v>
      </c>
      <c r="H7" s="7"/>
      <c r="I7" s="7"/>
      <c r="J7" s="7"/>
      <c r="K7" s="14"/>
      <c r="L7" s="14"/>
      <c r="M7" s="12"/>
      <c r="N7" s="2"/>
    </row>
    <row r="8" spans="1:14">
      <c r="A8" s="47" t="str">
        <f>'6- Flexibilidad'!A1:C1</f>
        <v>6 - Flexibilidad y eficiéncia de uso / Flexibility and efficiency of use</v>
      </c>
      <c r="B8" s="42">
        <f>SUM('6- Flexibilidad'!D:D)</f>
        <v>3</v>
      </c>
      <c r="C8" s="34">
        <f t="shared" si="0"/>
        <v>6</v>
      </c>
      <c r="D8" s="14">
        <f>COUNTA('6- Flexibilidad'!D4:D34)-COUNTA('6- Flexibilidad'!B4:B34)</f>
        <v>0</v>
      </c>
      <c r="E8" s="14">
        <f>COUNTA('6- Flexibilidad'!A:A)-1</f>
        <v>6</v>
      </c>
      <c r="F8" s="12">
        <f>COUNTA('6- Flexibilidad'!D:D)-COUNTIF('6- Flexibilidad'!D:D,"-")</f>
        <v>6</v>
      </c>
      <c r="G8" s="2">
        <f>SUM('6- Flexibilidad'!E:E)</f>
        <v>0</v>
      </c>
      <c r="H8" s="7"/>
      <c r="I8" s="7"/>
      <c r="J8" s="7"/>
      <c r="K8" s="14"/>
      <c r="L8" s="14"/>
      <c r="M8" s="12"/>
      <c r="N8" s="2"/>
    </row>
    <row r="9" spans="1:14" ht="30">
      <c r="A9" s="48" t="str">
        <f>'7- Diagnosticar errores'!A1:D1</f>
        <v>7 - Ayuda a los usuarios a reconocer, diagnosticar y rehacer-se de los errors
Help users recognize, diagnose and recover from errors</v>
      </c>
      <c r="B9" s="11">
        <f>SUM('7- Diagnosticar errores'!D:D)</f>
        <v>3</v>
      </c>
      <c r="C9" s="34">
        <f t="shared" si="0"/>
        <v>4</v>
      </c>
      <c r="D9" s="14">
        <f>COUNTA('7- Diagnosticar errores'!D4:D34)-COUNTA('7- Diagnosticar errores'!B4:B34)</f>
        <v>0</v>
      </c>
      <c r="E9" s="14">
        <f>COUNTA('7- Diagnosticar errores'!A:A)-1</f>
        <v>4</v>
      </c>
      <c r="F9" s="12">
        <f>COUNTA('7- Diagnosticar errores'!D:D)-COUNTIF('7- Diagnosticar errores'!D:D,"-")</f>
        <v>4</v>
      </c>
      <c r="G9" s="2">
        <f>SUM('7- Diagnosticar errores'!E:E)</f>
        <v>0</v>
      </c>
      <c r="H9" s="7"/>
      <c r="I9" s="7"/>
      <c r="J9" s="7"/>
      <c r="K9" s="14"/>
      <c r="L9" s="14"/>
      <c r="M9" s="12"/>
      <c r="N9" s="2"/>
    </row>
    <row r="10" spans="1:14">
      <c r="A10" s="49" t="str">
        <f>'8- Prevención de errores'!A1:C1</f>
        <v>8 - Prevención de errores / Preventing errors</v>
      </c>
      <c r="B10" s="42">
        <f>SUM('8- Prevención de errores'!D:D)</f>
        <v>1</v>
      </c>
      <c r="C10" s="34">
        <f t="shared" si="0"/>
        <v>3</v>
      </c>
      <c r="D10" s="14">
        <f>COUNTA('8- Prevención de errores'!D4:D34)-COUNTA('8- Prevención de errores'!B4:B34)</f>
        <v>0</v>
      </c>
      <c r="E10" s="14">
        <f>COUNTA('8- Prevención de errores'!A:A)-1</f>
        <v>3</v>
      </c>
      <c r="F10" s="12">
        <f>COUNTA('8- Prevención de errores'!D:D)-COUNTIF('8- Prevención de errores'!D:D,"-")</f>
        <v>3</v>
      </c>
      <c r="G10" s="2">
        <f>SUM('8- Prevención de errores'!E:E)</f>
        <v>0</v>
      </c>
      <c r="H10" s="7"/>
      <c r="I10" s="7"/>
      <c r="J10" s="7"/>
      <c r="K10" s="14"/>
      <c r="L10" s="14"/>
      <c r="M10" s="12"/>
      <c r="N10" s="2"/>
    </row>
    <row r="11" spans="1:14">
      <c r="A11" s="45" t="str">
        <f>'9- Diseño estético'!A1:C1</f>
        <v>9 - Diseño estético y minimalista / Aesthetic and minimalist design</v>
      </c>
      <c r="B11" s="9">
        <f>SUM('9- Diseño estético'!D:D)</f>
        <v>2.5</v>
      </c>
      <c r="C11" s="34">
        <f t="shared" si="0"/>
        <v>4</v>
      </c>
      <c r="D11" s="14">
        <f>COUNTA('9- Diseño estético'!D4:D32)-COUNTA('9- Diseño estético'!B4:B32)</f>
        <v>0</v>
      </c>
      <c r="E11" s="12">
        <f>COUNTA('9- Diseño estético'!A:A)-1</f>
        <v>4</v>
      </c>
      <c r="F11" s="12">
        <f>COUNTA('9- Diseño estético'!D:D)-COUNTIF('9- Diseño estético'!D:D,"-")</f>
        <v>4</v>
      </c>
      <c r="G11" s="2">
        <f>SUM('9- Diseño estético'!E:E)</f>
        <v>0</v>
      </c>
      <c r="H11" s="7"/>
      <c r="I11" s="7"/>
      <c r="J11" s="7"/>
      <c r="K11" s="14"/>
      <c r="L11" s="12"/>
      <c r="M11" s="12"/>
      <c r="N11" s="2"/>
    </row>
    <row r="12" spans="1:14">
      <c r="A12" s="49" t="str">
        <f>'10- Ayuda y documentación'!A1:C1</f>
        <v>10 - Ayuda y documentación / Help and documentation</v>
      </c>
      <c r="B12" s="43">
        <f>SUM('10- Ayuda y documentación'!D:D)</f>
        <v>4</v>
      </c>
      <c r="C12" s="34">
        <f t="shared" si="0"/>
        <v>5</v>
      </c>
      <c r="D12" s="14">
        <f>COUNTA('10- Ayuda y documentación'!D4:D33)-COUNTA('10- Ayuda y documentación'!B4:B33)</f>
        <v>0</v>
      </c>
      <c r="E12" s="12">
        <f>COUNTA('10- Ayuda y documentación'!A:A)-1</f>
        <v>5</v>
      </c>
      <c r="F12" s="12">
        <f>COUNTA('10- Ayuda y documentación'!D:D)-COUNTIF('10- Ayuda y documentación'!D:D,"-")</f>
        <v>5</v>
      </c>
      <c r="G12" s="2">
        <f>SUM('10- Ayuda y documentación'!E:E)</f>
        <v>0</v>
      </c>
      <c r="H12" s="7"/>
      <c r="I12" s="7"/>
      <c r="J12" s="7"/>
      <c r="K12" s="14"/>
      <c r="L12" s="12"/>
      <c r="M12" s="12"/>
      <c r="N12" s="2"/>
    </row>
    <row r="13" spans="1:14">
      <c r="A13" s="45" t="str">
        <f>'11- Guardar estado'!A1:C1</f>
        <v>11 - Guardar el estado y proteger el trabajo / Save the state and protect the work</v>
      </c>
      <c r="B13" s="9">
        <f>SUM('11- Guardar estado'!D:D)</f>
        <v>0.5</v>
      </c>
      <c r="C13" s="34">
        <f t="shared" si="0"/>
        <v>3</v>
      </c>
      <c r="D13" s="14">
        <f>COUNTA('11- Guardar estado'!D4:D33)-COUNTA('11- Guardar estado'!B4:B33)</f>
        <v>0</v>
      </c>
      <c r="E13" s="12">
        <f>COUNTA('11- Guardar estado'!A:A)-1</f>
        <v>3</v>
      </c>
      <c r="F13" s="12">
        <f>COUNTA('11- Guardar estado'!D:D)-COUNTIF('11- Guardar estado'!D:D,"-")</f>
        <v>3</v>
      </c>
      <c r="G13" s="2">
        <f>SUM('11- Guardar estado'!E:E)</f>
        <v>0</v>
      </c>
      <c r="H13" s="7"/>
      <c r="I13" s="7"/>
      <c r="J13" s="7"/>
      <c r="K13" s="14"/>
      <c r="L13" s="12"/>
      <c r="M13" s="12"/>
      <c r="N13" s="2"/>
    </row>
    <row r="14" spans="1:14">
      <c r="A14" s="50" t="str">
        <f>'12- Color y legibilidad'!A1:C1</f>
        <v>12 - Color y legibilidad / Color and readability</v>
      </c>
      <c r="B14" s="42">
        <f>SUM('12- Color y legibilidad'!D:D)</f>
        <v>3</v>
      </c>
      <c r="C14" s="34">
        <f t="shared" si="0"/>
        <v>4</v>
      </c>
      <c r="D14" s="14">
        <f>COUNTA('12- Color y legibilidad'!D4:D34)-COUNTA('12- Color y legibilidad'!B4:B34)</f>
        <v>0</v>
      </c>
      <c r="E14" s="14">
        <f>COUNTA('12- Color y legibilidad'!A:A)-1</f>
        <v>4</v>
      </c>
      <c r="F14" s="12">
        <f>COUNTA('12- Color y legibilidad'!D:D)-COUNTIF('12- Color y legibilidad'!D:D,"-")</f>
        <v>4</v>
      </c>
      <c r="G14" s="2">
        <f>SUM('12- Color y legibilidad'!E:E)</f>
        <v>0</v>
      </c>
      <c r="H14" s="7"/>
      <c r="I14" s="7"/>
      <c r="J14" s="7"/>
      <c r="K14" s="14"/>
      <c r="L14" s="14"/>
      <c r="M14" s="12"/>
      <c r="N14" s="2"/>
    </row>
    <row r="15" spans="1:14">
      <c r="A15" s="45" t="str">
        <f>'13- Autonomía'!A1:C1</f>
        <v>13 - Autonomía / Autonomy</v>
      </c>
      <c r="B15" s="9">
        <f>SUM('13- Autonomía'!D:D)</f>
        <v>2</v>
      </c>
      <c r="C15" s="34">
        <f t="shared" si="0"/>
        <v>3</v>
      </c>
      <c r="D15" s="14">
        <f>COUNTA('13- Autonomía'!D4:D34)-COUNTA('13- Autonomía'!B4:B34)</f>
        <v>0</v>
      </c>
      <c r="E15" s="12">
        <f>COUNTA('13- Autonomía'!A:A)-1</f>
        <v>3</v>
      </c>
      <c r="F15" s="12">
        <f>COUNTA('13- Autonomía'!D:D)-COUNTIF('13- Autonomía'!D:D,"-")</f>
        <v>3</v>
      </c>
      <c r="G15" s="2">
        <f>SUM('13- Autonomía'!E:E)</f>
        <v>0</v>
      </c>
      <c r="H15" s="7"/>
      <c r="I15" s="7"/>
      <c r="J15" s="7"/>
      <c r="K15" s="14"/>
      <c r="L15" s="12"/>
      <c r="M15" s="12"/>
      <c r="N15" s="2"/>
    </row>
    <row r="16" spans="1:14">
      <c r="A16" s="49" t="str">
        <f>'14- Valores per defecto'!A1:C1</f>
        <v>14 - Valores per defecto / Defaults</v>
      </c>
      <c r="B16" s="43">
        <f>SUM('14- Valores per defecto'!D:D)</f>
        <v>0</v>
      </c>
      <c r="C16" s="34">
        <f t="shared" si="0"/>
        <v>3</v>
      </c>
      <c r="D16" s="14">
        <f>COUNTA('14- Valores per defecto'!D4:D34)-COUNTA('14- Valores per defecto'!B4:B34)</f>
        <v>0</v>
      </c>
      <c r="E16" s="12">
        <f>COUNTA('14- Valores per defecto'!A:A)-1</f>
        <v>3</v>
      </c>
      <c r="F16" s="12">
        <f>COUNTA('14- Valores per defecto'!D:D)-COUNTIF('14- Valores per defecto'!D:D,"-")</f>
        <v>0</v>
      </c>
      <c r="G16" s="2">
        <f>SUM('14- Valores per defecto'!E:E)</f>
        <v>0</v>
      </c>
      <c r="H16" s="7"/>
      <c r="I16" s="7"/>
      <c r="J16" s="7"/>
      <c r="K16" s="14"/>
      <c r="L16" s="12"/>
      <c r="M16" s="12"/>
      <c r="N16" s="2"/>
    </row>
    <row r="17" spans="1:14">
      <c r="A17" s="45" t="str">
        <f>'15- Reducción de la latencia'!A1:C1</f>
        <v>15 - Reducción de la latencia /  Latency reduction</v>
      </c>
      <c r="B17" s="9">
        <f>SUM('15- Reducción de la latencia'!D:D)</f>
        <v>2</v>
      </c>
      <c r="C17" s="34">
        <f t="shared" si="0"/>
        <v>2</v>
      </c>
      <c r="D17" s="12">
        <f>E17-F17</f>
        <v>0</v>
      </c>
      <c r="E17" s="12">
        <f>COUNTA('15- Reducción de la latencia'!A:A)-1</f>
        <v>2</v>
      </c>
      <c r="F17" s="12">
        <f>COUNTA('15- Reducción de la latencia'!D:D)-COUNTIF('15- Reducción de la latencia'!D:D,"-")</f>
        <v>2</v>
      </c>
      <c r="G17" s="12">
        <f>SUM('15- Reducción de la latencia'!E:E)</f>
        <v>0</v>
      </c>
      <c r="H17" s="7"/>
      <c r="I17" s="7"/>
      <c r="J17" s="7"/>
      <c r="K17" s="12"/>
      <c r="L17" s="12"/>
      <c r="M17" s="12"/>
      <c r="N17" s="12"/>
    </row>
    <row r="18" spans="1:14" ht="18.75">
      <c r="A18" s="35">
        <v>0</v>
      </c>
      <c r="B18" s="38">
        <f>SUM(B3:B17)</f>
        <v>39.5</v>
      </c>
      <c r="C18" s="34">
        <f>E18-G18</f>
        <v>60</v>
      </c>
      <c r="D18" s="32">
        <f>SUM(D3:D17)</f>
        <v>0</v>
      </c>
      <c r="E18" s="32">
        <f>SUM(E3:E17)</f>
        <v>60</v>
      </c>
      <c r="F18" s="32">
        <f>SUM(F3:F17)</f>
        <v>57</v>
      </c>
      <c r="G18" s="32">
        <f>SUM(G3:G17)</f>
        <v>0</v>
      </c>
      <c r="H18" s="7"/>
      <c r="I18" s="7"/>
      <c r="J18" s="7"/>
      <c r="K18" s="7"/>
      <c r="L18" s="7"/>
      <c r="M18" s="7"/>
      <c r="N18" s="7"/>
    </row>
    <row r="19" spans="1:14" s="7" customFormat="1" ht="18.75">
      <c r="A19" s="40" t="s">
        <v>101</v>
      </c>
      <c r="B19" s="39">
        <f>F19</f>
        <v>0.95</v>
      </c>
      <c r="C19" s="12"/>
      <c r="D19" s="36">
        <f>D18/E18</f>
        <v>0</v>
      </c>
      <c r="E19" s="32"/>
      <c r="F19" s="36">
        <f>F18/E18</f>
        <v>0.95</v>
      </c>
      <c r="G19" s="32"/>
    </row>
    <row r="20" spans="1:14" s="7" customFormat="1" ht="18.75">
      <c r="A20" s="40" t="s">
        <v>102</v>
      </c>
      <c r="B20" s="41">
        <f>D18</f>
        <v>0</v>
      </c>
      <c r="C20" s="12"/>
      <c r="D20" s="36"/>
      <c r="E20" s="32"/>
      <c r="F20" s="36"/>
      <c r="G20" s="32"/>
    </row>
    <row r="21" spans="1:14" s="7" customFormat="1" ht="18.75">
      <c r="A21" s="40" t="s">
        <v>103</v>
      </c>
      <c r="B21" s="41">
        <f>F18-G18</f>
        <v>57</v>
      </c>
      <c r="C21" s="34">
        <f>E18</f>
        <v>60</v>
      </c>
      <c r="D21" s="33"/>
      <c r="E21" s="32"/>
      <c r="F21" s="36"/>
      <c r="G21" s="32"/>
    </row>
    <row r="22" spans="1:14" s="7" customFormat="1" ht="7.15" customHeight="1">
      <c r="A22" s="6"/>
      <c r="B22" s="37"/>
      <c r="C22" s="12"/>
      <c r="D22" s="33"/>
      <c r="E22" s="32"/>
      <c r="F22" s="36"/>
      <c r="G22" s="32"/>
    </row>
    <row r="23" spans="1:14" ht="52.5">
      <c r="A23" s="15" t="s">
        <v>104</v>
      </c>
      <c r="B23" s="44">
        <f>B18/C18</f>
        <v>0.65833333333333333</v>
      </c>
      <c r="C23" s="24"/>
      <c r="D23" s="7"/>
      <c r="E23" s="7"/>
      <c r="F23" s="7"/>
      <c r="G23" s="7"/>
      <c r="H23" s="7"/>
      <c r="I23" s="7"/>
      <c r="J23" s="7"/>
      <c r="K23" s="7"/>
      <c r="L23" s="7"/>
      <c r="M23" s="7"/>
      <c r="N23" s="7"/>
    </row>
    <row r="24" spans="1:14">
      <c r="A24" s="7"/>
      <c r="B24" s="7"/>
      <c r="D24" s="7"/>
      <c r="E24" s="12"/>
      <c r="F24" s="12"/>
      <c r="G24" s="7"/>
      <c r="H24" s="7"/>
      <c r="I24" s="7"/>
      <c r="J24" s="7"/>
      <c r="K24" s="7"/>
      <c r="L24" s="7"/>
      <c r="M24" s="7"/>
      <c r="N24" s="7"/>
    </row>
    <row r="25" spans="1:14">
      <c r="A25" s="7"/>
      <c r="B25" s="25"/>
      <c r="C25" s="25"/>
      <c r="D25" s="7"/>
      <c r="E25" s="12"/>
      <c r="F25" s="12"/>
      <c r="G25" s="7"/>
      <c r="H25" s="7"/>
      <c r="I25" s="7"/>
      <c r="J25" s="7"/>
      <c r="K25" s="7"/>
      <c r="L25" s="7"/>
      <c r="M25" s="7"/>
      <c r="N25" s="7"/>
    </row>
    <row r="26" spans="1:14">
      <c r="A26" s="7"/>
      <c r="B26" s="7"/>
      <c r="D26" s="7"/>
      <c r="E26" s="7"/>
      <c r="F26" s="2"/>
      <c r="G26" s="7"/>
      <c r="H26" s="7"/>
      <c r="I26" s="7"/>
      <c r="J26" s="7"/>
      <c r="K26" s="7"/>
      <c r="L26" s="7"/>
      <c r="M26" s="7"/>
      <c r="N26" s="7"/>
    </row>
    <row r="27" spans="1:14">
      <c r="A27" s="7"/>
      <c r="B27" s="7"/>
      <c r="D27" s="7"/>
      <c r="E27" s="12"/>
      <c r="F27" s="2"/>
      <c r="G27" s="7"/>
      <c r="H27" s="7"/>
      <c r="I27" s="7"/>
      <c r="J27" s="7"/>
      <c r="K27" s="7"/>
      <c r="L27" s="7"/>
      <c r="M27" s="7"/>
      <c r="N27" s="7"/>
    </row>
    <row r="101" spans="1:2">
      <c r="A101" s="7" t="s">
        <v>18</v>
      </c>
      <c r="B101" s="7">
        <v>1</v>
      </c>
    </row>
    <row r="102" spans="1:2">
      <c r="A102" s="7" t="s">
        <v>16</v>
      </c>
      <c r="B102" s="7">
        <v>0.5</v>
      </c>
    </row>
    <row r="103" spans="1:2">
      <c r="A103" s="7" t="s">
        <v>20</v>
      </c>
      <c r="B103" s="7">
        <v>0</v>
      </c>
    </row>
    <row r="104" spans="1:2">
      <c r="A104" s="7" t="s">
        <v>23</v>
      </c>
      <c r="B104" s="7" t="s">
        <v>105</v>
      </c>
    </row>
  </sheetData>
  <mergeCells count="1">
    <mergeCell ref="A1:B1"/>
  </mergeCells>
  <conditionalFormatting sqref="D3">
    <cfRule type="cellIs" dxfId="6" priority="25" operator="greaterThan">
      <formula>0</formula>
    </cfRule>
  </conditionalFormatting>
  <conditionalFormatting sqref="D4:D16">
    <cfRule type="cellIs" dxfId="5" priority="22" operator="greaterThan">
      <formula>0</formula>
    </cfRule>
  </conditionalFormatting>
  <conditionalFormatting sqref="D17">
    <cfRule type="cellIs" dxfId="4" priority="21" operator="greaterThan">
      <formula>0</formula>
    </cfRule>
  </conditionalFormatting>
  <conditionalFormatting sqref="B23">
    <cfRule type="colorScale" priority="20">
      <colorScale>
        <cfvo type="num" val="0"/>
        <cfvo type="num" val="0.5"/>
        <cfvo type="num" val="1"/>
        <color rgb="FFFF0000"/>
        <color rgb="FFFFEB84"/>
        <color rgb="FF00B050"/>
      </colorScale>
    </cfRule>
  </conditionalFormatting>
  <conditionalFormatting sqref="K17">
    <cfRule type="cellIs" dxfId="3" priority="17" operator="greaterThan">
      <formula>0</formula>
    </cfRule>
  </conditionalFormatting>
  <conditionalFormatting sqref="K3">
    <cfRule type="cellIs" dxfId="2" priority="19" operator="greaterThan">
      <formula>0</formula>
    </cfRule>
  </conditionalFormatting>
  <conditionalFormatting sqref="K4:K16">
    <cfRule type="cellIs" dxfId="1" priority="18" operator="greaterThan">
      <formula>0</formula>
    </cfRule>
  </conditionalFormatting>
  <conditionalFormatting sqref="B20">
    <cfRule type="cellIs" dxfId="0" priority="16" operator="greaterThan">
      <formula>0</formula>
    </cfRule>
  </conditionalFormatting>
  <conditionalFormatting sqref="B3">
    <cfRule type="colorScale" priority="15">
      <colorScale>
        <cfvo type="num" val="0"/>
        <cfvo type="num" val="$C$3/2"/>
        <cfvo type="num" val="$C$3"/>
        <color rgb="FFF8696B"/>
        <color rgb="FFFFEB84"/>
        <color rgb="FF63BE7B"/>
      </colorScale>
    </cfRule>
  </conditionalFormatting>
  <conditionalFormatting sqref="B4">
    <cfRule type="colorScale" priority="14">
      <colorScale>
        <cfvo type="num" val="0"/>
        <cfvo type="num" val="$C$4/2"/>
        <cfvo type="num" val="$I$2"/>
        <color rgb="FFF8696B"/>
        <color rgb="FFFFEB84"/>
        <color rgb="FF63BE7B"/>
      </colorScale>
    </cfRule>
  </conditionalFormatting>
  <conditionalFormatting sqref="B5">
    <cfRule type="colorScale" priority="13">
      <colorScale>
        <cfvo type="num" val="0"/>
        <cfvo type="num" val="$C$5/2"/>
        <cfvo type="num" val="$C$5"/>
        <color rgb="FFF8696B"/>
        <color rgb="FFFFEB84"/>
        <color rgb="FF63BE7B"/>
      </colorScale>
    </cfRule>
  </conditionalFormatting>
  <conditionalFormatting sqref="B6">
    <cfRule type="colorScale" priority="12">
      <colorScale>
        <cfvo type="num" val="0"/>
        <cfvo type="num" val="$C$6/2"/>
        <cfvo type="num" val="$C$6"/>
        <color rgb="FFF8696B"/>
        <color rgb="FFFFEB84"/>
        <color rgb="FF63BE7B"/>
      </colorScale>
    </cfRule>
  </conditionalFormatting>
  <conditionalFormatting sqref="B7">
    <cfRule type="colorScale" priority="11">
      <colorScale>
        <cfvo type="num" val="0"/>
        <cfvo type="num" val="$C$7/2"/>
        <cfvo type="num" val="$C$7"/>
        <color rgb="FFF8696B"/>
        <color rgb="FFFFEB84"/>
        <color rgb="FF63BE7B"/>
      </colorScale>
    </cfRule>
  </conditionalFormatting>
  <conditionalFormatting sqref="B8">
    <cfRule type="colorScale" priority="10">
      <colorScale>
        <cfvo type="num" val="0"/>
        <cfvo type="num" val="$C$8/2"/>
        <cfvo type="num" val="$C$8"/>
        <color rgb="FFF8696B"/>
        <color rgb="FFFFEB84"/>
        <color rgb="FF63BE7B"/>
      </colorScale>
    </cfRule>
  </conditionalFormatting>
  <conditionalFormatting sqref="B9">
    <cfRule type="colorScale" priority="9">
      <colorScale>
        <cfvo type="num" val="0"/>
        <cfvo type="num" val="$C$9/2"/>
        <cfvo type="num" val="$C$9"/>
        <color rgb="FFF8696B"/>
        <color rgb="FFFFEB84"/>
        <color rgb="FF63BE7B"/>
      </colorScale>
    </cfRule>
  </conditionalFormatting>
  <conditionalFormatting sqref="B10">
    <cfRule type="colorScale" priority="8">
      <colorScale>
        <cfvo type="num" val="0"/>
        <cfvo type="num" val="$C$10/2"/>
        <cfvo type="num" val="$C$10"/>
        <color rgb="FFF8696B"/>
        <color rgb="FFFFEB84"/>
        <color rgb="FF63BE7B"/>
      </colorScale>
    </cfRule>
  </conditionalFormatting>
  <conditionalFormatting sqref="B11">
    <cfRule type="colorScale" priority="7">
      <colorScale>
        <cfvo type="num" val="0"/>
        <cfvo type="num" val="$C$11/2"/>
        <cfvo type="num" val="$C$11"/>
        <color rgb="FFF8696B"/>
        <color rgb="FFFFEB84"/>
        <color rgb="FF63BE7B"/>
      </colorScale>
    </cfRule>
  </conditionalFormatting>
  <conditionalFormatting sqref="B12">
    <cfRule type="colorScale" priority="6">
      <colorScale>
        <cfvo type="num" val="0"/>
        <cfvo type="num" val="$C$12/2"/>
        <cfvo type="num" val="$C$12"/>
        <color rgb="FFF8696B"/>
        <color rgb="FFFFEB84"/>
        <color rgb="FF63BE7B"/>
      </colorScale>
    </cfRule>
  </conditionalFormatting>
  <conditionalFormatting sqref="B13">
    <cfRule type="colorScale" priority="5">
      <colorScale>
        <cfvo type="num" val="0"/>
        <cfvo type="num" val="$C$13/2"/>
        <cfvo type="num" val="$C$13"/>
        <color rgb="FFF8696B"/>
        <color rgb="FFFFEB84"/>
        <color rgb="FF63BE7B"/>
      </colorScale>
    </cfRule>
  </conditionalFormatting>
  <conditionalFormatting sqref="B14">
    <cfRule type="colorScale" priority="4">
      <colorScale>
        <cfvo type="num" val="0"/>
        <cfvo type="num" val="$C$14/2"/>
        <cfvo type="num" val="$C$14"/>
        <color rgb="FFF8696B"/>
        <color rgb="FFFFEB84"/>
        <color rgb="FF63BE7B"/>
      </colorScale>
    </cfRule>
  </conditionalFormatting>
  <conditionalFormatting sqref="B15">
    <cfRule type="colorScale" priority="3">
      <colorScale>
        <cfvo type="num" val="0"/>
        <cfvo type="num" val="$C$15/2"/>
        <cfvo type="num" val="$C$15"/>
        <color rgb="FFF8696B"/>
        <color rgb="FFFFEB84"/>
        <color rgb="FF63BE7B"/>
      </colorScale>
    </cfRule>
  </conditionalFormatting>
  <conditionalFormatting sqref="B16">
    <cfRule type="colorScale" priority="2">
      <colorScale>
        <cfvo type="num" val="0"/>
        <cfvo type="num" val="$C$17/2"/>
        <cfvo type="num" val="$C$17"/>
        <color rgb="FFF8696B"/>
        <color rgb="FFFFEB84"/>
        <color rgb="FF63BE7B"/>
      </colorScale>
    </cfRule>
  </conditionalFormatting>
  <conditionalFormatting sqref="B17">
    <cfRule type="colorScale" priority="1">
      <colorScale>
        <cfvo type="min" val="0"/>
        <cfvo type="num" val="$C$17/2"/>
        <cfvo type="num" val="$C$17"/>
        <color rgb="FFF8696B"/>
        <color rgb="FFFFEB84"/>
        <color rgb="FF63BE7B"/>
      </colorScale>
    </cfRule>
  </conditionalFormatting>
  <hyperlinks>
    <hyperlink ref="A3" location="'1- Visibilidad y estado sist.'!A1" display="'1- Visibilidad y estado sist.'!A1"/>
    <hyperlink ref="A4" location="'2- Conexión con el mundo'!A1" display="'2- Conexión con el mundo'!A1"/>
    <hyperlink ref="A5" location="'3- Control usuario'!A1" display="'3- Control usuario'!A1"/>
    <hyperlink ref="A6" location="'4- Consistencia y estándares'!A1" display="'4- Consistencia y estándares'!A1"/>
    <hyperlink ref="A7" location="'5- Reconocimiento'!A1" display="'5- Reconocimiento'!A1"/>
    <hyperlink ref="A8" location="'6- Flexibilidad'!A1" display="'6- Flexibilidad'!A1"/>
    <hyperlink ref="A9" location="'7- Diagnosticar errors'!A1" display="'7- Diagnosticar errors'!A1"/>
    <hyperlink ref="A10" location="'8- Prevenció errors'!A1" display="'8- Prevenció errors'!A1"/>
    <hyperlink ref="A11" location="'9- Disseny estètic'!A1" display="'9- Disseny estètic'!A1"/>
    <hyperlink ref="A12" location="'10- Ajuda i documentació'!A1" display="'10- Ajuda i documentació'!A1"/>
    <hyperlink ref="A13" location="'11- Guardar estat'!A1" display="'11- Guardar estat'!A1"/>
    <hyperlink ref="A14" location="'12- Color i llegibilitat'!A1" display="'12- Color i llegibilitat'!A1"/>
    <hyperlink ref="A15" location="'13- Autonomia'!A1" display="'13- Autonomia'!A1"/>
    <hyperlink ref="A16" location="'14- Valores per defecto'!A1" display="'14- Valores per defecto'!A1"/>
    <hyperlink ref="A17" location="'15- Reducció de la latència'!A1" display="'15- Reducció de la latència'!A1"/>
  </hyperlinks>
  <pageMargins left="0.7" right="0.7" top="0.75" bottom="0.75" header="0.3" footer="0.3"/>
  <pageSetup paperSize="9" orientation="portrait" horizontalDpi="360" verticalDpi="360" r:id="rId1"/>
  <ignoredErrors>
    <ignoredError sqref="C18" formula="1"/>
  </ignoredErrors>
  <legacyDrawing r:id="rId2"/>
</worksheet>
</file>

<file path=xl/worksheets/sheet2.xml><?xml version="1.0" encoding="utf-8"?>
<worksheet xmlns="http://schemas.openxmlformats.org/spreadsheetml/2006/main" xmlns:r="http://schemas.openxmlformats.org/officeDocument/2006/relationships">
  <dimension ref="A1:E20"/>
  <sheetViews>
    <sheetView zoomScaleNormal="100" workbookViewId="0">
      <selection activeCell="B8" sqref="B8"/>
    </sheetView>
  </sheetViews>
  <sheetFormatPr baseColWidth="10" defaultColWidth="11.42578125" defaultRowHeight="15"/>
  <cols>
    <col min="1" max="1" width="71.7109375" customWidth="1"/>
    <col min="2" max="2" width="27.7109375" bestFit="1" customWidth="1"/>
    <col min="3" max="3" width="66.85546875" customWidth="1"/>
    <col min="4" max="4" width="6" style="12" hidden="1" customWidth="1"/>
    <col min="5" max="5" width="3.42578125" hidden="1" customWidth="1"/>
  </cols>
  <sheetData>
    <row r="1" spans="1:5" ht="33.6" customHeight="1">
      <c r="A1" s="81" t="s">
        <v>12</v>
      </c>
      <c r="B1" s="82"/>
      <c r="C1" s="82"/>
      <c r="E1" s="7"/>
    </row>
    <row r="2" spans="1:5">
      <c r="A2" s="83"/>
      <c r="B2" s="83"/>
      <c r="C2" s="83"/>
      <c r="E2" s="7"/>
    </row>
    <row r="3" spans="1:5" ht="28.15" customHeight="1">
      <c r="A3" s="7"/>
      <c r="B3" s="16" t="s">
        <v>13</v>
      </c>
      <c r="C3" s="10" t="s">
        <v>14</v>
      </c>
      <c r="E3" s="7"/>
    </row>
    <row r="4" spans="1:5" ht="30" customHeight="1">
      <c r="A4" s="8" t="s">
        <v>15</v>
      </c>
      <c r="B4" s="27" t="s">
        <v>18</v>
      </c>
      <c r="C4" s="51" t="s">
        <v>111</v>
      </c>
      <c r="D4" s="12">
        <f>IF(B4=RESULTADOS!$A$101,1,IF(B4=RESULTADOS!$A$102,0.5,IF(B4=RESULTADOS!$A$103,0,IF(B4=RESULTADOS!$A$104,"NA","-"))))</f>
        <v>1</v>
      </c>
      <c r="E4" s="12">
        <f>IF(D4="NA",1,0)</f>
        <v>0</v>
      </c>
    </row>
    <row r="5" spans="1:5" ht="30" customHeight="1">
      <c r="A5" s="8" t="s">
        <v>17</v>
      </c>
      <c r="B5" s="27" t="s">
        <v>18</v>
      </c>
      <c r="C5" s="63" t="s">
        <v>112</v>
      </c>
      <c r="D5" s="12">
        <f>IF(B5=RESULTADOS!$A$101,1,IF(B5=RESULTADOS!$A$102,0.5,IF(B5=RESULTADOS!$A$103,0,IF(B5=RESULTADOS!$A$104,"NA","-"))))</f>
        <v>1</v>
      </c>
      <c r="E5" s="12">
        <f t="shared" ref="E5:E8" si="0">IF(D5="NA",1,0)</f>
        <v>0</v>
      </c>
    </row>
    <row r="6" spans="1:5" ht="30" customHeight="1">
      <c r="A6" s="8" t="s">
        <v>19</v>
      </c>
      <c r="B6" s="27" t="s">
        <v>18</v>
      </c>
      <c r="C6" s="51" t="s">
        <v>113</v>
      </c>
      <c r="D6" s="12">
        <f>IF(B6=RESULTADOS!$A$101,1,IF(B6=RESULTADOS!$A$102,0.5,IF(B6=RESULTADOS!$A$103,0,IF(B6=RESULTADOS!$A$104,"NA","-"))))</f>
        <v>1</v>
      </c>
      <c r="E6" s="12">
        <f t="shared" si="0"/>
        <v>0</v>
      </c>
    </row>
    <row r="7" spans="1:5" ht="30" customHeight="1">
      <c r="A7" s="8" t="s">
        <v>21</v>
      </c>
      <c r="B7" s="27" t="s">
        <v>18</v>
      </c>
      <c r="C7" s="51" t="s">
        <v>114</v>
      </c>
      <c r="D7" s="12">
        <f>IF(B7=RESULTADOS!$A$101,1,IF(B7=RESULTADOS!$A$102,0.5,IF(B7=RESULTADOS!$A$103,0,IF(B7=RESULTADOS!$A$104,"NA","-"))))</f>
        <v>1</v>
      </c>
      <c r="E7" s="12">
        <f t="shared" si="0"/>
        <v>0</v>
      </c>
    </row>
    <row r="8" spans="1:5" ht="30" customHeight="1">
      <c r="A8" s="8" t="s">
        <v>22</v>
      </c>
      <c r="B8" s="27" t="s">
        <v>20</v>
      </c>
      <c r="C8" s="51" t="s">
        <v>115</v>
      </c>
      <c r="D8" s="12">
        <f>IF(B8=RESULTADOS!$A$101,1,IF(B8=RESULTADOS!$A$102,0.5,IF(B8=RESULTADOS!$A$103,0,IF(B8=RESULTADOS!$A$104,"NA","-"))))</f>
        <v>0</v>
      </c>
      <c r="E8" s="12">
        <f t="shared" si="0"/>
        <v>0</v>
      </c>
    </row>
    <row r="20" spans="4:4" s="7" customFormat="1">
      <c r="D20" s="12"/>
    </row>
  </sheetData>
  <mergeCells count="2">
    <mergeCell ref="A1:C1"/>
    <mergeCell ref="A2:C2"/>
  </mergeCells>
  <dataValidations count="1">
    <dataValidation type="list" allowBlank="1" showInputMessage="1" showErrorMessage="1" sqref="B4:B8">
      <formula1>valors1</formula1>
    </dataValidation>
  </dataValidations>
  <pageMargins left="0.7" right="0.7" top="0.75" bottom="0.75" header="0.3" footer="0.3"/>
  <pageSetup paperSize="9" orientation="portrait" horizontalDpi="360" verticalDpi="360" r:id="rId1"/>
  <extLst>
    <ext xmlns:x14="http://schemas.microsoft.com/office/spreadsheetml/2009/9/main" uri="{78C0D931-6437-407d-A8EE-F0AAD7539E65}">
      <x14:conditionalFormattings>
        <x14:conditionalFormatting xmlns:xm="http://schemas.microsoft.com/office/excel/2006/main">
          <x14:cfRule type="cellIs" priority="17" operator="equal" id="{3C6B4A74-46EC-45DD-99B6-9338DC8C27E4}">
            <xm:f>RESULTADOS!$A$104</xm:f>
            <x14:dxf>
              <fill>
                <patternFill>
                  <bgColor theme="0"/>
                </patternFill>
              </fill>
            </x14:dxf>
          </x14:cfRule>
          <x14:cfRule type="cellIs" priority="18" operator="equal" id="{EE894F88-E60F-4B7B-81B2-B1351226E77D}">
            <xm:f>RESULTADOS!$A$103</xm:f>
            <x14:dxf>
              <fill>
                <patternFill>
                  <bgColor rgb="FFFF0000"/>
                </patternFill>
              </fill>
            </x14:dxf>
          </x14:cfRule>
          <x14:cfRule type="cellIs" priority="19" operator="equal" id="{5188AA4D-2574-47F8-8F81-3C4D5BFE0054}">
            <xm:f>RESULTADOS!$A$102</xm:f>
            <x14:dxf>
              <fill>
                <patternFill>
                  <bgColor rgb="FFFFC000"/>
                </patternFill>
              </fill>
            </x14:dxf>
          </x14:cfRule>
          <x14:cfRule type="cellIs" priority="20" operator="equal" id="{5ED5696A-4588-4180-BE0F-1E85398F6A72}">
            <xm:f>RESULTADOS!$A$101</xm:f>
            <x14:dxf>
              <fill>
                <patternFill>
                  <bgColor rgb="FF92D050"/>
                </patternFill>
              </fill>
            </x14:dxf>
          </x14:cfRule>
          <xm:sqref>B4</xm:sqref>
        </x14:conditionalFormatting>
        <x14:conditionalFormatting xmlns:xm="http://schemas.microsoft.com/office/excel/2006/main">
          <x14:cfRule type="cellIs" priority="1" operator="equal" id="{523A668D-6027-4BA3-9F16-5C2EAB6A9CB2}">
            <xm:f>RESULTADOS!$A$104</xm:f>
            <x14:dxf>
              <fill>
                <patternFill>
                  <bgColor theme="0"/>
                </patternFill>
              </fill>
            </x14:dxf>
          </x14:cfRule>
          <x14:cfRule type="cellIs" priority="2" operator="equal" id="{EAD76B38-202A-4A59-88DB-FD38B385F581}">
            <xm:f>RESULTADOS!$A$103</xm:f>
            <x14:dxf>
              <fill>
                <patternFill>
                  <bgColor rgb="FFFF0000"/>
                </patternFill>
              </fill>
            </x14:dxf>
          </x14:cfRule>
          <x14:cfRule type="cellIs" priority="3" operator="equal" id="{1FE57A80-87FD-4D00-80FD-46F4D9EBE070}">
            <xm:f>RESULTADOS!$A$102</xm:f>
            <x14:dxf>
              <fill>
                <patternFill>
                  <bgColor rgb="FFFFC000"/>
                </patternFill>
              </fill>
            </x14:dxf>
          </x14:cfRule>
          <x14:cfRule type="cellIs" priority="4" operator="equal" id="{FBF5ABAE-C12F-475C-BED3-D92A3A5D90A3}">
            <xm:f>RESULTADOS!$A$101</xm:f>
            <x14:dxf>
              <fill>
                <patternFill>
                  <bgColor rgb="FF92D050"/>
                </patternFill>
              </fill>
            </x14:dxf>
          </x14:cfRule>
          <xm:sqref>B5:B8</xm:sqref>
        </x14:conditionalFormatting>
      </x14:conditionalFormattings>
    </ext>
  </extLst>
</worksheet>
</file>

<file path=xl/worksheets/sheet3.xml><?xml version="1.0" encoding="utf-8"?>
<worksheet xmlns="http://schemas.openxmlformats.org/spreadsheetml/2006/main" xmlns:r="http://schemas.openxmlformats.org/officeDocument/2006/relationships">
  <dimension ref="A1:E9"/>
  <sheetViews>
    <sheetView workbookViewId="0">
      <selection activeCell="A16" sqref="A16"/>
    </sheetView>
  </sheetViews>
  <sheetFormatPr baseColWidth="10" defaultColWidth="11.42578125" defaultRowHeight="15"/>
  <cols>
    <col min="1" max="1" width="62.7109375" customWidth="1"/>
    <col min="2" max="2" width="26.7109375" customWidth="1"/>
    <col min="3" max="3" width="66.85546875" style="5" customWidth="1"/>
    <col min="4" max="5" width="5" hidden="1" customWidth="1"/>
  </cols>
  <sheetData>
    <row r="1" spans="1:5" ht="39" customHeight="1">
      <c r="A1" s="81" t="s">
        <v>24</v>
      </c>
      <c r="B1" s="82"/>
      <c r="C1" s="82"/>
      <c r="D1" s="7"/>
      <c r="E1" s="7"/>
    </row>
    <row r="3" spans="1:5" ht="28.15" customHeight="1">
      <c r="A3" s="7"/>
      <c r="B3" s="16" t="s">
        <v>13</v>
      </c>
      <c r="C3" s="10" t="s">
        <v>14</v>
      </c>
      <c r="D3" s="7"/>
      <c r="E3" s="7"/>
    </row>
    <row r="4" spans="1:5" ht="30" customHeight="1">
      <c r="A4" s="17" t="s">
        <v>25</v>
      </c>
      <c r="B4" s="27" t="s">
        <v>18</v>
      </c>
      <c r="C4" s="51" t="s">
        <v>116</v>
      </c>
      <c r="D4" s="12">
        <f>IF(B4=RESULTADOS!$A$101,1,IF(B4=RESULTADOS!$A$102,0.5,IF(B4=RESULTADOS!$A$103,0,IF(B4=RESULTADOS!$A$104,"NA","-"))))</f>
        <v>1</v>
      </c>
      <c r="E4" s="12">
        <f>IF(D4="NA",1,0)</f>
        <v>0</v>
      </c>
    </row>
    <row r="5" spans="1:5" ht="30" customHeight="1">
      <c r="A5" s="18" t="s">
        <v>26</v>
      </c>
      <c r="B5" s="27" t="s">
        <v>18</v>
      </c>
      <c r="C5" s="51" t="s">
        <v>117</v>
      </c>
      <c r="D5" s="12">
        <f>IF(B5=RESULTADOS!$A$101,1,IF(B5=RESULTADOS!$A$102,0.5,IF(B5=RESULTADOS!$A$103,0,IF(B5=RESULTADOS!$A$104,"NA","-"))))</f>
        <v>1</v>
      </c>
      <c r="E5" s="12">
        <f t="shared" ref="E5:E7" si="0">IF(D5="NA",1,0)</f>
        <v>0</v>
      </c>
    </row>
    <row r="6" spans="1:5" ht="30" customHeight="1">
      <c r="A6" s="17" t="s">
        <v>27</v>
      </c>
      <c r="B6" s="27" t="s">
        <v>20</v>
      </c>
      <c r="C6" s="51" t="s">
        <v>118</v>
      </c>
      <c r="D6" s="12">
        <f>IF(B6=RESULTADOS!$A$101,1,IF(B6=RESULTADOS!$A$102,0.5,IF(B6=RESULTADOS!$A$103,0,IF(B6=RESULTADOS!$A$104,"NA","-"))))</f>
        <v>0</v>
      </c>
      <c r="E6" s="12">
        <f t="shared" si="0"/>
        <v>0</v>
      </c>
    </row>
    <row r="7" spans="1:5" ht="30" customHeight="1">
      <c r="A7" s="19" t="s">
        <v>28</v>
      </c>
      <c r="B7" s="27" t="s">
        <v>18</v>
      </c>
      <c r="C7" s="51" t="s">
        <v>119</v>
      </c>
      <c r="D7" s="12">
        <f>IF(B7=RESULTADOS!$A$101,1,IF(B7=RESULTADOS!$A$102,0.5,IF(B7=RESULTADOS!$A$103,0,IF(B7=RESULTADOS!$A$104,"NA","-"))))</f>
        <v>1</v>
      </c>
      <c r="E7" s="12">
        <f t="shared" si="0"/>
        <v>0</v>
      </c>
    </row>
    <row r="8" spans="1:5">
      <c r="A8" s="1"/>
      <c r="B8" s="2"/>
      <c r="C8" s="4"/>
      <c r="D8" s="12"/>
      <c r="E8" s="7"/>
    </row>
    <row r="9" spans="1:5">
      <c r="A9" s="1"/>
      <c r="B9" s="7"/>
      <c r="C9" s="7"/>
      <c r="D9" s="7"/>
      <c r="E9" s="7"/>
    </row>
  </sheetData>
  <mergeCells count="1">
    <mergeCell ref="A1:C1"/>
  </mergeCells>
  <dataValidations count="1">
    <dataValidation type="list" allowBlank="1" showInputMessage="1" showErrorMessage="1" sqref="B4:B7">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A1A35F0B-A17F-4A15-9A74-3403DB129AEE}">
            <xm:f>RESULTADOS!$A$104</xm:f>
            <x14:dxf>
              <fill>
                <patternFill>
                  <bgColor theme="0"/>
                </patternFill>
              </fill>
            </x14:dxf>
          </x14:cfRule>
          <x14:cfRule type="cellIs" priority="2" operator="equal" id="{46D19213-D721-47E6-BCE3-E19167C32448}">
            <xm:f>RESULTADOS!$A$103</xm:f>
            <x14:dxf>
              <fill>
                <patternFill>
                  <bgColor rgb="FFFF0000"/>
                </patternFill>
              </fill>
            </x14:dxf>
          </x14:cfRule>
          <x14:cfRule type="cellIs" priority="3" operator="equal" id="{3DD9E737-1A40-439F-9269-CE3EC7B69E43}">
            <xm:f>RESULTADOS!$A$102</xm:f>
            <x14:dxf>
              <fill>
                <patternFill>
                  <bgColor rgb="FFFFC000"/>
                </patternFill>
              </fill>
            </x14:dxf>
          </x14:cfRule>
          <x14:cfRule type="cellIs" priority="4" operator="equal" id="{EEB6548C-DB82-4866-8DEE-CA8DD3FA1F90}">
            <xm:f>RESULTADOS!$A$101</xm:f>
            <x14:dxf>
              <fill>
                <patternFill>
                  <bgColor rgb="FF92D050"/>
                </patternFill>
              </fill>
            </x14:dxf>
          </x14:cfRule>
          <xm:sqref>B4:B7</xm:sqref>
        </x14:conditionalFormatting>
      </x14:conditionalFormattings>
    </ext>
  </extLst>
</worksheet>
</file>

<file path=xl/worksheets/sheet4.xml><?xml version="1.0" encoding="utf-8"?>
<worksheet xmlns="http://schemas.openxmlformats.org/spreadsheetml/2006/main" xmlns:r="http://schemas.openxmlformats.org/officeDocument/2006/relationships">
  <dimension ref="A1:E8"/>
  <sheetViews>
    <sheetView workbookViewId="0">
      <selection activeCell="C15" sqref="C15"/>
    </sheetView>
  </sheetViews>
  <sheetFormatPr baseColWidth="10" defaultColWidth="11.42578125" defaultRowHeight="15"/>
  <cols>
    <col min="1" max="1" width="62.7109375" customWidth="1"/>
    <col min="2" max="2" width="26.7109375" customWidth="1"/>
    <col min="3" max="3" width="66.85546875" style="5" customWidth="1"/>
    <col min="4" max="5" width="5.28515625" hidden="1" customWidth="1"/>
  </cols>
  <sheetData>
    <row r="1" spans="1:5" ht="33" customHeight="1">
      <c r="A1" s="82" t="s">
        <v>29</v>
      </c>
      <c r="B1" s="82"/>
      <c r="C1" s="82"/>
      <c r="D1" s="7"/>
      <c r="E1" s="7"/>
    </row>
    <row r="3" spans="1:5" ht="30">
      <c r="A3" s="7"/>
      <c r="B3" s="16" t="s">
        <v>13</v>
      </c>
      <c r="C3" s="10" t="s">
        <v>14</v>
      </c>
      <c r="D3" s="7"/>
      <c r="E3" s="7"/>
    </row>
    <row r="4" spans="1:5" ht="30" customHeight="1">
      <c r="A4" s="8" t="s">
        <v>30</v>
      </c>
      <c r="B4" s="27" t="s">
        <v>18</v>
      </c>
      <c r="C4" s="51" t="s">
        <v>120</v>
      </c>
      <c r="D4" s="12">
        <f>IF(B4=RESULTADOS!$A$101,1,IF(B4=RESULTADOS!$A$102,0.5,IF(B4=RESULTADOS!$A$103,0,IF(B4=RESULTADOS!$A$104,"NA","-"))))</f>
        <v>1</v>
      </c>
      <c r="E4" s="12">
        <f>IF(D4="NA",1,0)</f>
        <v>0</v>
      </c>
    </row>
    <row r="5" spans="1:5" ht="30" customHeight="1">
      <c r="A5" s="8" t="s">
        <v>31</v>
      </c>
      <c r="B5" s="27" t="s">
        <v>16</v>
      </c>
      <c r="C5" s="51" t="s">
        <v>121</v>
      </c>
      <c r="D5" s="12">
        <f>IF(B5=RESULTADOS!$A$101,1,IF(B5=RESULTADOS!$A$102,0.5,IF(B5=RESULTADOS!$A$103,0,IF(B5=RESULTADOS!$A$104,"NA","-"))))</f>
        <v>0.5</v>
      </c>
      <c r="E5" s="12">
        <f t="shared" ref="E5:E6" si="0">IF(D5="NA",1,0)</f>
        <v>0</v>
      </c>
    </row>
    <row r="6" spans="1:5" ht="30" customHeight="1">
      <c r="A6" s="17" t="s">
        <v>32</v>
      </c>
      <c r="B6" s="27" t="s">
        <v>18</v>
      </c>
      <c r="C6" s="51" t="s">
        <v>122</v>
      </c>
      <c r="D6" s="12">
        <f>IF(B6=RESULTADOS!$A$101,1,IF(B6=RESULTADOS!$A$102,0.5,IF(B6=RESULTADOS!$A$103,0,IF(B6=RESULTADOS!$A$104,"NA","-"))))</f>
        <v>1</v>
      </c>
      <c r="E6" s="12">
        <f t="shared" si="0"/>
        <v>0</v>
      </c>
    </row>
    <row r="7" spans="1:5">
      <c r="A7" s="7"/>
      <c r="B7" s="7"/>
      <c r="C7" s="4"/>
      <c r="D7" s="7"/>
      <c r="E7" s="7"/>
    </row>
    <row r="8" spans="1:5">
      <c r="A8" s="7"/>
      <c r="B8" s="7"/>
      <c r="C8" s="4"/>
      <c r="D8" s="7"/>
      <c r="E8" s="7"/>
    </row>
  </sheetData>
  <mergeCells count="1">
    <mergeCell ref="A1:C1"/>
  </mergeCells>
  <dataValidations count="1">
    <dataValidation type="list" allowBlank="1" showInputMessage="1" showErrorMessage="1" sqref="B4:B6">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555D4961-2DA1-428A-BC79-1118206E5299}">
            <xm:f>RESULTADOS!$A$104</xm:f>
            <x14:dxf>
              <fill>
                <patternFill>
                  <bgColor theme="0"/>
                </patternFill>
              </fill>
            </x14:dxf>
          </x14:cfRule>
          <x14:cfRule type="cellIs" priority="2" operator="equal" id="{19F5A21C-767C-4222-9225-578C1DD7D2A1}">
            <xm:f>RESULTADOS!$A$103</xm:f>
            <x14:dxf>
              <fill>
                <patternFill>
                  <bgColor rgb="FFFF0000"/>
                </patternFill>
              </fill>
            </x14:dxf>
          </x14:cfRule>
          <x14:cfRule type="cellIs" priority="3" operator="equal" id="{3B75C186-D1CB-4FB2-AA43-1EE413EE4347}">
            <xm:f>RESULTADOS!$A$102</xm:f>
            <x14:dxf>
              <fill>
                <patternFill>
                  <bgColor rgb="FFFFC000"/>
                </patternFill>
              </fill>
            </x14:dxf>
          </x14:cfRule>
          <x14:cfRule type="cellIs" priority="4" operator="equal" id="{30BE5430-FFC3-49D0-BA24-89CCCB2D4941}">
            <xm:f>RESULTADOS!$A$101</xm:f>
            <x14:dxf>
              <fill>
                <patternFill>
                  <bgColor rgb="FF92D050"/>
                </patternFill>
              </fill>
            </x14:dxf>
          </x14:cfRule>
          <xm:sqref>B4:B6</xm:sqref>
        </x14:conditionalFormatting>
      </x14:conditionalFormattings>
    </ext>
  </extLst>
</worksheet>
</file>

<file path=xl/worksheets/sheet5.xml><?xml version="1.0" encoding="utf-8"?>
<worksheet xmlns="http://schemas.openxmlformats.org/spreadsheetml/2006/main" xmlns:r="http://schemas.openxmlformats.org/officeDocument/2006/relationships">
  <dimension ref="A1:E10"/>
  <sheetViews>
    <sheetView workbookViewId="0">
      <selection activeCell="B13" sqref="B13"/>
    </sheetView>
  </sheetViews>
  <sheetFormatPr baseColWidth="10" defaultColWidth="11.42578125" defaultRowHeight="15"/>
  <cols>
    <col min="1" max="1" width="75" customWidth="1"/>
    <col min="2" max="2" width="26.7109375" customWidth="1"/>
    <col min="3" max="3" width="66.85546875" style="5" customWidth="1"/>
    <col min="4" max="5" width="5.140625" hidden="1" customWidth="1"/>
  </cols>
  <sheetData>
    <row r="1" spans="1:5" ht="33" customHeight="1">
      <c r="A1" s="84" t="s">
        <v>33</v>
      </c>
      <c r="B1" s="85"/>
      <c r="C1" s="86"/>
      <c r="D1" s="7"/>
      <c r="E1" s="7"/>
    </row>
    <row r="3" spans="1:5" ht="28.15" customHeight="1">
      <c r="A3" s="7"/>
      <c r="B3" s="16" t="s">
        <v>13</v>
      </c>
      <c r="C3" s="10" t="s">
        <v>14</v>
      </c>
      <c r="D3" s="7"/>
      <c r="E3" s="7"/>
    </row>
    <row r="4" spans="1:5" ht="30" customHeight="1">
      <c r="A4" s="8" t="s">
        <v>34</v>
      </c>
      <c r="B4" s="27" t="s">
        <v>16</v>
      </c>
      <c r="C4" s="51" t="s">
        <v>123</v>
      </c>
      <c r="D4" s="12">
        <f>IF(B4=RESULTADOS!$A$101,1,IF(B4=RESULTADOS!$A$102,0.5,IF(B4=RESULTADOS!$A$103,0,IF(B4=RESULTADOS!$A$104,"NA","-"))))</f>
        <v>0.5</v>
      </c>
      <c r="E4" s="12">
        <f>IF(D4="NA",1,0)</f>
        <v>0</v>
      </c>
    </row>
    <row r="5" spans="1:5" ht="30" customHeight="1">
      <c r="A5" s="8" t="s">
        <v>35</v>
      </c>
      <c r="B5" s="27" t="s">
        <v>18</v>
      </c>
      <c r="C5" s="51" t="s">
        <v>124</v>
      </c>
      <c r="D5" s="12">
        <f>IF(B5=RESULTADOS!$A$101,1,IF(B5=RESULTADOS!$A$102,0.5,IF(B5=RESULTADOS!$A$103,0,IF(B5=RESULTADOS!$A$104,"NA","-"))))</f>
        <v>1</v>
      </c>
      <c r="E5" s="12">
        <f t="shared" ref="E5:E9" si="0">IF(D5="NA",1,0)</f>
        <v>0</v>
      </c>
    </row>
    <row r="6" spans="1:5" ht="30" customHeight="1">
      <c r="A6" s="8" t="s">
        <v>36</v>
      </c>
      <c r="B6" s="27" t="s">
        <v>16</v>
      </c>
      <c r="C6" s="51" t="s">
        <v>125</v>
      </c>
      <c r="D6" s="12">
        <f>IF(B6=RESULTADOS!$A$101,1,IF(B6=RESULTADOS!$A$102,0.5,IF(B6=RESULTADOS!$A$103,0,IF(B6=RESULTADOS!$A$104,"NA","-"))))</f>
        <v>0.5</v>
      </c>
      <c r="E6" s="12">
        <f t="shared" si="0"/>
        <v>0</v>
      </c>
    </row>
    <row r="7" spans="1:5" ht="30" customHeight="1">
      <c r="A7" s="8" t="s">
        <v>37</v>
      </c>
      <c r="B7" s="27" t="s">
        <v>18</v>
      </c>
      <c r="C7" s="51" t="s">
        <v>126</v>
      </c>
      <c r="D7" s="12">
        <f>IF(B7=RESULTADOS!$A$101,1,IF(B7=RESULTADOS!$A$102,0.5,IF(B7=RESULTADOS!$A$103,0,IF(B7=RESULTADOS!$A$104,"NA","-"))))</f>
        <v>1</v>
      </c>
      <c r="E7" s="12">
        <f t="shared" si="0"/>
        <v>0</v>
      </c>
    </row>
    <row r="8" spans="1:5" ht="30" customHeight="1">
      <c r="A8" s="26" t="s">
        <v>38</v>
      </c>
      <c r="B8" s="27" t="s">
        <v>18</v>
      </c>
      <c r="C8" s="51" t="s">
        <v>127</v>
      </c>
      <c r="D8" s="12">
        <f>IF(B8=RESULTADOS!$A$101,1,IF(B8=RESULTADOS!$A$102,0.5,IF(B8=RESULTADOS!$A$103,0,IF(B8=RESULTADOS!$A$104,"NA","-"))))</f>
        <v>1</v>
      </c>
      <c r="E8" s="12">
        <f t="shared" si="0"/>
        <v>0</v>
      </c>
    </row>
    <row r="9" spans="1:5" ht="30" customHeight="1">
      <c r="A9" s="17" t="s">
        <v>39</v>
      </c>
      <c r="B9" s="27" t="s">
        <v>18</v>
      </c>
      <c r="C9" s="51" t="s">
        <v>128</v>
      </c>
      <c r="D9" s="12">
        <f>IF(B9=RESULTADOS!$A$101,1,IF(B9=RESULTADOS!$A$102,0.5,IF(B9=RESULTADOS!$A$103,0,IF(B9=RESULTADOS!$A$104,"NA","-"))))</f>
        <v>1</v>
      </c>
      <c r="E9" s="12">
        <f t="shared" si="0"/>
        <v>0</v>
      </c>
    </row>
    <row r="10" spans="1:5">
      <c r="A10" s="7"/>
      <c r="B10" s="7"/>
      <c r="C10" s="7"/>
      <c r="D10" s="7"/>
      <c r="E10" s="7"/>
    </row>
  </sheetData>
  <mergeCells count="1">
    <mergeCell ref="A1:C1"/>
  </mergeCells>
  <dataValidations count="1">
    <dataValidation type="list" allowBlank="1" showInputMessage="1" showErrorMessage="1" sqref="B4:B9">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3AEC5FDD-C4E6-47F0-98BE-9BE5276BBDA9}">
            <xm:f>RESULTADOS!$A$104</xm:f>
            <x14:dxf>
              <fill>
                <patternFill>
                  <bgColor theme="0"/>
                </patternFill>
              </fill>
            </x14:dxf>
          </x14:cfRule>
          <x14:cfRule type="cellIs" priority="2" operator="equal" id="{71D8310E-1C12-4302-8377-1658D210611D}">
            <xm:f>RESULTADOS!$A$103</xm:f>
            <x14:dxf>
              <fill>
                <patternFill>
                  <bgColor rgb="FFFF0000"/>
                </patternFill>
              </fill>
            </x14:dxf>
          </x14:cfRule>
          <x14:cfRule type="cellIs" priority="3" operator="equal" id="{03CB7F64-B321-4CBC-877F-3D7E3569BE21}">
            <xm:f>RESULTADOS!$A$102</xm:f>
            <x14:dxf>
              <fill>
                <patternFill>
                  <bgColor rgb="FFFFC000"/>
                </patternFill>
              </fill>
            </x14:dxf>
          </x14:cfRule>
          <x14:cfRule type="cellIs" priority="4" operator="equal" id="{5D4EC203-AC53-4C75-AA6C-ED9F30EE9E7E}">
            <xm:f>RESULTADOS!$A$101</xm:f>
            <x14:dxf>
              <fill>
                <patternFill>
                  <bgColor rgb="FF92D050"/>
                </patternFill>
              </fill>
            </x14:dxf>
          </x14:cfRule>
          <xm:sqref>B4:B9</xm:sqref>
        </x14:conditionalFormatting>
      </x14:conditionalFormattings>
    </ext>
  </extLst>
</worksheet>
</file>

<file path=xl/worksheets/sheet6.xml><?xml version="1.0" encoding="utf-8"?>
<worksheet xmlns="http://schemas.openxmlformats.org/spreadsheetml/2006/main" xmlns:r="http://schemas.openxmlformats.org/officeDocument/2006/relationships">
  <dimension ref="A1:E8"/>
  <sheetViews>
    <sheetView workbookViewId="0">
      <selection activeCell="B8" sqref="B8"/>
    </sheetView>
  </sheetViews>
  <sheetFormatPr baseColWidth="10" defaultColWidth="11.42578125" defaultRowHeight="15"/>
  <cols>
    <col min="1" max="1" width="88" customWidth="1"/>
    <col min="2" max="2" width="26.7109375" customWidth="1"/>
    <col min="3" max="3" width="66.85546875" style="5" customWidth="1"/>
    <col min="4" max="5" width="5" hidden="1" customWidth="1"/>
  </cols>
  <sheetData>
    <row r="1" spans="1:5" ht="39" customHeight="1">
      <c r="A1" s="81" t="s">
        <v>40</v>
      </c>
      <c r="B1" s="82"/>
      <c r="C1" s="82"/>
      <c r="D1" s="7"/>
      <c r="E1" s="7"/>
    </row>
    <row r="3" spans="1:5" ht="30">
      <c r="A3" s="7"/>
      <c r="B3" s="16" t="s">
        <v>13</v>
      </c>
      <c r="C3" s="10" t="s">
        <v>14</v>
      </c>
      <c r="D3" s="7"/>
      <c r="E3" s="7"/>
    </row>
    <row r="4" spans="1:5" ht="30" customHeight="1">
      <c r="A4" s="8" t="s">
        <v>41</v>
      </c>
      <c r="B4" s="27" t="s">
        <v>18</v>
      </c>
      <c r="C4" s="51" t="s">
        <v>129</v>
      </c>
      <c r="D4" s="12">
        <f>IF(B4=RESULTADOS!$A$101,1,IF(B4=RESULTADOS!$A$102,0.5,IF(B4=RESULTADOS!$A$103,0,IF(B4=RESULTADOS!$A$104,"NA","-"))))</f>
        <v>1</v>
      </c>
      <c r="E4" s="12">
        <f>IF(D4="NA",1,0)</f>
        <v>0</v>
      </c>
    </row>
    <row r="5" spans="1:5" ht="30" customHeight="1">
      <c r="A5" s="8" t="s">
        <v>42</v>
      </c>
      <c r="B5" s="27" t="s">
        <v>16</v>
      </c>
      <c r="C5" s="51" t="s">
        <v>130</v>
      </c>
      <c r="D5" s="12">
        <f>IF(B5=RESULTADOS!$A$101,1,IF(B5=RESULTADOS!$A$102,0.5,IF(B5=RESULTADOS!$A$103,0,IF(B5=RESULTADOS!$A$104,"NA","-"))))</f>
        <v>0.5</v>
      </c>
      <c r="E5" s="12">
        <f t="shared" ref="E5:E8" si="0">IF(D5="NA",1,0)</f>
        <v>0</v>
      </c>
    </row>
    <row r="6" spans="1:5" ht="30" customHeight="1">
      <c r="A6" s="21" t="s">
        <v>43</v>
      </c>
      <c r="B6" s="27" t="s">
        <v>18</v>
      </c>
      <c r="C6" s="51" t="s">
        <v>131</v>
      </c>
      <c r="D6" s="12">
        <f>IF(B6=RESULTADOS!$A$101,1,IF(B6=RESULTADOS!$A$102,0.5,IF(B6=RESULTADOS!$A$103,0,IF(B6=RESULTADOS!$A$104,"NA","-"))))</f>
        <v>1</v>
      </c>
      <c r="E6" s="12">
        <f t="shared" si="0"/>
        <v>0</v>
      </c>
    </row>
    <row r="7" spans="1:5" ht="30" customHeight="1">
      <c r="A7" s="8" t="s">
        <v>44</v>
      </c>
      <c r="B7" s="27" t="s">
        <v>16</v>
      </c>
      <c r="C7" s="51" t="s">
        <v>132</v>
      </c>
      <c r="D7" s="12">
        <f>IF(B7=RESULTADOS!$A$101,1,IF(B7=RESULTADOS!$A$102,0.5,IF(B7=RESULTADOS!$A$103,0,IF(B7=RESULTADOS!$A$104,"NA","-"))))</f>
        <v>0.5</v>
      </c>
      <c r="E7" s="12">
        <f t="shared" si="0"/>
        <v>0</v>
      </c>
    </row>
    <row r="8" spans="1:5" ht="30" customHeight="1">
      <c r="A8" s="17" t="s">
        <v>45</v>
      </c>
      <c r="B8" s="27" t="s">
        <v>18</v>
      </c>
      <c r="C8" s="3" t="s">
        <v>133</v>
      </c>
      <c r="D8" s="12">
        <f>IF(B8=RESULTADOS!$A$101,1,IF(B8=RESULTADOS!$A$102,0.5,IF(B8=RESULTADOS!$A$103,0,IF(B8=RESULTADOS!$A$104,"NA","-"))))</f>
        <v>1</v>
      </c>
      <c r="E8" s="12">
        <f t="shared" si="0"/>
        <v>0</v>
      </c>
    </row>
  </sheetData>
  <mergeCells count="1">
    <mergeCell ref="A1:C1"/>
  </mergeCells>
  <dataValidations count="1">
    <dataValidation type="list" allowBlank="1" showInputMessage="1" showErrorMessage="1" sqref="B4:B8">
      <formula1>valors1</formula1>
    </dataValidation>
  </dataValidations>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cellIs" priority="1" operator="equal" id="{8A0B5474-21C9-4761-8FBB-31CC441F2D56}">
            <xm:f>RESULTADOS!$A$104</xm:f>
            <x14:dxf>
              <fill>
                <patternFill>
                  <bgColor theme="0"/>
                </patternFill>
              </fill>
            </x14:dxf>
          </x14:cfRule>
          <x14:cfRule type="cellIs" priority="2" operator="equal" id="{A211894F-F0F3-443A-9E5E-48D2C522CC81}">
            <xm:f>RESULTADOS!$A$103</xm:f>
            <x14:dxf>
              <fill>
                <patternFill>
                  <bgColor rgb="FFFF0000"/>
                </patternFill>
              </fill>
            </x14:dxf>
          </x14:cfRule>
          <x14:cfRule type="cellIs" priority="3" operator="equal" id="{C29D8B08-C7CE-426E-A390-D86242AE8215}">
            <xm:f>RESULTADOS!$A$102</xm:f>
            <x14:dxf>
              <fill>
                <patternFill>
                  <bgColor rgb="FFFFC000"/>
                </patternFill>
              </fill>
            </x14:dxf>
          </x14:cfRule>
          <x14:cfRule type="cellIs" priority="4" operator="equal" id="{92C2B46E-D458-4EBC-A707-D8D4EE133798}">
            <xm:f>RESULTADOS!$A$101</xm:f>
            <x14:dxf>
              <fill>
                <patternFill>
                  <bgColor rgb="FF92D050"/>
                </patternFill>
              </fill>
            </x14:dxf>
          </x14:cfRule>
          <xm:sqref>B4:B8</xm:sqref>
        </x14:conditionalFormatting>
      </x14:conditionalFormattings>
    </ext>
  </extLst>
</worksheet>
</file>

<file path=xl/worksheets/sheet7.xml><?xml version="1.0" encoding="utf-8"?>
<worksheet xmlns="http://schemas.openxmlformats.org/spreadsheetml/2006/main" xmlns:r="http://schemas.openxmlformats.org/officeDocument/2006/relationships">
  <dimension ref="A1:E9"/>
  <sheetViews>
    <sheetView workbookViewId="0">
      <selection activeCell="C14" sqref="C14"/>
    </sheetView>
  </sheetViews>
  <sheetFormatPr baseColWidth="10" defaultColWidth="11.42578125" defaultRowHeight="15"/>
  <cols>
    <col min="1" max="1" width="68.140625" bestFit="1" customWidth="1"/>
    <col min="2" max="2" width="26.7109375" customWidth="1"/>
    <col min="3" max="3" width="66.85546875" style="5" customWidth="1"/>
    <col min="4" max="5" width="4.7109375" hidden="1" customWidth="1"/>
  </cols>
  <sheetData>
    <row r="1" spans="1:5" ht="33" customHeight="1">
      <c r="A1" s="82" t="s">
        <v>46</v>
      </c>
      <c r="B1" s="82"/>
      <c r="C1" s="82"/>
      <c r="D1" s="7"/>
      <c r="E1" s="7"/>
    </row>
    <row r="3" spans="1:5" ht="30">
      <c r="A3" s="7"/>
      <c r="B3" s="16" t="s">
        <v>13</v>
      </c>
      <c r="C3" s="10" t="s">
        <v>14</v>
      </c>
      <c r="D3" s="7"/>
      <c r="E3" s="7"/>
    </row>
    <row r="4" spans="1:5" ht="30" customHeight="1">
      <c r="A4" s="8" t="s">
        <v>47</v>
      </c>
      <c r="B4" s="27" t="s">
        <v>20</v>
      </c>
      <c r="C4" s="3" t="s">
        <v>169</v>
      </c>
      <c r="D4" s="12">
        <f>IF(B4=RESULTADOS!$A$101,1,IF(B4=RESULTADOS!$A$102,0.5,IF(B4=RESULTADOS!$A$103,0,IF(B4=RESULTADOS!$A$104,"NA","-"))))</f>
        <v>0</v>
      </c>
      <c r="E4" s="12">
        <f>IF(D4="NA",1,0)</f>
        <v>0</v>
      </c>
    </row>
    <row r="5" spans="1:5" ht="30" customHeight="1">
      <c r="A5" s="8" t="s">
        <v>48</v>
      </c>
      <c r="B5" s="27" t="s">
        <v>20</v>
      </c>
      <c r="C5" s="3" t="s">
        <v>134</v>
      </c>
      <c r="D5" s="12">
        <f>IF(B5=RESULTADOS!$A$101,1,IF(B5=RESULTADOS!$A$102,0.5,IF(B5=RESULTADOS!$A$103,0,IF(B5=RESULTADOS!$A$104,"NA","-"))))</f>
        <v>0</v>
      </c>
      <c r="E5" s="12">
        <f t="shared" ref="E5:E9" si="0">IF(D5="NA",1,0)</f>
        <v>0</v>
      </c>
    </row>
    <row r="6" spans="1:5" ht="30" customHeight="1">
      <c r="A6" s="8" t="s">
        <v>49</v>
      </c>
      <c r="B6" s="27" t="s">
        <v>18</v>
      </c>
      <c r="C6" s="3" t="s">
        <v>135</v>
      </c>
      <c r="D6" s="12">
        <f>IF(B6=RESULTADOS!$A$101,1,IF(B6=RESULTADOS!$A$102,0.5,IF(B6=RESULTADOS!$A$103,0,IF(B6=RESULTADOS!$A$104,"NA","-"))))</f>
        <v>1</v>
      </c>
      <c r="E6" s="12">
        <f t="shared" si="0"/>
        <v>0</v>
      </c>
    </row>
    <row r="7" spans="1:5" ht="30" customHeight="1">
      <c r="A7" s="8" t="s">
        <v>50</v>
      </c>
      <c r="B7" s="27" t="s">
        <v>16</v>
      </c>
      <c r="C7" s="3" t="s">
        <v>136</v>
      </c>
      <c r="D7" s="12">
        <f>IF(B7=RESULTADOS!$A$101,1,IF(B7=RESULTADOS!$A$102,0.5,IF(B7=RESULTADOS!$A$103,0,IF(B7=RESULTADOS!$A$104,"NA","-"))))</f>
        <v>0.5</v>
      </c>
      <c r="E7" s="12">
        <f t="shared" si="0"/>
        <v>0</v>
      </c>
    </row>
    <row r="8" spans="1:5" ht="30" customHeight="1">
      <c r="A8" s="8" t="s">
        <v>51</v>
      </c>
      <c r="B8" s="27" t="s">
        <v>16</v>
      </c>
      <c r="C8" s="3" t="s">
        <v>137</v>
      </c>
      <c r="D8" s="12">
        <f>IF(B8=RESULTADOS!$A$101,1,IF(B8=RESULTADOS!$A$102,0.5,IF(B8=RESULTADOS!$A$103,0,IF(B8=RESULTADOS!$A$104,"NA","-"))))</f>
        <v>0.5</v>
      </c>
      <c r="E8" s="12">
        <f t="shared" si="0"/>
        <v>0</v>
      </c>
    </row>
    <row r="9" spans="1:5" ht="30" customHeight="1">
      <c r="A9" s="17" t="s">
        <v>52</v>
      </c>
      <c r="B9" s="27" t="s">
        <v>18</v>
      </c>
      <c r="C9" s="3" t="s">
        <v>138</v>
      </c>
      <c r="D9" s="12">
        <f>IF(B9=RESULTADOS!$A$101,1,IF(B9=RESULTADOS!$A$102,0.5,IF(B9=RESULTADOS!$A$103,0,IF(B9=RESULTADOS!$A$104,"NA","-"))))</f>
        <v>1</v>
      </c>
      <c r="E9" s="12">
        <f t="shared" si="0"/>
        <v>0</v>
      </c>
    </row>
  </sheetData>
  <mergeCells count="1">
    <mergeCell ref="A1:C1"/>
  </mergeCells>
  <dataValidations count="1">
    <dataValidation type="list" allowBlank="1" showInputMessage="1" showErrorMessage="1" sqref="B4:B9">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9874D2ED-52FC-404B-880C-A15248DFD83B}">
            <xm:f>RESULTADOS!$A$104</xm:f>
            <x14:dxf>
              <fill>
                <patternFill>
                  <bgColor theme="0"/>
                </patternFill>
              </fill>
            </x14:dxf>
          </x14:cfRule>
          <x14:cfRule type="cellIs" priority="2" operator="equal" id="{8287A8CD-A622-48EA-8E61-EB2601AE38C1}">
            <xm:f>RESULTADOS!$A$103</xm:f>
            <x14:dxf>
              <fill>
                <patternFill>
                  <bgColor rgb="FFFF0000"/>
                </patternFill>
              </fill>
            </x14:dxf>
          </x14:cfRule>
          <x14:cfRule type="cellIs" priority="3" operator="equal" id="{C6F1ACCE-0CE7-47CF-8DAC-122AF0E44671}">
            <xm:f>RESULTADOS!$A$102</xm:f>
            <x14:dxf>
              <fill>
                <patternFill>
                  <bgColor rgb="FFFFC000"/>
                </patternFill>
              </fill>
            </x14:dxf>
          </x14:cfRule>
          <x14:cfRule type="cellIs" priority="4" operator="equal" id="{5F728D53-0A12-4BDB-9345-8538061D2BC7}">
            <xm:f>RESULTADOS!$A$101</xm:f>
            <x14:dxf>
              <fill>
                <patternFill>
                  <bgColor rgb="FF92D050"/>
                </patternFill>
              </fill>
            </x14:dxf>
          </x14:cfRule>
          <xm:sqref>B4:B9</xm:sqref>
        </x14:conditionalFormatting>
      </x14:conditionalFormattings>
    </ext>
  </extLst>
</worksheet>
</file>

<file path=xl/worksheets/sheet8.xml><?xml version="1.0" encoding="utf-8"?>
<worksheet xmlns="http://schemas.openxmlformats.org/spreadsheetml/2006/main" xmlns:r="http://schemas.openxmlformats.org/officeDocument/2006/relationships">
  <dimension ref="A1:E10"/>
  <sheetViews>
    <sheetView workbookViewId="0">
      <selection activeCell="B6" sqref="B6"/>
    </sheetView>
  </sheetViews>
  <sheetFormatPr baseColWidth="10" defaultColWidth="11.42578125" defaultRowHeight="15"/>
  <cols>
    <col min="1" max="1" width="62.7109375" customWidth="1"/>
    <col min="2" max="2" width="26.7109375" customWidth="1"/>
    <col min="3" max="3" width="66.85546875" style="5" customWidth="1"/>
    <col min="4" max="5" width="5.7109375" hidden="1" customWidth="1"/>
  </cols>
  <sheetData>
    <row r="1" spans="1:5" ht="39" customHeight="1">
      <c r="A1" s="87" t="s">
        <v>53</v>
      </c>
      <c r="B1" s="88"/>
      <c r="C1" s="89"/>
      <c r="D1" s="7"/>
      <c r="E1" s="7"/>
    </row>
    <row r="3" spans="1:5" ht="30">
      <c r="A3" s="7"/>
      <c r="B3" s="16" t="s">
        <v>13</v>
      </c>
      <c r="C3" s="10" t="s">
        <v>14</v>
      </c>
      <c r="D3" s="7"/>
      <c r="E3" s="7"/>
    </row>
    <row r="4" spans="1:5" ht="30" customHeight="1">
      <c r="A4" s="8" t="s">
        <v>54</v>
      </c>
      <c r="B4" s="27" t="s">
        <v>16</v>
      </c>
      <c r="C4" s="3" t="s">
        <v>139</v>
      </c>
      <c r="D4" s="12">
        <f>IF(B4=RESULTADOS!$A$101,1,IF(B4=RESULTADOS!$A$102,0.5,IF(B4=RESULTADOS!$A$103,0,IF(B4=RESULTADOS!$A$104,"NA","-"))))</f>
        <v>0.5</v>
      </c>
      <c r="E4" s="12">
        <f>IF(D4="NA",1,0)</f>
        <v>0</v>
      </c>
    </row>
    <row r="5" spans="1:5" ht="30" customHeight="1">
      <c r="A5" s="8" t="s">
        <v>55</v>
      </c>
      <c r="B5" s="27" t="s">
        <v>18</v>
      </c>
      <c r="C5" s="3" t="s">
        <v>140</v>
      </c>
      <c r="D5" s="12">
        <f>IF(B5=RESULTADOS!$A$101,1,IF(B5=RESULTADOS!$A$102,0.5,IF(B5=RESULTADOS!$A$103,0,IF(B5=RESULTADOS!$A$104,"NA","-"))))</f>
        <v>1</v>
      </c>
      <c r="E5" s="12">
        <f t="shared" ref="E5:E7" si="0">IF(D5="NA",1,0)</f>
        <v>0</v>
      </c>
    </row>
    <row r="6" spans="1:5" ht="30" customHeight="1">
      <c r="A6" s="8" t="s">
        <v>56</v>
      </c>
      <c r="B6" s="27" t="s">
        <v>18</v>
      </c>
      <c r="C6" s="3" t="s">
        <v>141</v>
      </c>
      <c r="D6" s="12">
        <f>IF(B6=RESULTADOS!$A$101,1,IF(B6=RESULTADOS!$A$102,0.5,IF(B6=RESULTADOS!$A$103,0,IF(B6=RESULTADOS!$A$104,"NA","-"))))</f>
        <v>1</v>
      </c>
      <c r="E6" s="12">
        <f t="shared" si="0"/>
        <v>0</v>
      </c>
    </row>
    <row r="7" spans="1:5" ht="30" customHeight="1">
      <c r="A7" s="17" t="s">
        <v>57</v>
      </c>
      <c r="B7" s="27" t="s">
        <v>16</v>
      </c>
      <c r="C7" s="3" t="s">
        <v>142</v>
      </c>
      <c r="D7" s="12">
        <f>IF(B7=RESULTADOS!$A$101,1,IF(B7=RESULTADOS!$A$102,0.5,IF(B7=RESULTADOS!$A$103,0,IF(B7=RESULTADOS!$A$104,"NA","-"))))</f>
        <v>0.5</v>
      </c>
      <c r="E7" s="12">
        <f t="shared" si="0"/>
        <v>0</v>
      </c>
    </row>
    <row r="8" spans="1:5">
      <c r="A8" s="7"/>
      <c r="B8" s="7"/>
      <c r="C8" s="4"/>
      <c r="D8" s="7"/>
      <c r="E8" s="7"/>
    </row>
    <row r="10" spans="1:5">
      <c r="A10" s="12"/>
      <c r="B10" s="7"/>
      <c r="C10" s="7"/>
      <c r="D10" s="7"/>
      <c r="E10" s="7"/>
    </row>
  </sheetData>
  <mergeCells count="1">
    <mergeCell ref="A1:C1"/>
  </mergeCells>
  <dataValidations count="1">
    <dataValidation type="list" allowBlank="1" showInputMessage="1" showErrorMessage="1" sqref="B4:B7">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9B8061DC-E7A5-4079-8221-D9A0BC28A494}">
            <xm:f>RESULTADOS!$A$104</xm:f>
            <x14:dxf>
              <fill>
                <patternFill>
                  <bgColor theme="0"/>
                </patternFill>
              </fill>
            </x14:dxf>
          </x14:cfRule>
          <x14:cfRule type="cellIs" priority="2" operator="equal" id="{827A3AD3-AC8E-43DE-BB14-34B0038CEE9A}">
            <xm:f>RESULTADOS!$A$103</xm:f>
            <x14:dxf>
              <fill>
                <patternFill>
                  <bgColor rgb="FFFF0000"/>
                </patternFill>
              </fill>
            </x14:dxf>
          </x14:cfRule>
          <x14:cfRule type="cellIs" priority="3" operator="equal" id="{3DB4DDBD-E98F-4F26-ACF7-E00DFCCA6725}">
            <xm:f>RESULTADOS!$A$102</xm:f>
            <x14:dxf>
              <fill>
                <patternFill>
                  <bgColor rgb="FFFFC000"/>
                </patternFill>
              </fill>
            </x14:dxf>
          </x14:cfRule>
          <x14:cfRule type="cellIs" priority="4" operator="equal" id="{FF891B97-7C1B-431D-85B1-FF0EF67B27E2}">
            <xm:f>RESULTADOS!$A$101</xm:f>
            <x14:dxf>
              <fill>
                <patternFill>
                  <bgColor rgb="FF92D050"/>
                </patternFill>
              </fill>
            </x14:dxf>
          </x14:cfRule>
          <xm:sqref>B4:B7</xm:sqref>
        </x14:conditionalFormatting>
      </x14:conditionalFormattings>
    </ext>
  </extLst>
</worksheet>
</file>

<file path=xl/worksheets/sheet9.xml><?xml version="1.0" encoding="utf-8"?>
<worksheet xmlns="http://schemas.openxmlformats.org/spreadsheetml/2006/main" xmlns:r="http://schemas.openxmlformats.org/officeDocument/2006/relationships">
  <dimension ref="A1:E9"/>
  <sheetViews>
    <sheetView workbookViewId="0">
      <selection activeCell="B5" sqref="B5"/>
    </sheetView>
  </sheetViews>
  <sheetFormatPr baseColWidth="10" defaultColWidth="11.42578125" defaultRowHeight="15"/>
  <cols>
    <col min="1" max="1" width="80.28515625" customWidth="1"/>
    <col min="2" max="2" width="26.7109375" customWidth="1"/>
    <col min="3" max="3" width="66.85546875" style="5" customWidth="1"/>
    <col min="4" max="4" width="5.5703125" style="12" hidden="1" customWidth="1"/>
    <col min="5" max="5" width="5.5703125" hidden="1" customWidth="1"/>
  </cols>
  <sheetData>
    <row r="1" spans="1:5" ht="33" customHeight="1">
      <c r="A1" s="82" t="s">
        <v>58</v>
      </c>
      <c r="B1" s="82"/>
      <c r="C1" s="82"/>
      <c r="E1" s="7"/>
    </row>
    <row r="3" spans="1:5" ht="30">
      <c r="A3" s="16"/>
      <c r="B3" s="16" t="s">
        <v>13</v>
      </c>
      <c r="C3" s="10" t="s">
        <v>14</v>
      </c>
      <c r="E3" s="12"/>
    </row>
    <row r="4" spans="1:5" ht="30" customHeight="1">
      <c r="A4" s="8" t="s">
        <v>59</v>
      </c>
      <c r="B4" s="27" t="s">
        <v>20</v>
      </c>
      <c r="C4" s="3" t="s">
        <v>143</v>
      </c>
      <c r="D4" s="12">
        <f>IF(B4=RESULTADOS!$A$101,1,IF(B4=RESULTADOS!$A$102,0.5,IF(B4=RESULTADOS!$A$103,0,IF(B4=RESULTADOS!$A$104,"NA","-"))))</f>
        <v>0</v>
      </c>
      <c r="E4" s="12">
        <f t="shared" ref="E4:E6" si="0">IF(D5="NA",1,0)</f>
        <v>0</v>
      </c>
    </row>
    <row r="5" spans="1:5" ht="30" customHeight="1">
      <c r="A5" s="8" t="s">
        <v>60</v>
      </c>
      <c r="B5" s="27" t="s">
        <v>18</v>
      </c>
      <c r="C5" s="3" t="s">
        <v>144</v>
      </c>
      <c r="D5" s="12">
        <f>IF(B5=RESULTADOS!$A$101,1,IF(B5=RESULTADOS!$A$102,0.5,IF(B5=RESULTADOS!$A$103,0,IF(B5=RESULTADOS!$A$104,"NA","-"))))</f>
        <v>1</v>
      </c>
      <c r="E5" s="12">
        <f t="shared" si="0"/>
        <v>0</v>
      </c>
    </row>
    <row r="6" spans="1:5" ht="30" customHeight="1">
      <c r="A6" s="17" t="s">
        <v>61</v>
      </c>
      <c r="B6" s="27" t="s">
        <v>20</v>
      </c>
      <c r="C6" s="3" t="s">
        <v>145</v>
      </c>
      <c r="D6" s="12">
        <f>IF(B6=RESULTADOS!$A$101,1,IF(B6=RESULTADOS!$A$102,0.5,IF(B6=RESULTADOS!$A$103,0,IF(B6=RESULTADOS!$A$104,"NA","-"))))</f>
        <v>0</v>
      </c>
      <c r="E6" s="12">
        <f t="shared" si="0"/>
        <v>0</v>
      </c>
    </row>
    <row r="7" spans="1:5">
      <c r="A7" s="7"/>
      <c r="B7" s="7"/>
      <c r="C7" s="4"/>
      <c r="E7" s="7"/>
    </row>
    <row r="8" spans="1:5">
      <c r="A8" s="7"/>
      <c r="B8" s="7"/>
      <c r="C8" s="4"/>
      <c r="E8" s="7"/>
    </row>
    <row r="9" spans="1:5">
      <c r="A9" s="12"/>
      <c r="B9" s="7"/>
      <c r="C9" s="7"/>
      <c r="E9" s="7"/>
    </row>
  </sheetData>
  <mergeCells count="1">
    <mergeCell ref="A1:C1"/>
  </mergeCells>
  <dataValidations count="1">
    <dataValidation type="list" allowBlank="1" showInputMessage="1" showErrorMessage="1" sqref="B4:B6">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DC6CC09B-BFC1-4D6D-A13A-D8FBC8FA1E54}">
            <xm:f>RESULTADOS!$A$104</xm:f>
            <x14:dxf>
              <fill>
                <patternFill>
                  <bgColor theme="0"/>
                </patternFill>
              </fill>
            </x14:dxf>
          </x14:cfRule>
          <x14:cfRule type="cellIs" priority="2" operator="equal" id="{AEE75D41-CCDD-42E8-8D72-BCC4B1C4CB0C}">
            <xm:f>RESULTADOS!$A$103</xm:f>
            <x14:dxf>
              <fill>
                <patternFill>
                  <bgColor rgb="FFFF0000"/>
                </patternFill>
              </fill>
            </x14:dxf>
          </x14:cfRule>
          <x14:cfRule type="cellIs" priority="3" operator="equal" id="{F25EB9A1-9F91-4258-993E-0F362C2C85EF}">
            <xm:f>RESULTADOS!$A$102</xm:f>
            <x14:dxf>
              <fill>
                <patternFill>
                  <bgColor rgb="FFFFC000"/>
                </patternFill>
              </fill>
            </x14:dxf>
          </x14:cfRule>
          <x14:cfRule type="cellIs" priority="4" operator="equal" id="{330A271A-BB73-471B-970C-7CB12129B1BB}">
            <xm:f>RESULTADOS!$A$101</xm:f>
            <x14:dxf>
              <fill>
                <patternFill>
                  <bgColor rgb="FF92D050"/>
                </patternFill>
              </fill>
            </x14:dxf>
          </x14:cfRule>
          <xm:sqref>B4:B6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3</vt:i4>
      </vt:variant>
    </vt:vector>
  </HeadingPairs>
  <TitlesOfParts>
    <vt:vector size="20" baseType="lpstr">
      <vt:lpstr>Ficha evaluación</vt:lpstr>
      <vt:lpstr>1- Visibilidad y estado sist.</vt:lpstr>
      <vt:lpstr>2- Conexión con el mundo</vt:lpstr>
      <vt:lpstr>3- Control usuario</vt:lpstr>
      <vt:lpstr>4- Consistencia y estándares</vt:lpstr>
      <vt:lpstr>5- Reconocimiento</vt:lpstr>
      <vt:lpstr>6- Flexibilidad</vt:lpstr>
      <vt:lpstr>7- Diagnosticar errores</vt:lpstr>
      <vt:lpstr>8- Prevención de errores</vt:lpstr>
      <vt:lpstr>9- Diseño estético</vt:lpstr>
      <vt:lpstr>10- Ayuda y documentación</vt:lpstr>
      <vt:lpstr>11- Guardar estado</vt:lpstr>
      <vt:lpstr>12- Color y legibilidad</vt:lpstr>
      <vt:lpstr>13- Autonomía</vt:lpstr>
      <vt:lpstr>14- Valores per defecto</vt:lpstr>
      <vt:lpstr>15- Reducción de la latencia</vt:lpstr>
      <vt:lpstr>RESULTADOS</vt:lpstr>
      <vt:lpstr>results</vt:lpstr>
      <vt:lpstr>Valors</vt:lpstr>
      <vt:lpstr>valors1</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Xavier</dc:creator>
  <cp:keywords/>
  <dc:description/>
  <cp:lastModifiedBy>usuario</cp:lastModifiedBy>
  <cp:revision/>
  <dcterms:created xsi:type="dcterms:W3CDTF">2017-04-21T14:42:14Z</dcterms:created>
  <dcterms:modified xsi:type="dcterms:W3CDTF">2019-10-29T09:50:32Z</dcterms:modified>
  <cp:category/>
  <cp:contentStatus/>
</cp:coreProperties>
</file>